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.xml" ContentType="application/vnd.openxmlformats-officedocument.themeOverrid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2.xml" ContentType="application/vnd.openxmlformats-officedocument.themeOverrid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3.xml" ContentType="application/vnd.openxmlformats-officedocument.themeOverrid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4.xml" ContentType="application/vnd.openxmlformats-officedocument.themeOverrid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5.xml" ContentType="application/vnd.openxmlformats-officedocument.themeOverrid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6.xml" ContentType="application/vnd.openxmlformats-officedocument.themeOverride+xml"/>
  <Override PartName="/xl/drawings/drawing3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7.xml" ContentType="application/vnd.openxmlformats-officedocument.themeOverrid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8.xml" ContentType="application/vnd.openxmlformats-officedocument.themeOverrid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9.xml" ContentType="application/vnd.openxmlformats-officedocument.themeOverrid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10.xml" ContentType="application/vnd.openxmlformats-officedocument.themeOverrid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11.xml" ContentType="application/vnd.openxmlformats-officedocument.themeOverrid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theme/themeOverride12.xml" ContentType="application/vnd.openxmlformats-officedocument.themeOverrid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theme/themeOverride13.xml" ContentType="application/vnd.openxmlformats-officedocument.themeOverride+xml"/>
  <Override PartName="/xl/drawings/drawing4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65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66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67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68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69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70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71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harts/chart72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charts/chart73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charts/chart74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charts/chart75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charts/chart76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drawings/drawing6.xml" ContentType="application/vnd.openxmlformats-officedocument.drawing+xml"/>
  <Override PartName="/xl/charts/chart77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charts/chart78.xml" ContentType="application/vnd.openxmlformats-officedocument.drawingml.chart+xml"/>
  <Override PartName="/xl/charts/style78.xml" ContentType="application/vnd.ms-office.chartstyle+xml"/>
  <Override PartName="/xl/charts/colors78.xml" ContentType="application/vnd.ms-office.chartcolorstyle+xml"/>
  <Override PartName="/xl/charts/chart79.xml" ContentType="application/vnd.openxmlformats-officedocument.drawingml.chart+xml"/>
  <Override PartName="/xl/charts/style79.xml" ContentType="application/vnd.ms-office.chartstyle+xml"/>
  <Override PartName="/xl/charts/colors79.xml" ContentType="application/vnd.ms-office.chartcolorstyle+xml"/>
  <Override PartName="/xl/charts/chart80.xml" ContentType="application/vnd.openxmlformats-officedocument.drawingml.chart+xml"/>
  <Override PartName="/xl/charts/style80.xml" ContentType="application/vnd.ms-office.chartstyle+xml"/>
  <Override PartName="/xl/charts/colors80.xml" ContentType="application/vnd.ms-office.chartcolorstyle+xml"/>
  <Override PartName="/xl/drawings/drawing7.xml" ContentType="application/vnd.openxmlformats-officedocument.drawing+xml"/>
  <Override PartName="/xl/charts/chart81.xml" ContentType="application/vnd.openxmlformats-officedocument.drawingml.chart+xml"/>
  <Override PartName="/xl/charts/style81.xml" ContentType="application/vnd.ms-office.chartstyle+xml"/>
  <Override PartName="/xl/charts/colors81.xml" ContentType="application/vnd.ms-office.chartcolorstyle+xml"/>
  <Override PartName="/xl/charts/chart82.xml" ContentType="application/vnd.openxmlformats-officedocument.drawingml.chart+xml"/>
  <Override PartName="/xl/charts/style82.xml" ContentType="application/vnd.ms-office.chartstyle+xml"/>
  <Override PartName="/xl/charts/colors82.xml" ContentType="application/vnd.ms-office.chartcolorstyle+xml"/>
  <Override PartName="/xl/charts/chart83.xml" ContentType="application/vnd.openxmlformats-officedocument.drawingml.chart+xml"/>
  <Override PartName="/xl/charts/style83.xml" ContentType="application/vnd.ms-office.chartstyle+xml"/>
  <Override PartName="/xl/charts/colors83.xml" ContentType="application/vnd.ms-office.chartcolorstyle+xml"/>
  <Override PartName="/xl/charts/chart84.xml" ContentType="application/vnd.openxmlformats-officedocument.drawingml.chart+xml"/>
  <Override PartName="/xl/charts/style84.xml" ContentType="application/vnd.ms-office.chartstyle+xml"/>
  <Override PartName="/xl/charts/colors84.xml" ContentType="application/vnd.ms-office.chartcolorstyle+xml"/>
  <Override PartName="/xl/charts/chart85.xml" ContentType="application/vnd.openxmlformats-officedocument.drawingml.chart+xml"/>
  <Override PartName="/xl/charts/style85.xml" ContentType="application/vnd.ms-office.chartstyle+xml"/>
  <Override PartName="/xl/charts/colors85.xml" ContentType="application/vnd.ms-office.chartcolorstyle+xml"/>
  <Override PartName="/xl/charts/chart86.xml" ContentType="application/vnd.openxmlformats-officedocument.drawingml.chart+xml"/>
  <Override PartName="/xl/charts/style86.xml" ContentType="application/vnd.ms-office.chartstyle+xml"/>
  <Override PartName="/xl/charts/colors86.xml" ContentType="application/vnd.ms-office.chartcolorstyle+xml"/>
  <Override PartName="/xl/drawings/drawing8.xml" ContentType="application/vnd.openxmlformats-officedocument.drawing+xml"/>
  <Override PartName="/xl/charts/chart87.xml" ContentType="application/vnd.openxmlformats-officedocument.drawingml.chart+xml"/>
  <Override PartName="/xl/charts/style87.xml" ContentType="application/vnd.ms-office.chartstyle+xml"/>
  <Override PartName="/xl/charts/colors87.xml" ContentType="application/vnd.ms-office.chartcolorstyle+xml"/>
  <Override PartName="/xl/charts/chart88.xml" ContentType="application/vnd.openxmlformats-officedocument.drawingml.chart+xml"/>
  <Override PartName="/xl/charts/style88.xml" ContentType="application/vnd.ms-office.chartstyle+xml"/>
  <Override PartName="/xl/charts/colors88.xml" ContentType="application/vnd.ms-office.chartcolorstyle+xml"/>
  <Override PartName="/xl/charts/chart89.xml" ContentType="application/vnd.openxmlformats-officedocument.drawingml.chart+xml"/>
  <Override PartName="/xl/charts/style89.xml" ContentType="application/vnd.ms-office.chartstyle+xml"/>
  <Override PartName="/xl/charts/colors89.xml" ContentType="application/vnd.ms-office.chartcolorstyle+xml"/>
  <Override PartName="/xl/charts/chart90.xml" ContentType="application/vnd.openxmlformats-officedocument.drawingml.chart+xml"/>
  <Override PartName="/xl/charts/style90.xml" ContentType="application/vnd.ms-office.chartstyle+xml"/>
  <Override PartName="/xl/charts/colors90.xml" ContentType="application/vnd.ms-office.chartcolorstyle+xml"/>
  <Override PartName="/xl/charts/chart91.xml" ContentType="application/vnd.openxmlformats-officedocument.drawingml.chart+xml"/>
  <Override PartName="/xl/charts/style91.xml" ContentType="application/vnd.ms-office.chartstyle+xml"/>
  <Override PartName="/xl/charts/colors91.xml" ContentType="application/vnd.ms-office.chartcolorstyle+xml"/>
  <Override PartName="/xl/charts/chart92.xml" ContentType="application/vnd.openxmlformats-officedocument.drawingml.chart+xml"/>
  <Override PartName="/xl/charts/style92.xml" ContentType="application/vnd.ms-office.chartstyle+xml"/>
  <Override PartName="/xl/charts/colors92.xml" ContentType="application/vnd.ms-office.chartcolorstyle+xml"/>
  <Override PartName="/xl/charts/chart93.xml" ContentType="application/vnd.openxmlformats-officedocument.drawingml.chart+xml"/>
  <Override PartName="/xl/charts/style93.xml" ContentType="application/vnd.ms-office.chartstyle+xml"/>
  <Override PartName="/xl/charts/colors93.xml" ContentType="application/vnd.ms-office.chartcolorstyle+xml"/>
  <Override PartName="/xl/charts/chart94.xml" ContentType="application/vnd.openxmlformats-officedocument.drawingml.chart+xml"/>
  <Override PartName="/xl/charts/style94.xml" ContentType="application/vnd.ms-office.chartstyle+xml"/>
  <Override PartName="/xl/charts/colors94.xml" ContentType="application/vnd.ms-office.chartcolorstyle+xml"/>
  <Override PartName="/xl/charts/chart95.xml" ContentType="application/vnd.openxmlformats-officedocument.drawingml.chart+xml"/>
  <Override PartName="/xl/charts/style95.xml" ContentType="application/vnd.ms-office.chartstyle+xml"/>
  <Override PartName="/xl/charts/colors95.xml" ContentType="application/vnd.ms-office.chartcolorstyle+xml"/>
  <Override PartName="/xl/charts/chart96.xml" ContentType="application/vnd.openxmlformats-officedocument.drawingml.chart+xml"/>
  <Override PartName="/xl/charts/style96.xml" ContentType="application/vnd.ms-office.chartstyle+xml"/>
  <Override PartName="/xl/charts/colors96.xml" ContentType="application/vnd.ms-office.chartcolorstyle+xml"/>
  <Override PartName="/xl/charts/chart97.xml" ContentType="application/vnd.openxmlformats-officedocument.drawingml.chart+xml"/>
  <Override PartName="/xl/charts/style97.xml" ContentType="application/vnd.ms-office.chartstyle+xml"/>
  <Override PartName="/xl/charts/colors97.xml" ContentType="application/vnd.ms-office.chartcolorstyle+xml"/>
  <Override PartName="/xl/charts/chart98.xml" ContentType="application/vnd.openxmlformats-officedocument.drawingml.chart+xml"/>
  <Override PartName="/xl/charts/style98.xml" ContentType="application/vnd.ms-office.chartstyle+xml"/>
  <Override PartName="/xl/charts/colors98.xml" ContentType="application/vnd.ms-office.chartcolorstyle+xml"/>
  <Override PartName="/xl/drawings/drawing9.xml" ContentType="application/vnd.openxmlformats-officedocument.drawing+xml"/>
  <Override PartName="/xl/charts/chart99.xml" ContentType="application/vnd.openxmlformats-officedocument.drawingml.chart+xml"/>
  <Override PartName="/xl/charts/style99.xml" ContentType="application/vnd.ms-office.chartstyle+xml"/>
  <Override PartName="/xl/charts/colors99.xml" ContentType="application/vnd.ms-office.chartcolorstyle+xml"/>
  <Override PartName="/xl/charts/chart100.xml" ContentType="application/vnd.openxmlformats-officedocument.drawingml.chart+xml"/>
  <Override PartName="/xl/charts/style100.xml" ContentType="application/vnd.ms-office.chartstyle+xml"/>
  <Override PartName="/xl/charts/colors100.xml" ContentType="application/vnd.ms-office.chartcolorstyle+xml"/>
  <Override PartName="/xl/charts/chart101.xml" ContentType="application/vnd.openxmlformats-officedocument.drawingml.chart+xml"/>
  <Override PartName="/xl/charts/style101.xml" ContentType="application/vnd.ms-office.chartstyle+xml"/>
  <Override PartName="/xl/charts/colors101.xml" ContentType="application/vnd.ms-office.chartcolorstyle+xml"/>
  <Override PartName="/xl/charts/chart102.xml" ContentType="application/vnd.openxmlformats-officedocument.drawingml.chart+xml"/>
  <Override PartName="/xl/charts/style102.xml" ContentType="application/vnd.ms-office.chartstyle+xml"/>
  <Override PartName="/xl/charts/colors102.xml" ContentType="application/vnd.ms-office.chartcolorstyle+xml"/>
  <Override PartName="/xl/charts/chart103.xml" ContentType="application/vnd.openxmlformats-officedocument.drawingml.chart+xml"/>
  <Override PartName="/xl/charts/style103.xml" ContentType="application/vnd.ms-office.chartstyle+xml"/>
  <Override PartName="/xl/charts/colors103.xml" ContentType="application/vnd.ms-office.chartcolorstyle+xml"/>
  <Override PartName="/xl/charts/chart104.xml" ContentType="application/vnd.openxmlformats-officedocument.drawingml.chart+xml"/>
  <Override PartName="/xl/charts/style104.xml" ContentType="application/vnd.ms-office.chartstyle+xml"/>
  <Override PartName="/xl/charts/colors104.xml" ContentType="application/vnd.ms-office.chartcolorstyle+xml"/>
  <Override PartName="/xl/charts/chart105.xml" ContentType="application/vnd.openxmlformats-officedocument.drawingml.chart+xml"/>
  <Override PartName="/xl/charts/style105.xml" ContentType="application/vnd.ms-office.chartstyle+xml"/>
  <Override PartName="/xl/charts/colors105.xml" ContentType="application/vnd.ms-office.chartcolorstyle+xml"/>
  <Override PartName="/xl/charts/chart106.xml" ContentType="application/vnd.openxmlformats-officedocument.drawingml.chart+xml"/>
  <Override PartName="/xl/charts/style106.xml" ContentType="application/vnd.ms-office.chartstyle+xml"/>
  <Override PartName="/xl/charts/colors106.xml" ContentType="application/vnd.ms-office.chartcolorstyle+xml"/>
  <Override PartName="/xl/charts/chart107.xml" ContentType="application/vnd.openxmlformats-officedocument.drawingml.chart+xml"/>
  <Override PartName="/xl/charts/style107.xml" ContentType="application/vnd.ms-office.chartstyle+xml"/>
  <Override PartName="/xl/charts/colors107.xml" ContentType="application/vnd.ms-office.chartcolorstyle+xml"/>
  <Override PartName="/xl/drawings/drawing10.xml" ContentType="application/vnd.openxmlformats-officedocument.drawing+xml"/>
  <Override PartName="/xl/charts/chart108.xml" ContentType="application/vnd.openxmlformats-officedocument.drawingml.chart+xml"/>
  <Override PartName="/xl/charts/style108.xml" ContentType="application/vnd.ms-office.chartstyle+xml"/>
  <Override PartName="/xl/charts/colors108.xml" ContentType="application/vnd.ms-office.chartcolorstyle+xml"/>
  <Override PartName="/xl/charts/chart109.xml" ContentType="application/vnd.openxmlformats-officedocument.drawingml.chart+xml"/>
  <Override PartName="/xl/charts/style109.xml" ContentType="application/vnd.ms-office.chartstyle+xml"/>
  <Override PartName="/xl/charts/colors109.xml" ContentType="application/vnd.ms-office.chartcolorstyle+xml"/>
  <Override PartName="/xl/charts/chart110.xml" ContentType="application/vnd.openxmlformats-officedocument.drawingml.chart+xml"/>
  <Override PartName="/xl/charts/style110.xml" ContentType="application/vnd.ms-office.chartstyle+xml"/>
  <Override PartName="/xl/charts/colors110.xml" ContentType="application/vnd.ms-office.chartcolorstyle+xml"/>
  <Override PartName="/xl/charts/chart111.xml" ContentType="application/vnd.openxmlformats-officedocument.drawingml.chart+xml"/>
  <Override PartName="/xl/charts/style111.xml" ContentType="application/vnd.ms-office.chartstyle+xml"/>
  <Override PartName="/xl/charts/colors111.xml" ContentType="application/vnd.ms-office.chartcolorstyle+xml"/>
  <Override PartName="/xl/charts/chart112.xml" ContentType="application/vnd.openxmlformats-officedocument.drawingml.chart+xml"/>
  <Override PartName="/xl/charts/style112.xml" ContentType="application/vnd.ms-office.chartstyle+xml"/>
  <Override PartName="/xl/charts/colors112.xml" ContentType="application/vnd.ms-office.chartcolorstyle+xml"/>
  <Override PartName="/xl/charts/chart113.xml" ContentType="application/vnd.openxmlformats-officedocument.drawingml.chart+xml"/>
  <Override PartName="/xl/charts/style113.xml" ContentType="application/vnd.ms-office.chartstyle+xml"/>
  <Override PartName="/xl/charts/colors113.xml" ContentType="application/vnd.ms-office.chartcolorstyle+xml"/>
  <Override PartName="/xl/charts/chart114.xml" ContentType="application/vnd.openxmlformats-officedocument.drawingml.chart+xml"/>
  <Override PartName="/xl/charts/style114.xml" ContentType="application/vnd.ms-office.chartstyle+xml"/>
  <Override PartName="/xl/charts/colors114.xml" ContentType="application/vnd.ms-office.chartcolorstyle+xml"/>
  <Override PartName="/xl/charts/chart115.xml" ContentType="application/vnd.openxmlformats-officedocument.drawingml.chart+xml"/>
  <Override PartName="/xl/charts/style115.xml" ContentType="application/vnd.ms-office.chartstyle+xml"/>
  <Override PartName="/xl/charts/colors115.xml" ContentType="application/vnd.ms-office.chartcolorstyle+xml"/>
  <Override PartName="/xl/charts/chart116.xml" ContentType="application/vnd.openxmlformats-officedocument.drawingml.chart+xml"/>
  <Override PartName="/xl/charts/style116.xml" ContentType="application/vnd.ms-office.chartstyle+xml"/>
  <Override PartName="/xl/charts/colors116.xml" ContentType="application/vnd.ms-office.chartcolorstyle+xml"/>
  <Override PartName="/xl/charts/chart117.xml" ContentType="application/vnd.openxmlformats-officedocument.drawingml.chart+xml"/>
  <Override PartName="/xl/charts/style117.xml" ContentType="application/vnd.ms-office.chartstyle+xml"/>
  <Override PartName="/xl/charts/colors117.xml" ContentType="application/vnd.ms-office.chartcolorstyle+xml"/>
  <Override PartName="/xl/charts/chart118.xml" ContentType="application/vnd.openxmlformats-officedocument.drawingml.chart+xml"/>
  <Override PartName="/xl/charts/style118.xml" ContentType="application/vnd.ms-office.chartstyle+xml"/>
  <Override PartName="/xl/charts/colors118.xml" ContentType="application/vnd.ms-office.chartcolorstyle+xml"/>
  <Override PartName="/xl/charts/chart119.xml" ContentType="application/vnd.openxmlformats-officedocument.drawingml.chart+xml"/>
  <Override PartName="/xl/charts/style119.xml" ContentType="application/vnd.ms-office.chartstyle+xml"/>
  <Override PartName="/xl/charts/colors119.xml" ContentType="application/vnd.ms-office.chartcolorstyle+xml"/>
  <Override PartName="/xl/charts/chart120.xml" ContentType="application/vnd.openxmlformats-officedocument.drawingml.chart+xml"/>
  <Override PartName="/xl/charts/style120.xml" ContentType="application/vnd.ms-office.chartstyle+xml"/>
  <Override PartName="/xl/charts/colors120.xml" ContentType="application/vnd.ms-office.chartcolorstyle+xml"/>
  <Override PartName="/xl/charts/chart121.xml" ContentType="application/vnd.openxmlformats-officedocument.drawingml.chart+xml"/>
  <Override PartName="/xl/charts/style121.xml" ContentType="application/vnd.ms-office.chartstyle+xml"/>
  <Override PartName="/xl/charts/colors121.xml" ContentType="application/vnd.ms-office.chartcolorstyle+xml"/>
  <Override PartName="/xl/charts/chart122.xml" ContentType="application/vnd.openxmlformats-officedocument.drawingml.chart+xml"/>
  <Override PartName="/xl/charts/style122.xml" ContentType="application/vnd.ms-office.chartstyle+xml"/>
  <Override PartName="/xl/charts/colors122.xml" ContentType="application/vnd.ms-office.chartcolorstyle+xml"/>
  <Override PartName="/xl/drawings/drawing11.xml" ContentType="application/vnd.openxmlformats-officedocument.drawing+xml"/>
  <Override PartName="/xl/charts/chart123.xml" ContentType="application/vnd.openxmlformats-officedocument.drawingml.chart+xml"/>
  <Override PartName="/xl/charts/style123.xml" ContentType="application/vnd.ms-office.chartstyle+xml"/>
  <Override PartName="/xl/charts/colors123.xml" ContentType="application/vnd.ms-office.chartcolorstyle+xml"/>
  <Override PartName="/xl/charts/chart124.xml" ContentType="application/vnd.openxmlformats-officedocument.drawingml.chart+xml"/>
  <Override PartName="/xl/charts/style124.xml" ContentType="application/vnd.ms-office.chartstyle+xml"/>
  <Override PartName="/xl/charts/colors124.xml" ContentType="application/vnd.ms-office.chartcolorstyle+xml"/>
  <Override PartName="/xl/charts/chart125.xml" ContentType="application/vnd.openxmlformats-officedocument.drawingml.chart+xml"/>
  <Override PartName="/xl/charts/style125.xml" ContentType="application/vnd.ms-office.chartstyle+xml"/>
  <Override PartName="/xl/charts/colors125.xml" ContentType="application/vnd.ms-office.chartcolorstyle+xml"/>
  <Override PartName="/xl/charts/chart126.xml" ContentType="application/vnd.openxmlformats-officedocument.drawingml.chart+xml"/>
  <Override PartName="/xl/charts/style126.xml" ContentType="application/vnd.ms-office.chartstyle+xml"/>
  <Override PartName="/xl/charts/colors126.xml" ContentType="application/vnd.ms-office.chartcolorstyle+xml"/>
  <Override PartName="/xl/charts/chart127.xml" ContentType="application/vnd.openxmlformats-officedocument.drawingml.chart+xml"/>
  <Override PartName="/xl/charts/style127.xml" ContentType="application/vnd.ms-office.chartstyle+xml"/>
  <Override PartName="/xl/charts/colors127.xml" ContentType="application/vnd.ms-office.chartcolorstyle+xml"/>
  <Override PartName="/xl/charts/chart128.xml" ContentType="application/vnd.openxmlformats-officedocument.drawingml.chart+xml"/>
  <Override PartName="/xl/charts/style128.xml" ContentType="application/vnd.ms-office.chartstyle+xml"/>
  <Override PartName="/xl/charts/colors128.xml" ContentType="application/vnd.ms-office.chartcolorstyle+xml"/>
  <Override PartName="/xl/charts/chart129.xml" ContentType="application/vnd.openxmlformats-officedocument.drawingml.chart+xml"/>
  <Override PartName="/xl/charts/style129.xml" ContentType="application/vnd.ms-office.chartstyle+xml"/>
  <Override PartName="/xl/charts/colors129.xml" ContentType="application/vnd.ms-office.chartcolorstyle+xml"/>
  <Override PartName="/xl/charts/chart130.xml" ContentType="application/vnd.openxmlformats-officedocument.drawingml.chart+xml"/>
  <Override PartName="/xl/charts/style130.xml" ContentType="application/vnd.ms-office.chartstyle+xml"/>
  <Override PartName="/xl/charts/colors130.xml" ContentType="application/vnd.ms-office.chartcolorstyle+xml"/>
  <Override PartName="/xl/charts/chart131.xml" ContentType="application/vnd.openxmlformats-officedocument.drawingml.chart+xml"/>
  <Override PartName="/xl/charts/style131.xml" ContentType="application/vnd.ms-office.chartstyle+xml"/>
  <Override PartName="/xl/charts/colors131.xml" ContentType="application/vnd.ms-office.chartcolorstyle+xml"/>
  <Override PartName="/xl/charts/chart132.xml" ContentType="application/vnd.openxmlformats-officedocument.drawingml.chart+xml"/>
  <Override PartName="/xl/charts/style132.xml" ContentType="application/vnd.ms-office.chartstyle+xml"/>
  <Override PartName="/xl/charts/colors132.xml" ContentType="application/vnd.ms-office.chartcolorstyle+xml"/>
  <Override PartName="/xl/charts/chart133.xml" ContentType="application/vnd.openxmlformats-officedocument.drawingml.chart+xml"/>
  <Override PartName="/xl/charts/style133.xml" ContentType="application/vnd.ms-office.chartstyle+xml"/>
  <Override PartName="/xl/charts/colors133.xml" ContentType="application/vnd.ms-office.chartcolorstyle+xml"/>
  <Override PartName="/xl/charts/chart134.xml" ContentType="application/vnd.openxmlformats-officedocument.drawingml.chart+xml"/>
  <Override PartName="/xl/charts/style134.xml" ContentType="application/vnd.ms-office.chartstyle+xml"/>
  <Override PartName="/xl/charts/colors134.xml" ContentType="application/vnd.ms-office.chartcolorstyle+xml"/>
  <Override PartName="/xl/charts/chart135.xml" ContentType="application/vnd.openxmlformats-officedocument.drawingml.chart+xml"/>
  <Override PartName="/xl/charts/style135.xml" ContentType="application/vnd.ms-office.chartstyle+xml"/>
  <Override PartName="/xl/charts/colors135.xml" ContentType="application/vnd.ms-office.chartcolorstyle+xml"/>
  <Override PartName="/xl/charts/chart136.xml" ContentType="application/vnd.openxmlformats-officedocument.drawingml.chart+xml"/>
  <Override PartName="/xl/charts/style136.xml" ContentType="application/vnd.ms-office.chartstyle+xml"/>
  <Override PartName="/xl/charts/colors136.xml" ContentType="application/vnd.ms-office.chartcolorstyle+xml"/>
  <Override PartName="/xl/charts/chart137.xml" ContentType="application/vnd.openxmlformats-officedocument.drawingml.chart+xml"/>
  <Override PartName="/xl/charts/style137.xml" ContentType="application/vnd.ms-office.chartstyle+xml"/>
  <Override PartName="/xl/charts/colors137.xml" ContentType="application/vnd.ms-office.chartcolorstyle+xml"/>
  <Override PartName="/xl/charts/chart138.xml" ContentType="application/vnd.openxmlformats-officedocument.drawingml.chart+xml"/>
  <Override PartName="/xl/charts/style138.xml" ContentType="application/vnd.ms-office.chartstyle+xml"/>
  <Override PartName="/xl/charts/colors138.xml" ContentType="application/vnd.ms-office.chartcolorstyle+xml"/>
  <Override PartName="/xl/charts/chart139.xml" ContentType="application/vnd.openxmlformats-officedocument.drawingml.chart+xml"/>
  <Override PartName="/xl/charts/style139.xml" ContentType="application/vnd.ms-office.chartstyle+xml"/>
  <Override PartName="/xl/charts/colors139.xml" ContentType="application/vnd.ms-office.chartcolorstyle+xml"/>
  <Override PartName="/xl/charts/chart140.xml" ContentType="application/vnd.openxmlformats-officedocument.drawingml.chart+xml"/>
  <Override PartName="/xl/charts/style140.xml" ContentType="application/vnd.ms-office.chartstyle+xml"/>
  <Override PartName="/xl/charts/colors140.xml" ContentType="application/vnd.ms-office.chartcolorstyle+xml"/>
  <Override PartName="/xl/charts/chart141.xml" ContentType="application/vnd.openxmlformats-officedocument.drawingml.chart+xml"/>
  <Override PartName="/xl/charts/style141.xml" ContentType="application/vnd.ms-office.chartstyle+xml"/>
  <Override PartName="/xl/charts/colors141.xml" ContentType="application/vnd.ms-office.chartcolorstyle+xml"/>
  <Override PartName="/xl/charts/chart142.xml" ContentType="application/vnd.openxmlformats-officedocument.drawingml.chart+xml"/>
  <Override PartName="/xl/charts/style142.xml" ContentType="application/vnd.ms-office.chartstyle+xml"/>
  <Override PartName="/xl/charts/colors142.xml" ContentType="application/vnd.ms-office.chartcolorstyle+xml"/>
  <Override PartName="/xl/drawings/drawing12.xml" ContentType="application/vnd.openxmlformats-officedocument.drawing+xml"/>
  <Override PartName="/xl/charts/chart143.xml" ContentType="application/vnd.openxmlformats-officedocument.drawingml.chart+xml"/>
  <Override PartName="/xl/charts/style143.xml" ContentType="application/vnd.ms-office.chartstyle+xml"/>
  <Override PartName="/xl/charts/colors143.xml" ContentType="application/vnd.ms-office.chartcolorstyle+xml"/>
  <Override PartName="/xl/charts/chart144.xml" ContentType="application/vnd.openxmlformats-officedocument.drawingml.chart+xml"/>
  <Override PartName="/xl/charts/style144.xml" ContentType="application/vnd.ms-office.chartstyle+xml"/>
  <Override PartName="/xl/charts/colors144.xml" ContentType="application/vnd.ms-office.chartcolorstyle+xml"/>
  <Override PartName="/xl/charts/chart145.xml" ContentType="application/vnd.openxmlformats-officedocument.drawingml.chart+xml"/>
  <Override PartName="/xl/charts/style145.xml" ContentType="application/vnd.ms-office.chartstyle+xml"/>
  <Override PartName="/xl/charts/colors145.xml" ContentType="application/vnd.ms-office.chartcolorstyle+xml"/>
  <Override PartName="/xl/charts/chart146.xml" ContentType="application/vnd.openxmlformats-officedocument.drawingml.chart+xml"/>
  <Override PartName="/xl/charts/style146.xml" ContentType="application/vnd.ms-office.chartstyle+xml"/>
  <Override PartName="/xl/charts/colors146.xml" ContentType="application/vnd.ms-office.chartcolorstyle+xml"/>
  <Override PartName="/xl/charts/chart147.xml" ContentType="application/vnd.openxmlformats-officedocument.drawingml.chart+xml"/>
  <Override PartName="/xl/charts/style147.xml" ContentType="application/vnd.ms-office.chartstyle+xml"/>
  <Override PartName="/xl/charts/colors147.xml" ContentType="application/vnd.ms-office.chartcolorstyle+xml"/>
  <Override PartName="/xl/charts/chart148.xml" ContentType="application/vnd.openxmlformats-officedocument.drawingml.chart+xml"/>
  <Override PartName="/xl/charts/style148.xml" ContentType="application/vnd.ms-office.chartstyle+xml"/>
  <Override PartName="/xl/charts/colors148.xml" ContentType="application/vnd.ms-office.chartcolorstyle+xml"/>
  <Override PartName="/xl/charts/chart149.xml" ContentType="application/vnd.openxmlformats-officedocument.drawingml.chart+xml"/>
  <Override PartName="/xl/charts/style149.xml" ContentType="application/vnd.ms-office.chartstyle+xml"/>
  <Override PartName="/xl/charts/colors149.xml" ContentType="application/vnd.ms-office.chartcolorstyle+xml"/>
  <Override PartName="/xl/charts/chart150.xml" ContentType="application/vnd.openxmlformats-officedocument.drawingml.chart+xml"/>
  <Override PartName="/xl/charts/style150.xml" ContentType="application/vnd.ms-office.chartstyle+xml"/>
  <Override PartName="/xl/charts/colors150.xml" ContentType="application/vnd.ms-office.chartcolorstyle+xml"/>
  <Override PartName="/xl/charts/chart151.xml" ContentType="application/vnd.openxmlformats-officedocument.drawingml.chart+xml"/>
  <Override PartName="/xl/charts/style151.xml" ContentType="application/vnd.ms-office.chartstyle+xml"/>
  <Override PartName="/xl/charts/colors151.xml" ContentType="application/vnd.ms-office.chartcolorstyle+xml"/>
  <Override PartName="/xl/charts/chart152.xml" ContentType="application/vnd.openxmlformats-officedocument.drawingml.chart+xml"/>
  <Override PartName="/xl/charts/style152.xml" ContentType="application/vnd.ms-office.chartstyle+xml"/>
  <Override PartName="/xl/charts/colors152.xml" ContentType="application/vnd.ms-office.chartcolorstyle+xml"/>
  <Override PartName="/xl/charts/chart153.xml" ContentType="application/vnd.openxmlformats-officedocument.drawingml.chart+xml"/>
  <Override PartName="/xl/charts/style153.xml" ContentType="application/vnd.ms-office.chartstyle+xml"/>
  <Override PartName="/xl/charts/colors153.xml" ContentType="application/vnd.ms-office.chartcolorstyle+xml"/>
  <Override PartName="/xl/charts/chart154.xml" ContentType="application/vnd.openxmlformats-officedocument.drawingml.chart+xml"/>
  <Override PartName="/xl/charts/style154.xml" ContentType="application/vnd.ms-office.chartstyle+xml"/>
  <Override PartName="/xl/charts/colors154.xml" ContentType="application/vnd.ms-office.chartcolorstyle+xml"/>
  <Override PartName="/xl/charts/chart155.xml" ContentType="application/vnd.openxmlformats-officedocument.drawingml.chart+xml"/>
  <Override PartName="/xl/charts/style155.xml" ContentType="application/vnd.ms-office.chartstyle+xml"/>
  <Override PartName="/xl/charts/colors155.xml" ContentType="application/vnd.ms-office.chartcolorstyle+xml"/>
  <Override PartName="/xl/charts/chart156.xml" ContentType="application/vnd.openxmlformats-officedocument.drawingml.chart+xml"/>
  <Override PartName="/xl/charts/style156.xml" ContentType="application/vnd.ms-office.chartstyle+xml"/>
  <Override PartName="/xl/charts/colors156.xml" ContentType="application/vnd.ms-office.chartcolorstyle+xml"/>
  <Override PartName="/xl/charts/chart157.xml" ContentType="application/vnd.openxmlformats-officedocument.drawingml.chart+xml"/>
  <Override PartName="/xl/charts/style157.xml" ContentType="application/vnd.ms-office.chartstyle+xml"/>
  <Override PartName="/xl/charts/colors157.xml" ContentType="application/vnd.ms-office.chartcolorstyle+xml"/>
  <Override PartName="/xl/charts/chart158.xml" ContentType="application/vnd.openxmlformats-officedocument.drawingml.chart+xml"/>
  <Override PartName="/xl/charts/style158.xml" ContentType="application/vnd.ms-office.chartstyle+xml"/>
  <Override PartName="/xl/charts/colors158.xml" ContentType="application/vnd.ms-office.chartcolorstyle+xml"/>
  <Override PartName="/xl/charts/chart159.xml" ContentType="application/vnd.openxmlformats-officedocument.drawingml.chart+xml"/>
  <Override PartName="/xl/charts/style159.xml" ContentType="application/vnd.ms-office.chartstyle+xml"/>
  <Override PartName="/xl/charts/colors159.xml" ContentType="application/vnd.ms-office.chartcolorstyle+xml"/>
  <Override PartName="/xl/charts/chart160.xml" ContentType="application/vnd.openxmlformats-officedocument.drawingml.chart+xml"/>
  <Override PartName="/xl/charts/style160.xml" ContentType="application/vnd.ms-office.chartstyle+xml"/>
  <Override PartName="/xl/charts/colors16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V:\ser\snl\#RECURSOS_ADMINISTRACIO_INFORMACIÓ\GESTIÓ WEB (dades, manuals)\HISTÒRIC\Estadístiques web\Curs 26-27\4. Evolució de crèdits demandats en valencià\"/>
    </mc:Choice>
  </mc:AlternateContent>
  <xr:revisionPtr revIDLastSave="0" documentId="13_ncr:1_{4F41575E-D20F-48C0-A33D-76433F9995A8}" xr6:coauthVersionLast="36" xr6:coauthVersionMax="36" xr10:uidLastSave="{00000000-0000-0000-0000-000000000000}"/>
  <bookViews>
    <workbookView xWindow="-120" yWindow="-120" windowWidth="19440" windowHeight="15000" tabRatio="879" firstSheet="3" activeTab="11" xr2:uid="{E79D0423-239B-4D29-8441-E6FD352D3ADC}"/>
  </bookViews>
  <sheets>
    <sheet name="Demanda VERA 2025 general" sheetId="1" r:id="rId1"/>
    <sheet name="ETSA" sheetId="2" r:id="rId2"/>
    <sheet name="ETSCCP" sheetId="3" r:id="rId3"/>
    <sheet name="ETSEInd" sheetId="10" r:id="rId4"/>
    <sheet name="ETSED" sheetId="5" r:id="rId5"/>
    <sheet name="ETSGCT" sheetId="8" r:id="rId6"/>
    <sheet name="ETSEEdif" sheetId="6" r:id="rId7"/>
    <sheet name="FBBAA" sheetId="12" r:id="rId8"/>
    <sheet name="FADE" sheetId="11" r:id="rId9"/>
    <sheet name="ETSInf" sheetId="4" r:id="rId10"/>
    <sheet name="ETSEAMN" sheetId="7" r:id="rId11"/>
    <sheet name="ETSET" sheetId="9" r:id="rId12"/>
  </sheets>
  <externalReferences>
    <externalReference r:id="rId13"/>
    <externalReference r:id="rId14"/>
  </externalReferenc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99" i="7" l="1"/>
  <c r="O14" i="4"/>
  <c r="O14" i="8" l="1"/>
  <c r="O54" i="3" l="1"/>
  <c r="O34" i="3"/>
  <c r="E67" i="1" l="1"/>
  <c r="E68" i="1"/>
  <c r="E69" i="1"/>
  <c r="E70" i="1"/>
  <c r="E71" i="1"/>
  <c r="E72" i="1"/>
  <c r="E73" i="1"/>
  <c r="E74" i="1"/>
  <c r="E66" i="1"/>
  <c r="D76" i="1"/>
  <c r="F72" i="1"/>
  <c r="F71" i="1"/>
  <c r="E52" i="1"/>
  <c r="E53" i="1"/>
  <c r="E54" i="1"/>
  <c r="E55" i="1"/>
  <c r="E56" i="1"/>
  <c r="E57" i="1"/>
  <c r="E58" i="1"/>
  <c r="E59" i="1"/>
  <c r="E51" i="1"/>
  <c r="F57" i="1"/>
  <c r="D61" i="1"/>
  <c r="F70" i="1" l="1"/>
  <c r="F56" i="1"/>
  <c r="F55" i="1" s="1"/>
  <c r="J42" i="2" l="1"/>
  <c r="K46" i="2" s="1"/>
  <c r="O119" i="5"/>
  <c r="P118" i="5" s="1"/>
  <c r="O55" i="12"/>
  <c r="P53" i="12" s="1"/>
  <c r="J53" i="12"/>
  <c r="P46" i="12" s="1"/>
  <c r="J51" i="12"/>
  <c r="P49" i="12" s="1"/>
  <c r="J50" i="12"/>
  <c r="J49" i="12"/>
  <c r="J48" i="12"/>
  <c r="P48" i="12" s="1"/>
  <c r="J46" i="12"/>
  <c r="I45" i="12"/>
  <c r="J54" i="12" s="1"/>
  <c r="P47" i="12" s="1"/>
  <c r="O34" i="12"/>
  <c r="P31" i="12" s="1"/>
  <c r="I24" i="12"/>
  <c r="J31" i="12" s="1"/>
  <c r="O13" i="12"/>
  <c r="P12" i="12" s="1"/>
  <c r="I3" i="12"/>
  <c r="J12" i="12" s="1"/>
  <c r="P5" i="12" s="1"/>
  <c r="O34" i="11"/>
  <c r="P32" i="11" s="1"/>
  <c r="I24" i="11"/>
  <c r="J31" i="11" s="1"/>
  <c r="O13" i="11"/>
  <c r="P11" i="11" s="1"/>
  <c r="AD3" i="11"/>
  <c r="AE12" i="11" s="1"/>
  <c r="I3" i="11"/>
  <c r="J4" i="11" s="1"/>
  <c r="O119" i="10"/>
  <c r="P118" i="10" s="1"/>
  <c r="I109" i="10"/>
  <c r="J117" i="10" s="1"/>
  <c r="P110" i="10" s="1"/>
  <c r="O98" i="10"/>
  <c r="P97" i="10" s="1"/>
  <c r="P96" i="10"/>
  <c r="P95" i="10"/>
  <c r="I88" i="10"/>
  <c r="J95" i="10" s="1"/>
  <c r="O77" i="10"/>
  <c r="P76" i="10" s="1"/>
  <c r="I67" i="10"/>
  <c r="J72" i="10" s="1"/>
  <c r="O56" i="10"/>
  <c r="P55" i="10" s="1"/>
  <c r="I46" i="10"/>
  <c r="J55" i="10" s="1"/>
  <c r="P48" i="10" s="1"/>
  <c r="O35" i="10"/>
  <c r="P33" i="10" s="1"/>
  <c r="I25" i="10"/>
  <c r="J34" i="10" s="1"/>
  <c r="P27" i="10" s="1"/>
  <c r="O14" i="10"/>
  <c r="P11" i="10" s="1"/>
  <c r="P12" i="10"/>
  <c r="I4" i="10"/>
  <c r="J11" i="10" s="1"/>
  <c r="O98" i="9"/>
  <c r="P96" i="9" s="1"/>
  <c r="P97" i="9"/>
  <c r="I88" i="9"/>
  <c r="J95" i="9" s="1"/>
  <c r="O77" i="9"/>
  <c r="P75" i="9"/>
  <c r="I67" i="9"/>
  <c r="J75" i="9" s="1"/>
  <c r="P68" i="9" s="1"/>
  <c r="O56" i="9"/>
  <c r="P55" i="9" s="1"/>
  <c r="I46" i="9"/>
  <c r="J51" i="9" s="1"/>
  <c r="O35" i="9"/>
  <c r="P33" i="9" s="1"/>
  <c r="I25" i="9"/>
  <c r="J34" i="9" s="1"/>
  <c r="P27" i="9" s="1"/>
  <c r="O14" i="9"/>
  <c r="P12" i="9" s="1"/>
  <c r="P13" i="9"/>
  <c r="I4" i="9"/>
  <c r="J11" i="9" s="1"/>
  <c r="P13" i="8"/>
  <c r="P12" i="8"/>
  <c r="P11" i="8"/>
  <c r="I4" i="8"/>
  <c r="J9" i="8" s="1"/>
  <c r="Q97" i="7"/>
  <c r="J89" i="7"/>
  <c r="K94" i="7" s="1"/>
  <c r="P78" i="7"/>
  <c r="Q77" i="7" s="1"/>
  <c r="J68" i="7"/>
  <c r="K75" i="7" s="1"/>
  <c r="P57" i="7"/>
  <c r="Q56" i="7" s="1"/>
  <c r="J47" i="7"/>
  <c r="K55" i="7" s="1"/>
  <c r="Q48" i="7" s="1"/>
  <c r="P36" i="7"/>
  <c r="Q35" i="7" s="1"/>
  <c r="J26" i="7"/>
  <c r="K35" i="7" s="1"/>
  <c r="Q28" i="7" s="1"/>
  <c r="P15" i="7"/>
  <c r="Q13" i="7" s="1"/>
  <c r="J5" i="7"/>
  <c r="K14" i="7" s="1"/>
  <c r="Q7" i="7" s="1"/>
  <c r="O14" i="6"/>
  <c r="P12" i="6" s="1"/>
  <c r="I4" i="6"/>
  <c r="J11" i="6" s="1"/>
  <c r="P117" i="5"/>
  <c r="P116" i="5"/>
  <c r="I109" i="5"/>
  <c r="J114" i="5" s="1"/>
  <c r="O98" i="5"/>
  <c r="P97" i="5" s="1"/>
  <c r="J91" i="5"/>
  <c r="P91" i="5" s="1"/>
  <c r="I88" i="5"/>
  <c r="J93" i="5" s="1"/>
  <c r="O77" i="5"/>
  <c r="P75" i="5" s="1"/>
  <c r="I67" i="5"/>
  <c r="J76" i="5" s="1"/>
  <c r="P69" i="5" s="1"/>
  <c r="O56" i="5"/>
  <c r="P54" i="5" s="1"/>
  <c r="I46" i="5"/>
  <c r="J53" i="5" s="1"/>
  <c r="O35" i="5"/>
  <c r="P34" i="5" s="1"/>
  <c r="I25" i="5"/>
  <c r="J34" i="5" s="1"/>
  <c r="P27" i="5" s="1"/>
  <c r="O14" i="5"/>
  <c r="P13" i="5" s="1"/>
  <c r="I4" i="5"/>
  <c r="J9" i="5" s="1"/>
  <c r="P70" i="4"/>
  <c r="I70" i="4"/>
  <c r="P69" i="4"/>
  <c r="J69" i="4"/>
  <c r="P63" i="4" s="1"/>
  <c r="P68" i="4"/>
  <c r="J68" i="4"/>
  <c r="P62" i="4" s="1"/>
  <c r="J67" i="4"/>
  <c r="P61" i="4" s="1"/>
  <c r="J66" i="4"/>
  <c r="P65" i="4" s="1"/>
  <c r="J65" i="4"/>
  <c r="J64" i="4"/>
  <c r="J63" i="4"/>
  <c r="P64" i="4" s="1"/>
  <c r="J62" i="4"/>
  <c r="J61" i="4"/>
  <c r="O52" i="4"/>
  <c r="P51" i="4"/>
  <c r="I51" i="4"/>
  <c r="P50" i="4"/>
  <c r="P49" i="4"/>
  <c r="I41" i="4"/>
  <c r="J49" i="4" s="1"/>
  <c r="P43" i="4" s="1"/>
  <c r="O33" i="4"/>
  <c r="P31" i="4" s="1"/>
  <c r="I22" i="4"/>
  <c r="J30" i="4" s="1"/>
  <c r="P24" i="4" s="1"/>
  <c r="P11" i="4"/>
  <c r="AO11" i="4"/>
  <c r="AO10" i="4"/>
  <c r="AO8" i="4"/>
  <c r="AO7" i="4"/>
  <c r="AM6" i="4"/>
  <c r="AO9" i="4" s="1"/>
  <c r="I4" i="4"/>
  <c r="J13" i="4" s="1"/>
  <c r="P6" i="4" s="1"/>
  <c r="P53" i="3"/>
  <c r="P52" i="3"/>
  <c r="P51" i="3"/>
  <c r="J47" i="3"/>
  <c r="P47" i="3" s="1"/>
  <c r="I44" i="3"/>
  <c r="J53" i="3" s="1"/>
  <c r="P46" i="3" s="1"/>
  <c r="P33" i="3"/>
  <c r="P32" i="3"/>
  <c r="P31" i="3"/>
  <c r="I24" i="3"/>
  <c r="J32" i="3" s="1"/>
  <c r="P25" i="3" s="1"/>
  <c r="P13" i="3"/>
  <c r="P12" i="3"/>
  <c r="P11" i="3"/>
  <c r="I4" i="3"/>
  <c r="J13" i="3" s="1"/>
  <c r="P6" i="3" s="1"/>
  <c r="P52" i="2"/>
  <c r="Q51" i="2" s="1"/>
  <c r="P32" i="2"/>
  <c r="Q30" i="2" s="1"/>
  <c r="J22" i="2"/>
  <c r="K31" i="2" s="1"/>
  <c r="Q24" i="2" s="1"/>
  <c r="P13" i="2"/>
  <c r="Q11" i="2" s="1"/>
  <c r="J3" i="2"/>
  <c r="K10" i="2" s="1"/>
  <c r="M4" i="1"/>
  <c r="P95" i="9" l="1"/>
  <c r="J74" i="9"/>
  <c r="P67" i="9" s="1"/>
  <c r="J50" i="9"/>
  <c r="J28" i="9"/>
  <c r="P28" i="9" s="1"/>
  <c r="J31" i="9"/>
  <c r="P29" i="9" s="1"/>
  <c r="J27" i="9"/>
  <c r="Q96" i="7"/>
  <c r="Q55" i="7"/>
  <c r="Q76" i="7"/>
  <c r="K28" i="7"/>
  <c r="K32" i="7"/>
  <c r="Q30" i="7" s="1"/>
  <c r="Q12" i="7"/>
  <c r="Q14" i="7"/>
  <c r="K10" i="7"/>
  <c r="K61" i="4"/>
  <c r="J47" i="4"/>
  <c r="P46" i="4" s="1"/>
  <c r="J48" i="4"/>
  <c r="P42" i="4" s="1"/>
  <c r="J50" i="4"/>
  <c r="P44" i="4" s="1"/>
  <c r="J44" i="4"/>
  <c r="P30" i="4"/>
  <c r="P32" i="4"/>
  <c r="J31" i="4"/>
  <c r="P25" i="4" s="1"/>
  <c r="J25" i="4"/>
  <c r="J28" i="4"/>
  <c r="P27" i="4" s="1"/>
  <c r="J29" i="4"/>
  <c r="J5" i="4"/>
  <c r="P13" i="4"/>
  <c r="P32" i="12"/>
  <c r="P54" i="12"/>
  <c r="P52" i="12"/>
  <c r="K49" i="12"/>
  <c r="Q48" i="12" s="1"/>
  <c r="J52" i="12"/>
  <c r="J47" i="12"/>
  <c r="P33" i="12"/>
  <c r="P24" i="12"/>
  <c r="J26" i="12"/>
  <c r="J33" i="12"/>
  <c r="P26" i="12" s="1"/>
  <c r="J29" i="12"/>
  <c r="J25" i="12"/>
  <c r="J28" i="12"/>
  <c r="J30" i="12"/>
  <c r="P28" i="12" s="1"/>
  <c r="J32" i="12"/>
  <c r="P25" i="12" s="1"/>
  <c r="J27" i="12"/>
  <c r="P10" i="12"/>
  <c r="P11" i="12"/>
  <c r="J9" i="12"/>
  <c r="P7" i="12" s="1"/>
  <c r="J11" i="12"/>
  <c r="P4" i="12" s="1"/>
  <c r="J5" i="12"/>
  <c r="J6" i="12"/>
  <c r="J7" i="12"/>
  <c r="J10" i="12"/>
  <c r="J4" i="12"/>
  <c r="J8" i="12"/>
  <c r="P11" i="6"/>
  <c r="J12" i="8"/>
  <c r="P5" i="8" s="1"/>
  <c r="J7" i="8"/>
  <c r="P7" i="8" s="1"/>
  <c r="J8" i="8"/>
  <c r="J10" i="8"/>
  <c r="P8" i="8" s="1"/>
  <c r="J5" i="8"/>
  <c r="P96" i="5"/>
  <c r="P95" i="5"/>
  <c r="J92" i="5"/>
  <c r="J96" i="5"/>
  <c r="P89" i="5" s="1"/>
  <c r="J94" i="5"/>
  <c r="K92" i="5" s="1"/>
  <c r="Q91" i="5" s="1"/>
  <c r="J89" i="5"/>
  <c r="J95" i="5"/>
  <c r="P88" i="5" s="1"/>
  <c r="J97" i="5"/>
  <c r="P90" i="5" s="1"/>
  <c r="J90" i="5"/>
  <c r="P74" i="5"/>
  <c r="P76" i="5"/>
  <c r="J69" i="5"/>
  <c r="J73" i="5"/>
  <c r="P71" i="5" s="1"/>
  <c r="J70" i="5"/>
  <c r="P70" i="5" s="1"/>
  <c r="J71" i="5"/>
  <c r="J75" i="5"/>
  <c r="P68" i="5" s="1"/>
  <c r="J68" i="5"/>
  <c r="J72" i="5"/>
  <c r="K71" i="5"/>
  <c r="Q70" i="5" s="1"/>
  <c r="J74" i="5"/>
  <c r="J26" i="5"/>
  <c r="J28" i="5"/>
  <c r="P28" i="5" s="1"/>
  <c r="J32" i="5"/>
  <c r="P25" i="5" s="1"/>
  <c r="J27" i="5"/>
  <c r="J30" i="5"/>
  <c r="J33" i="5"/>
  <c r="P26" i="5" s="1"/>
  <c r="J29" i="5"/>
  <c r="J31" i="5"/>
  <c r="P33" i="5"/>
  <c r="P32" i="5"/>
  <c r="J51" i="5"/>
  <c r="J47" i="5"/>
  <c r="J54" i="5"/>
  <c r="P47" i="5" s="1"/>
  <c r="J48" i="5"/>
  <c r="J49" i="5"/>
  <c r="P49" i="5" s="1"/>
  <c r="P46" i="5"/>
  <c r="J50" i="5"/>
  <c r="J52" i="5"/>
  <c r="P50" i="5" s="1"/>
  <c r="J55" i="5"/>
  <c r="P48" i="5" s="1"/>
  <c r="P53" i="5"/>
  <c r="P55" i="5"/>
  <c r="P11" i="5"/>
  <c r="P12" i="5"/>
  <c r="J12" i="5"/>
  <c r="P5" i="5" s="1"/>
  <c r="J7" i="5"/>
  <c r="P7" i="5" s="1"/>
  <c r="J8" i="5"/>
  <c r="J10" i="5"/>
  <c r="P8" i="5" s="1"/>
  <c r="J5" i="5"/>
  <c r="J11" i="5"/>
  <c r="P4" i="5" s="1"/>
  <c r="J13" i="5"/>
  <c r="P6" i="5" s="1"/>
  <c r="J6" i="5"/>
  <c r="J74" i="10"/>
  <c r="P67" i="10" s="1"/>
  <c r="J75" i="10"/>
  <c r="P68" i="10" s="1"/>
  <c r="J70" i="10"/>
  <c r="P70" i="10" s="1"/>
  <c r="J71" i="10"/>
  <c r="J68" i="10"/>
  <c r="J73" i="10"/>
  <c r="P71" i="10" s="1"/>
  <c r="P75" i="10"/>
  <c r="J30" i="10"/>
  <c r="J50" i="10"/>
  <c r="J51" i="10"/>
  <c r="J52" i="10"/>
  <c r="P50" i="10" s="1"/>
  <c r="J47" i="10"/>
  <c r="J54" i="10"/>
  <c r="P47" i="10" s="1"/>
  <c r="P34" i="10"/>
  <c r="P32" i="10"/>
  <c r="P88" i="10"/>
  <c r="P13" i="10"/>
  <c r="J26" i="10"/>
  <c r="J29" i="10"/>
  <c r="J31" i="10"/>
  <c r="P29" i="10" s="1"/>
  <c r="J33" i="10"/>
  <c r="P26" i="10" s="1"/>
  <c r="J49" i="10"/>
  <c r="J53" i="10"/>
  <c r="P54" i="10"/>
  <c r="J69" i="10"/>
  <c r="J76" i="10"/>
  <c r="P69" i="10" s="1"/>
  <c r="J93" i="10"/>
  <c r="J28" i="10"/>
  <c r="J32" i="10"/>
  <c r="J48" i="10"/>
  <c r="P74" i="10"/>
  <c r="J89" i="10"/>
  <c r="J92" i="10"/>
  <c r="J94" i="10"/>
  <c r="P92" i="10" s="1"/>
  <c r="J96" i="10"/>
  <c r="P89" i="10" s="1"/>
  <c r="J90" i="10"/>
  <c r="J97" i="10"/>
  <c r="P90" i="10" s="1"/>
  <c r="J27" i="10"/>
  <c r="P53" i="10"/>
  <c r="J91" i="10"/>
  <c r="P4" i="10"/>
  <c r="J6" i="10"/>
  <c r="J9" i="10"/>
  <c r="J5" i="10"/>
  <c r="J8" i="10"/>
  <c r="J10" i="10"/>
  <c r="P8" i="10" s="1"/>
  <c r="J12" i="10"/>
  <c r="P5" i="10" s="1"/>
  <c r="J13" i="10"/>
  <c r="P6" i="10" s="1"/>
  <c r="J7" i="10"/>
  <c r="J25" i="3"/>
  <c r="J31" i="3"/>
  <c r="P24" i="3" s="1"/>
  <c r="AE8" i="11"/>
  <c r="AE11" i="11"/>
  <c r="P24" i="11"/>
  <c r="P10" i="11"/>
  <c r="J33" i="11"/>
  <c r="P26" i="11" s="1"/>
  <c r="AE4" i="11"/>
  <c r="AE5" i="11"/>
  <c r="AE6" i="11"/>
  <c r="AE7" i="11"/>
  <c r="AE9" i="11"/>
  <c r="AE10" i="11"/>
  <c r="AF13" i="11" s="1"/>
  <c r="J12" i="11"/>
  <c r="P5" i="11" s="1"/>
  <c r="J29" i="11"/>
  <c r="P31" i="11"/>
  <c r="P33" i="11"/>
  <c r="J9" i="11"/>
  <c r="P7" i="11" s="1"/>
  <c r="J26" i="11"/>
  <c r="J5" i="11"/>
  <c r="J6" i="11"/>
  <c r="J7" i="11"/>
  <c r="J8" i="11"/>
  <c r="J10" i="11"/>
  <c r="J11" i="11"/>
  <c r="P4" i="11" s="1"/>
  <c r="P12" i="11"/>
  <c r="J25" i="11"/>
  <c r="J28" i="11"/>
  <c r="J30" i="11"/>
  <c r="P28" i="11" s="1"/>
  <c r="J32" i="11"/>
  <c r="P25" i="11" s="1"/>
  <c r="J27" i="11"/>
  <c r="J52" i="9"/>
  <c r="P50" i="9" s="1"/>
  <c r="J29" i="9"/>
  <c r="P32" i="9"/>
  <c r="J33" i="9"/>
  <c r="P26" i="9" s="1"/>
  <c r="J47" i="9"/>
  <c r="J53" i="9"/>
  <c r="P46" i="9" s="1"/>
  <c r="J68" i="9"/>
  <c r="P11" i="9"/>
  <c r="J26" i="9"/>
  <c r="J30" i="9"/>
  <c r="P34" i="9"/>
  <c r="J49" i="9"/>
  <c r="P49" i="9" s="1"/>
  <c r="J54" i="9"/>
  <c r="P47" i="9" s="1"/>
  <c r="J70" i="9"/>
  <c r="P70" i="9" s="1"/>
  <c r="P4" i="9"/>
  <c r="P88" i="9"/>
  <c r="J6" i="9"/>
  <c r="J9" i="9"/>
  <c r="P54" i="9"/>
  <c r="J76" i="9"/>
  <c r="P69" i="9" s="1"/>
  <c r="J90" i="9"/>
  <c r="J93" i="9"/>
  <c r="J8" i="9"/>
  <c r="J10" i="9"/>
  <c r="P8" i="9" s="1"/>
  <c r="J12" i="9"/>
  <c r="P5" i="9" s="1"/>
  <c r="K29" i="9"/>
  <c r="Q28" i="9" s="1"/>
  <c r="J32" i="9"/>
  <c r="J55" i="9"/>
  <c r="P48" i="9" s="1"/>
  <c r="J69" i="9"/>
  <c r="J72" i="9"/>
  <c r="P74" i="9"/>
  <c r="P76" i="9"/>
  <c r="J92" i="9"/>
  <c r="J94" i="9"/>
  <c r="P92" i="9" s="1"/>
  <c r="J96" i="9"/>
  <c r="P89" i="9" s="1"/>
  <c r="J13" i="9"/>
  <c r="P6" i="9" s="1"/>
  <c r="J97" i="9"/>
  <c r="P90" i="9" s="1"/>
  <c r="J5" i="9"/>
  <c r="J7" i="9"/>
  <c r="J48" i="9"/>
  <c r="P53" i="9"/>
  <c r="J71" i="9"/>
  <c r="J73" i="9"/>
  <c r="P71" i="9" s="1"/>
  <c r="J89" i="9"/>
  <c r="J91" i="9"/>
  <c r="J11" i="8"/>
  <c r="J13" i="8"/>
  <c r="P6" i="8" s="1"/>
  <c r="J6" i="8"/>
  <c r="K11" i="7"/>
  <c r="Q9" i="7" s="1"/>
  <c r="K29" i="7"/>
  <c r="Q29" i="7" s="1"/>
  <c r="K33" i="7"/>
  <c r="Q26" i="7" s="1"/>
  <c r="K48" i="7"/>
  <c r="K7" i="7"/>
  <c r="K30" i="7"/>
  <c r="K34" i="7"/>
  <c r="Q27" i="7" s="1"/>
  <c r="K50" i="7"/>
  <c r="Q50" i="7" s="1"/>
  <c r="K9" i="7"/>
  <c r="K13" i="7"/>
  <c r="Q6" i="7" s="1"/>
  <c r="K27" i="7"/>
  <c r="K31" i="7"/>
  <c r="K54" i="7"/>
  <c r="Q47" i="7" s="1"/>
  <c r="Q75" i="7"/>
  <c r="Q68" i="7"/>
  <c r="K77" i="7"/>
  <c r="Q70" i="7" s="1"/>
  <c r="K6" i="7"/>
  <c r="K8" i="7"/>
  <c r="K12" i="7"/>
  <c r="L33" i="7"/>
  <c r="R26" i="7" s="1"/>
  <c r="K49" i="7"/>
  <c r="K52" i="7"/>
  <c r="Q54" i="7"/>
  <c r="K72" i="7"/>
  <c r="K74" i="7"/>
  <c r="Q72" i="7" s="1"/>
  <c r="K76" i="7"/>
  <c r="Q69" i="7" s="1"/>
  <c r="Q34" i="7"/>
  <c r="K56" i="7"/>
  <c r="Q49" i="7" s="1"/>
  <c r="K70" i="7"/>
  <c r="K73" i="7"/>
  <c r="Q33" i="7"/>
  <c r="K51" i="7"/>
  <c r="K53" i="7"/>
  <c r="Q51" i="7" s="1"/>
  <c r="K69" i="7"/>
  <c r="K71" i="7"/>
  <c r="J9" i="4"/>
  <c r="J12" i="4"/>
  <c r="P5" i="4" s="1"/>
  <c r="P12" i="4"/>
  <c r="J27" i="4"/>
  <c r="J46" i="4"/>
  <c r="J8" i="4"/>
  <c r="J11" i="4"/>
  <c r="J7" i="4"/>
  <c r="J6" i="4"/>
  <c r="J10" i="4"/>
  <c r="P8" i="4" s="1"/>
  <c r="J23" i="4"/>
  <c r="J24" i="4"/>
  <c r="J26" i="4"/>
  <c r="J42" i="4"/>
  <c r="J43" i="4"/>
  <c r="J45" i="4"/>
  <c r="J8" i="3"/>
  <c r="J27" i="3"/>
  <c r="P27" i="3" s="1"/>
  <c r="J50" i="3"/>
  <c r="P48" i="3" s="1"/>
  <c r="J12" i="3"/>
  <c r="P5" i="3" s="1"/>
  <c r="J9" i="3"/>
  <c r="J46" i="3"/>
  <c r="J10" i="3"/>
  <c r="P8" i="3" s="1"/>
  <c r="J48" i="3"/>
  <c r="J52" i="3"/>
  <c r="P45" i="3" s="1"/>
  <c r="J6" i="3"/>
  <c r="J45" i="3"/>
  <c r="J49" i="3"/>
  <c r="J5" i="3"/>
  <c r="J7" i="3"/>
  <c r="J11" i="3"/>
  <c r="J26" i="3"/>
  <c r="J29" i="3"/>
  <c r="J51" i="3"/>
  <c r="J33" i="3"/>
  <c r="P26" i="3" s="1"/>
  <c r="J28" i="3"/>
  <c r="J30" i="3"/>
  <c r="P28" i="3" s="1"/>
  <c r="K49" i="2"/>
  <c r="Q42" i="2" s="1"/>
  <c r="K48" i="2"/>
  <c r="Q46" i="2" s="1"/>
  <c r="K44" i="2"/>
  <c r="K45" i="2"/>
  <c r="K43" i="2"/>
  <c r="K51" i="2"/>
  <c r="Q44" i="2" s="1"/>
  <c r="K47" i="2"/>
  <c r="K50" i="2"/>
  <c r="Q43" i="2" s="1"/>
  <c r="P13" i="6"/>
  <c r="P4" i="6"/>
  <c r="J13" i="6"/>
  <c r="P6" i="6" s="1"/>
  <c r="J6" i="6"/>
  <c r="J9" i="6"/>
  <c r="J8" i="6"/>
  <c r="J10" i="6"/>
  <c r="P8" i="6" s="1"/>
  <c r="J12" i="6"/>
  <c r="P5" i="6" s="1"/>
  <c r="J5" i="6"/>
  <c r="J7" i="6"/>
  <c r="Q10" i="2"/>
  <c r="K26" i="2"/>
  <c r="Q29" i="2"/>
  <c r="K25" i="2"/>
  <c r="Q25" i="2" s="1"/>
  <c r="K29" i="2"/>
  <c r="Q22" i="2" s="1"/>
  <c r="Q12" i="2"/>
  <c r="K23" i="2"/>
  <c r="K27" i="2"/>
  <c r="K30" i="2"/>
  <c r="Q23" i="2" s="1"/>
  <c r="K24" i="2"/>
  <c r="K28" i="2"/>
  <c r="Q26" i="2" s="1"/>
  <c r="Q31" i="2"/>
  <c r="Q3" i="2"/>
  <c r="K12" i="2"/>
  <c r="Q5" i="2" s="1"/>
  <c r="K5" i="2"/>
  <c r="K8" i="2"/>
  <c r="Q49" i="2"/>
  <c r="K7" i="2"/>
  <c r="K9" i="2"/>
  <c r="Q7" i="2" s="1"/>
  <c r="K11" i="2"/>
  <c r="Q4" i="2" s="1"/>
  <c r="L26" i="2"/>
  <c r="R25" i="2" s="1"/>
  <c r="Q50" i="2"/>
  <c r="K4" i="2"/>
  <c r="K6" i="2"/>
  <c r="E6" i="1"/>
  <c r="E7" i="1"/>
  <c r="E11" i="1"/>
  <c r="E8" i="1"/>
  <c r="E12" i="1"/>
  <c r="E10" i="1"/>
  <c r="E4" i="1"/>
  <c r="E5" i="1"/>
  <c r="F12" i="1" s="1"/>
  <c r="E9" i="1"/>
  <c r="F11" i="1" s="1"/>
  <c r="M6" i="1"/>
  <c r="M5" i="1"/>
  <c r="Q61" i="4"/>
  <c r="Q64" i="4"/>
  <c r="K67" i="4"/>
  <c r="J70" i="4"/>
  <c r="K97" i="7"/>
  <c r="Q90" i="7" s="1"/>
  <c r="K90" i="7"/>
  <c r="K98" i="7"/>
  <c r="Q91" i="7" s="1"/>
  <c r="K96" i="7"/>
  <c r="Q89" i="7" s="1"/>
  <c r="K93" i="7"/>
  <c r="K95" i="7"/>
  <c r="Q93" i="7" s="1"/>
  <c r="K92" i="7"/>
  <c r="Q92" i="7" s="1"/>
  <c r="K91" i="7"/>
  <c r="Q98" i="7"/>
  <c r="J117" i="5"/>
  <c r="P110" i="5" s="1"/>
  <c r="J112" i="5"/>
  <c r="P112" i="5" s="1"/>
  <c r="J113" i="5"/>
  <c r="J115" i="5"/>
  <c r="P113" i="5" s="1"/>
  <c r="J110" i="5"/>
  <c r="J116" i="5"/>
  <c r="P109" i="5" s="1"/>
  <c r="J118" i="5"/>
  <c r="P111" i="5" s="1"/>
  <c r="J111" i="5"/>
  <c r="J110" i="10"/>
  <c r="J113" i="10"/>
  <c r="J118" i="10"/>
  <c r="P111" i="10" s="1"/>
  <c r="J115" i="10"/>
  <c r="P113" i="10" s="1"/>
  <c r="J112" i="10"/>
  <c r="J116" i="10"/>
  <c r="J111" i="10"/>
  <c r="J114" i="10"/>
  <c r="P117" i="10"/>
  <c r="P116" i="10"/>
  <c r="K50" i="9" l="1"/>
  <c r="Q49" i="9" s="1"/>
  <c r="L30" i="7"/>
  <c r="R29" i="7" s="1"/>
  <c r="Q42" i="4"/>
  <c r="K42" i="4"/>
  <c r="P45" i="4"/>
  <c r="Q45" i="4" s="1"/>
  <c r="K48" i="4"/>
  <c r="K29" i="4"/>
  <c r="P23" i="4"/>
  <c r="Q23" i="4" s="1"/>
  <c r="J32" i="4"/>
  <c r="K23" i="4"/>
  <c r="P26" i="4"/>
  <c r="Q26" i="4" s="1"/>
  <c r="K52" i="12"/>
  <c r="Q47" i="12" s="1"/>
  <c r="P45" i="12"/>
  <c r="K28" i="12"/>
  <c r="Q27" i="12" s="1"/>
  <c r="P27" i="12"/>
  <c r="K31" i="12"/>
  <c r="Q26" i="12" s="1"/>
  <c r="K10" i="12"/>
  <c r="Q5" i="12" s="1"/>
  <c r="P3" i="12"/>
  <c r="K7" i="12"/>
  <c r="Q6" i="12" s="1"/>
  <c r="P6" i="12"/>
  <c r="K8" i="8"/>
  <c r="Q7" i="8" s="1"/>
  <c r="P92" i="5"/>
  <c r="K95" i="5"/>
  <c r="Q88" i="5" s="1"/>
  <c r="K74" i="5"/>
  <c r="Q67" i="5" s="1"/>
  <c r="P67" i="5"/>
  <c r="K29" i="5"/>
  <c r="Q28" i="5" s="1"/>
  <c r="P29" i="5"/>
  <c r="K32" i="5"/>
  <c r="Q25" i="5" s="1"/>
  <c r="K50" i="5"/>
  <c r="Q49" i="5" s="1"/>
  <c r="K53" i="5"/>
  <c r="Q46" i="5" s="1"/>
  <c r="K8" i="5"/>
  <c r="Q7" i="5" s="1"/>
  <c r="K11" i="5"/>
  <c r="Q4" i="5" s="1"/>
  <c r="K71" i="10"/>
  <c r="Q70" i="10" s="1"/>
  <c r="K92" i="10"/>
  <c r="Q91" i="10" s="1"/>
  <c r="P91" i="10"/>
  <c r="P28" i="10"/>
  <c r="K29" i="10"/>
  <c r="Q28" i="10" s="1"/>
  <c r="P46" i="10"/>
  <c r="K53" i="10"/>
  <c r="Q48" i="10" s="1"/>
  <c r="K32" i="10"/>
  <c r="Q27" i="10" s="1"/>
  <c r="P25" i="10"/>
  <c r="K74" i="10"/>
  <c r="Q69" i="10" s="1"/>
  <c r="P49" i="10"/>
  <c r="K50" i="10"/>
  <c r="Q49" i="10" s="1"/>
  <c r="K95" i="10"/>
  <c r="Q90" i="10" s="1"/>
  <c r="K8" i="10"/>
  <c r="Q7" i="10" s="1"/>
  <c r="P7" i="10"/>
  <c r="K11" i="10"/>
  <c r="Q6" i="10" s="1"/>
  <c r="K48" i="3"/>
  <c r="Q47" i="3" s="1"/>
  <c r="AF14" i="11"/>
  <c r="AF15" i="11"/>
  <c r="K31" i="11"/>
  <c r="Q26" i="11" s="1"/>
  <c r="K10" i="11"/>
  <c r="Q5" i="11" s="1"/>
  <c r="P3" i="11"/>
  <c r="K28" i="11"/>
  <c r="Q27" i="11" s="1"/>
  <c r="P27" i="11"/>
  <c r="K7" i="11"/>
  <c r="Q6" i="11" s="1"/>
  <c r="P6" i="11"/>
  <c r="K95" i="9"/>
  <c r="Q88" i="9" s="1"/>
  <c r="K8" i="9"/>
  <c r="Q7" i="9" s="1"/>
  <c r="P7" i="9"/>
  <c r="K53" i="9"/>
  <c r="Q46" i="9" s="1"/>
  <c r="K32" i="9"/>
  <c r="Q25" i="9" s="1"/>
  <c r="P25" i="9"/>
  <c r="K74" i="9"/>
  <c r="Q67" i="9" s="1"/>
  <c r="K11" i="9"/>
  <c r="Q4" i="9" s="1"/>
  <c r="K92" i="9"/>
  <c r="Q91" i="9" s="1"/>
  <c r="P91" i="9"/>
  <c r="K71" i="9"/>
  <c r="Q70" i="9" s="1"/>
  <c r="P4" i="8"/>
  <c r="K11" i="8"/>
  <c r="Q4" i="8" s="1"/>
  <c r="Q8" i="7"/>
  <c r="L9" i="7"/>
  <c r="R8" i="7" s="1"/>
  <c r="L51" i="7"/>
  <c r="R50" i="7" s="1"/>
  <c r="L54" i="7"/>
  <c r="R47" i="7" s="1"/>
  <c r="L75" i="7"/>
  <c r="R68" i="7" s="1"/>
  <c r="L93" i="7"/>
  <c r="R92" i="7" s="1"/>
  <c r="L72" i="7"/>
  <c r="R71" i="7" s="1"/>
  <c r="Q71" i="7"/>
  <c r="L12" i="7"/>
  <c r="R5" i="7" s="1"/>
  <c r="Q5" i="7"/>
  <c r="P4" i="4"/>
  <c r="K11" i="4"/>
  <c r="Q4" i="4" s="1"/>
  <c r="J51" i="4"/>
  <c r="P7" i="4"/>
  <c r="K8" i="4"/>
  <c r="Q5" i="4" s="1"/>
  <c r="P7" i="3"/>
  <c r="K8" i="3"/>
  <c r="Q7" i="3" s="1"/>
  <c r="K31" i="3"/>
  <c r="Q24" i="3" s="1"/>
  <c r="K51" i="3"/>
  <c r="Q44" i="3" s="1"/>
  <c r="P44" i="3"/>
  <c r="K11" i="3"/>
  <c r="Q4" i="3" s="1"/>
  <c r="P4" i="3"/>
  <c r="K28" i="3"/>
  <c r="Q27" i="3" s="1"/>
  <c r="L29" i="2"/>
  <c r="R22" i="2" s="1"/>
  <c r="L46" i="2"/>
  <c r="R45" i="2" s="1"/>
  <c r="Q45" i="2"/>
  <c r="L49" i="2"/>
  <c r="R42" i="2" s="1"/>
  <c r="K8" i="6"/>
  <c r="Q7" i="6" s="1"/>
  <c r="P7" i="6"/>
  <c r="K11" i="6"/>
  <c r="Q4" i="6" s="1"/>
  <c r="L7" i="2"/>
  <c r="R6" i="2" s="1"/>
  <c r="Q6" i="2"/>
  <c r="L10" i="2"/>
  <c r="R3" i="2" s="1"/>
  <c r="F10" i="1"/>
  <c r="L96" i="7"/>
  <c r="R89" i="7" s="1"/>
  <c r="K113" i="5"/>
  <c r="Q112" i="5" s="1"/>
  <c r="K116" i="5"/>
  <c r="Q109" i="5" s="1"/>
  <c r="P109" i="10"/>
  <c r="K116" i="10"/>
  <c r="Q111" i="10" s="1"/>
  <c r="P112" i="10"/>
  <c r="K113" i="10"/>
  <c r="Q112" i="10" s="1"/>
</calcChain>
</file>

<file path=xl/sharedStrings.xml><?xml version="1.0" encoding="utf-8"?>
<sst xmlns="http://schemas.openxmlformats.org/spreadsheetml/2006/main" count="1410" uniqueCount="103">
  <si>
    <t>Anglès</t>
  </si>
  <si>
    <t>Anglès-Castellà</t>
  </si>
  <si>
    <t>Anglès-Valencià</t>
  </si>
  <si>
    <t>Castellà</t>
  </si>
  <si>
    <t>Castellà-Anglès</t>
  </si>
  <si>
    <t>Castellà-Valencià</t>
  </si>
  <si>
    <t>Valencià</t>
  </si>
  <si>
    <t>Valencià-Anglès</t>
  </si>
  <si>
    <t>Valencià-Castellà</t>
  </si>
  <si>
    <t>TOTAL</t>
  </si>
  <si>
    <t>Altres</t>
  </si>
  <si>
    <t>Valencià 2a opció</t>
  </si>
  <si>
    <t>Valencià 1a opció</t>
  </si>
  <si>
    <t>COMPROVACIÓ</t>
  </si>
  <si>
    <t>Resum històric</t>
  </si>
  <si>
    <t>UPV</t>
  </si>
  <si>
    <t>%</t>
  </si>
  <si>
    <t>Crèdits</t>
  </si>
  <si>
    <t>OFERTA</t>
  </si>
  <si>
    <t>Anglès - Valencià</t>
  </si>
  <si>
    <t>DEMANDA</t>
  </si>
  <si>
    <t>Oferta</t>
  </si>
  <si>
    <t>Demanda</t>
  </si>
  <si>
    <t>Demanda agrupada</t>
  </si>
  <si>
    <t>MASTER HABILITANT ARQUI</t>
  </si>
  <si>
    <t>AGRUPAT</t>
  </si>
  <si>
    <t>MA</t>
  </si>
  <si>
    <t>DISSENY ARQUITECTÒNIC INTERIORS</t>
  </si>
  <si>
    <t>GDAI</t>
  </si>
  <si>
    <t>FONAMENTS D'ARQUITECTURA</t>
  </si>
  <si>
    <t>Fonaments Arqui</t>
  </si>
  <si>
    <t>Màster Eng Camins</t>
  </si>
  <si>
    <t>ENG CIVIL</t>
  </si>
  <si>
    <t>Eng Civil</t>
  </si>
  <si>
    <t>ENG OBRES PUBLIQUES</t>
  </si>
  <si>
    <t>Eng Informàtica</t>
  </si>
  <si>
    <t>Ciència de Dades</t>
  </si>
  <si>
    <t>CIÈNCIA DE DADES</t>
  </si>
  <si>
    <t>Agrupada</t>
  </si>
  <si>
    <t>Inf Industrial i Robòtica</t>
  </si>
  <si>
    <t>INF IND I ROBÒTICA</t>
  </si>
  <si>
    <t>MÀSTER</t>
  </si>
  <si>
    <t>Eng Disseny Industrial i Desenv. Productes</t>
  </si>
  <si>
    <t>ENG DISSENY INDUSTRIAL</t>
  </si>
  <si>
    <t>ENG INFORMÀTICA</t>
  </si>
  <si>
    <t>Eng Aeroesp</t>
  </si>
  <si>
    <t>Eng Elèctrica</t>
  </si>
  <si>
    <t>ENG AEROESPACIAL</t>
  </si>
  <si>
    <t>ENG ELÈCTRICA</t>
  </si>
  <si>
    <t>Eng Electrònica</t>
  </si>
  <si>
    <t>ENG ELECTRÒNICA</t>
  </si>
  <si>
    <t>Eng Mecànica</t>
  </si>
  <si>
    <t>ENG mecànica</t>
  </si>
  <si>
    <t>MÀSTER ENG DISSENY</t>
  </si>
  <si>
    <t>Arquitectura Tècnica</t>
  </si>
  <si>
    <t>ARQUITECTURA TÈCNICA</t>
  </si>
  <si>
    <t>Eng. Agroalimentària i Medi Rural</t>
  </si>
  <si>
    <t>ENG AGROALIMENTARIA I MEDI RURAL</t>
  </si>
  <si>
    <t>Eng. Forestal i del Medi Rural</t>
  </si>
  <si>
    <t>ENG FORESTAL I MEDI RURAL</t>
  </si>
  <si>
    <t>Biotecnologia</t>
  </si>
  <si>
    <t>BIOTECNOLOGIA</t>
  </si>
  <si>
    <t>Ciència i Tecn. Aliments</t>
  </si>
  <si>
    <t>CIÈNCIA I TECN DELS ALIMENTS</t>
  </si>
  <si>
    <t>Màster Eng Agroalimentària</t>
  </si>
  <si>
    <t>MÀSTER ENG. AGROALIMENTÀRIA</t>
  </si>
  <si>
    <t>Eng. Geomàtica i Topogràfica</t>
  </si>
  <si>
    <t>ENG. GEOMÀTICA I TOPOGRÀFICA</t>
  </si>
  <si>
    <t>Eng. Tecnologies i Serveis de Telecom</t>
  </si>
  <si>
    <t>ENG TECNOLOGIES I SIT. TELECOM.</t>
  </si>
  <si>
    <t xml:space="preserve">Tecnologia Digital i Multimedia </t>
  </si>
  <si>
    <t>TECNOLOGIA DIGITAL I MULTIMEDIA</t>
  </si>
  <si>
    <t>Matemàtiques</t>
  </si>
  <si>
    <t>MATEMÀTIQUES</t>
  </si>
  <si>
    <t>Eng. Física</t>
  </si>
  <si>
    <t>ENG. FÍSICA</t>
  </si>
  <si>
    <t>MÀSTER ENG TELECOM</t>
  </si>
  <si>
    <t>Eng. Tecnologies Industrials</t>
  </si>
  <si>
    <t>ENG TECNOLOGIES INDUSTRIALS</t>
  </si>
  <si>
    <t>Org. Industrial</t>
  </si>
  <si>
    <t>Eng Energia</t>
  </si>
  <si>
    <t>Eng Biomèdica</t>
  </si>
  <si>
    <t>Eng Química</t>
  </si>
  <si>
    <t>ORG. INDUSTRIAL</t>
  </si>
  <si>
    <t>ENG QUÍMICA</t>
  </si>
  <si>
    <t>Màster Hab Química</t>
  </si>
  <si>
    <t>MÀSTER HAB QUÍMMICA</t>
  </si>
  <si>
    <t>Gestió i Administ.</t>
  </si>
  <si>
    <t>GESTIÓ I ADMINISTRACIÓ PÚBLICA</t>
  </si>
  <si>
    <t>Adm. I Direcció d'Empreses</t>
  </si>
  <si>
    <t>ADM. I DIRECCIÓ D'EMPRESES</t>
  </si>
  <si>
    <t>Belles Arts</t>
  </si>
  <si>
    <t>BELLES ARTS</t>
  </si>
  <si>
    <t>Conservació i Restauració</t>
  </si>
  <si>
    <t>CONSERVACIÓ I RESTAURACIÓ</t>
  </si>
  <si>
    <t>Disseny i Tecn. Creatives</t>
  </si>
  <si>
    <t>DISSENY I TECN. CREATIVES</t>
  </si>
  <si>
    <t>Total</t>
  </si>
  <si>
    <t>ENG ENERGIA</t>
  </si>
  <si>
    <t>ENG. BIOMÈDICA</t>
  </si>
  <si>
    <t>EPSG</t>
  </si>
  <si>
    <t>EPSA</t>
  </si>
  <si>
    <t>Eng Trans i 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</si>
</sst>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9">
    <xf numFmtId="0" fontId="0" fillId="0" borderId="0" xfId="0"/>
    <xf numFmtId="0" fontId="0" fillId="0" borderId="0" xfId="0" applyAlignment="1">
      <alignment horizontal="center"/>
    </xf>
    <xf numFmtId="164" fontId="0" fillId="0" borderId="0" xfId="1" applyNumberFormat="1" applyFont="1"/>
    <xf numFmtId="10" fontId="0" fillId="0" borderId="0" xfId="1" applyNumberFormat="1" applyFont="1" applyAlignment="1"/>
    <xf numFmtId="164" fontId="0" fillId="0" borderId="0" xfId="1" applyNumberFormat="1" applyFont="1" applyAlignment="1"/>
    <xf numFmtId="0" fontId="6" fillId="2" borderId="0" xfId="7"/>
    <xf numFmtId="164" fontId="6" fillId="2" borderId="0" xfId="7" applyNumberFormat="1"/>
    <xf numFmtId="164" fontId="6" fillId="2" borderId="0" xfId="7" applyNumberFormat="1" applyAlignment="1"/>
    <xf numFmtId="9" fontId="0" fillId="0" borderId="0" xfId="1" applyFont="1"/>
    <xf numFmtId="165" fontId="0" fillId="0" borderId="0" xfId="0" applyNumberFormat="1"/>
    <xf numFmtId="0" fontId="1" fillId="18" borderId="0" xfId="28"/>
    <xf numFmtId="0" fontId="1" fillId="14" borderId="0" xfId="24"/>
    <xf numFmtId="0" fontId="1" fillId="10" borderId="0" xfId="20"/>
    <xf numFmtId="164" fontId="0" fillId="0" borderId="0" xfId="0" applyNumberFormat="1"/>
    <xf numFmtId="10" fontId="0" fillId="0" borderId="0" xfId="0" applyNumberFormat="1"/>
    <xf numFmtId="1" fontId="0" fillId="0" borderId="0" xfId="0" applyNumberFormat="1"/>
    <xf numFmtId="0" fontId="0" fillId="14" borderId="10" xfId="24" applyFont="1" applyBorder="1" applyProtection="1"/>
    <xf numFmtId="0" fontId="0" fillId="0" borderId="10" xfId="0" applyBorder="1"/>
    <xf numFmtId="10" fontId="0" fillId="0" borderId="10" xfId="1" applyNumberFormat="1" applyFont="1" applyBorder="1" applyProtection="1"/>
    <xf numFmtId="10" fontId="0" fillId="0" borderId="0" xfId="1" applyNumberFormat="1" applyFont="1" applyBorder="1" applyProtection="1"/>
    <xf numFmtId="10" fontId="6" fillId="2" borderId="0" xfId="7" applyNumberFormat="1" applyBorder="1" applyProtection="1"/>
    <xf numFmtId="0" fontId="6" fillId="2" borderId="0" xfId="7" applyBorder="1" applyProtection="1"/>
    <xf numFmtId="10" fontId="6" fillId="2" borderId="11" xfId="7" applyNumberFormat="1" applyBorder="1" applyProtection="1"/>
    <xf numFmtId="164" fontId="0" fillId="0" borderId="0" xfId="1" applyNumberFormat="1" applyFont="1" applyBorder="1" applyProtection="1"/>
    <xf numFmtId="165" fontId="0" fillId="0" borderId="0" xfId="1" applyNumberFormat="1" applyFont="1"/>
    <xf numFmtId="0" fontId="1" fillId="18" borderId="10" xfId="28" applyBorder="1" applyProtection="1"/>
    <xf numFmtId="0" fontId="0" fillId="0" borderId="0" xfId="0" applyAlignment="1">
      <alignment wrapText="1"/>
    </xf>
    <xf numFmtId="0" fontId="1" fillId="26" borderId="0" xfId="36"/>
    <xf numFmtId="0" fontId="1" fillId="26" borderId="10" xfId="36" applyBorder="1" applyProtection="1"/>
    <xf numFmtId="0" fontId="0" fillId="10" borderId="0" xfId="20" applyFont="1"/>
    <xf numFmtId="0" fontId="0" fillId="14" borderId="0" xfId="24" applyFont="1"/>
    <xf numFmtId="0" fontId="1" fillId="30" borderId="0" xfId="40"/>
    <xf numFmtId="0" fontId="1" fillId="11" borderId="0" xfId="21"/>
    <xf numFmtId="165" fontId="0" fillId="0" borderId="0" xfId="0" applyNumberFormat="1" applyProtection="1">
      <protection locked="0"/>
    </xf>
    <xf numFmtId="0" fontId="0" fillId="18" borderId="0" xfId="28" applyFont="1"/>
    <xf numFmtId="0" fontId="1" fillId="22" borderId="0" xfId="32"/>
    <xf numFmtId="0" fontId="0" fillId="22" borderId="0" xfId="32" applyFont="1"/>
    <xf numFmtId="0" fontId="0" fillId="26" borderId="0" xfId="36" applyFont="1"/>
    <xf numFmtId="10" fontId="0" fillId="0" borderId="0" xfId="1" applyNumberFormat="1" applyFont="1"/>
    <xf numFmtId="0" fontId="16" fillId="0" borderId="0" xfId="0" applyFont="1"/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Fill="1"/>
    <xf numFmtId="0" fontId="16" fillId="0" borderId="0" xfId="0" applyFont="1" applyFill="1"/>
    <xf numFmtId="9" fontId="0" fillId="0" borderId="0" xfId="0" applyNumberFormat="1"/>
    <xf numFmtId="0" fontId="1" fillId="0" borderId="0" xfId="20" applyFill="1"/>
    <xf numFmtId="0" fontId="1" fillId="0" borderId="0" xfId="24" applyFill="1"/>
    <xf numFmtId="0" fontId="1" fillId="0" borderId="0" xfId="28" applyFill="1"/>
    <xf numFmtId="0" fontId="1" fillId="0" borderId="0" xfId="36" applyFill="1"/>
    <xf numFmtId="0" fontId="1" fillId="0" borderId="0" xfId="40" applyFill="1"/>
    <xf numFmtId="0" fontId="1" fillId="0" borderId="0" xfId="21" applyFill="1"/>
    <xf numFmtId="0" fontId="0" fillId="0" borderId="10" xfId="1" applyNumberFormat="1" applyFont="1" applyBorder="1" applyProtection="1"/>
    <xf numFmtId="0" fontId="0" fillId="0" borderId="10" xfId="0" applyFill="1" applyBorder="1"/>
    <xf numFmtId="0" fontId="0" fillId="0" borderId="0" xfId="0" applyBorder="1"/>
    <xf numFmtId="0" fontId="0" fillId="0" borderId="0" xfId="0" quotePrefix="1"/>
    <xf numFmtId="0" fontId="0" fillId="0" borderId="0" xfId="0" applyAlignment="1">
      <alignment horizontal="center"/>
    </xf>
    <xf numFmtId="0" fontId="1" fillId="10" borderId="0" xfId="20" applyAlignment="1">
      <alignment horizontal="center" vertical="center" textRotation="255" wrapText="1"/>
    </xf>
    <xf numFmtId="0" fontId="1" fillId="14" borderId="0" xfId="24" applyAlignment="1">
      <alignment horizontal="center" vertical="center" textRotation="255" wrapText="1"/>
    </xf>
    <xf numFmtId="0" fontId="1" fillId="18" borderId="0" xfId="28" applyAlignment="1">
      <alignment horizontal="center" vertical="center" textRotation="255" wrapText="1"/>
    </xf>
    <xf numFmtId="0" fontId="1" fillId="11" borderId="0" xfId="21" applyAlignment="1">
      <alignment horizontal="center" vertical="center" textRotation="255" wrapText="1"/>
    </xf>
    <xf numFmtId="0" fontId="0" fillId="14" borderId="0" xfId="24" applyFont="1" applyAlignment="1">
      <alignment horizontal="center" vertical="center" textRotation="255" wrapText="1"/>
    </xf>
    <xf numFmtId="0" fontId="1" fillId="22" borderId="0" xfId="32" applyAlignment="1">
      <alignment horizontal="center" vertical="center" textRotation="255" wrapText="1"/>
    </xf>
    <xf numFmtId="0" fontId="0" fillId="26" borderId="0" xfId="36" applyFont="1" applyAlignment="1">
      <alignment horizontal="center" vertical="center" textRotation="255" wrapText="1"/>
    </xf>
    <xf numFmtId="0" fontId="1" fillId="26" borderId="0" xfId="36" applyAlignment="1">
      <alignment horizontal="center" vertical="center" textRotation="255" wrapText="1"/>
    </xf>
    <xf numFmtId="0" fontId="0" fillId="10" borderId="0" xfId="20" applyFont="1" applyAlignment="1">
      <alignment horizontal="center" vertical="center" textRotation="255" wrapText="1"/>
    </xf>
    <xf numFmtId="0" fontId="1" fillId="30" borderId="0" xfId="40" applyAlignment="1">
      <alignment horizontal="center" vertical="center" textRotation="255" wrapText="1"/>
    </xf>
    <xf numFmtId="0" fontId="0" fillId="0" borderId="0" xfId="0" applyAlignment="1">
      <alignment horizontal="center" wrapText="1"/>
    </xf>
    <xf numFmtId="10" fontId="0" fillId="0" borderId="0" xfId="1" applyNumberFormat="1" applyFont="1" applyBorder="1" applyAlignment="1" applyProtection="1">
      <alignment horizontal="center"/>
    </xf>
    <xf numFmtId="10" fontId="6" fillId="2" borderId="0" xfId="7" applyNumberFormat="1" applyBorder="1" applyAlignment="1" applyProtection="1">
      <alignment horizontal="center" vertical="center"/>
    </xf>
    <xf numFmtId="0" fontId="1" fillId="14" borderId="10" xfId="24" applyBorder="1" applyAlignment="1" applyProtection="1">
      <alignment horizontal="center" textRotation="255" wrapText="1"/>
    </xf>
    <xf numFmtId="0" fontId="1" fillId="14" borderId="0" xfId="24" applyBorder="1" applyAlignment="1" applyProtection="1">
      <alignment horizontal="center" textRotation="255" wrapText="1"/>
    </xf>
    <xf numFmtId="10" fontId="6" fillId="2" borderId="11" xfId="7" applyNumberFormat="1" applyBorder="1" applyAlignment="1" applyProtection="1">
      <alignment horizontal="center" vertical="center"/>
    </xf>
    <xf numFmtId="164" fontId="0" fillId="0" borderId="0" xfId="1" applyNumberFormat="1" applyFont="1" applyBorder="1" applyAlignment="1" applyProtection="1">
      <alignment horizontal="center"/>
    </xf>
    <xf numFmtId="0" fontId="1" fillId="18" borderId="10" xfId="28" applyBorder="1" applyAlignment="1" applyProtection="1">
      <alignment horizontal="center" textRotation="255" wrapText="1"/>
    </xf>
    <xf numFmtId="0" fontId="1" fillId="18" borderId="0" xfId="28" applyBorder="1" applyAlignment="1" applyProtection="1">
      <alignment horizontal="center" textRotation="255" wrapText="1"/>
    </xf>
    <xf numFmtId="0" fontId="1" fillId="26" borderId="10" xfId="36" applyBorder="1" applyAlignment="1" applyProtection="1">
      <alignment horizontal="center" textRotation="255" wrapText="1"/>
    </xf>
    <xf numFmtId="0" fontId="1" fillId="26" borderId="0" xfId="36" applyBorder="1" applyAlignment="1" applyProtection="1">
      <alignment horizontal="center" textRotation="255" wrapText="1"/>
    </xf>
    <xf numFmtId="0" fontId="0" fillId="22" borderId="0" xfId="32" applyFont="1" applyAlignment="1">
      <alignment horizontal="center" vertical="center" textRotation="255" wrapText="1"/>
    </xf>
    <xf numFmtId="0" fontId="0" fillId="18" borderId="0" xfId="28" applyFont="1" applyAlignment="1">
      <alignment horizontal="center" vertical="center" textRotation="255" wrapText="1"/>
    </xf>
  </cellXfs>
  <cellStyles count="43">
    <cellStyle name="20% - Èmfasi1" xfId="20" builtinId="30" customBuiltin="1"/>
    <cellStyle name="20% - Èmfasi2" xfId="24" builtinId="34" customBuiltin="1"/>
    <cellStyle name="20% - Èmfasi3" xfId="28" builtinId="38" customBuiltin="1"/>
    <cellStyle name="20% - Èmfasi4" xfId="32" builtinId="42" customBuiltin="1"/>
    <cellStyle name="20% - Èmfasi5" xfId="36" builtinId="46" customBuiltin="1"/>
    <cellStyle name="20% - Èmfasi6" xfId="40" builtinId="50" customBuiltin="1"/>
    <cellStyle name="40% - Èmfasi1" xfId="21" builtinId="31" customBuiltin="1"/>
    <cellStyle name="40% - Èmfasi2" xfId="25" builtinId="35" customBuiltin="1"/>
    <cellStyle name="40% - Èmfasi3" xfId="29" builtinId="39" customBuiltin="1"/>
    <cellStyle name="40% - Èmfasi4" xfId="33" builtinId="43" customBuiltin="1"/>
    <cellStyle name="40% - Èmfasi5" xfId="37" builtinId="47" customBuiltin="1"/>
    <cellStyle name="40% - Èmfasi6" xfId="41" builtinId="51" customBuiltin="1"/>
    <cellStyle name="60% - Èmfasi1" xfId="22" builtinId="32" customBuiltin="1"/>
    <cellStyle name="60% - Èmfasi2" xfId="26" builtinId="36" customBuiltin="1"/>
    <cellStyle name="60% - Èmfasi3" xfId="30" builtinId="40" customBuiltin="1"/>
    <cellStyle name="60% - Èmfasi4" xfId="34" builtinId="44" customBuiltin="1"/>
    <cellStyle name="60% - Èmfasi5" xfId="38" builtinId="48" customBuiltin="1"/>
    <cellStyle name="60% - Èmfasi6" xfId="42" builtinId="52" customBuiltin="1"/>
    <cellStyle name="Bé" xfId="7" builtinId="26" customBuiltin="1"/>
    <cellStyle name="Càlcul" xfId="12" builtinId="22" customBuiltin="1"/>
    <cellStyle name="Cel·la de comprovació" xfId="14" builtinId="23" customBuiltin="1"/>
    <cellStyle name="Cel·la enllaçada" xfId="13" builtinId="24" customBuiltin="1"/>
    <cellStyle name="Èmfasi1" xfId="19" builtinId="29" customBuiltin="1"/>
    <cellStyle name="Èmfasi2" xfId="23" builtinId="33" customBuiltin="1"/>
    <cellStyle name="Èmfasi3" xfId="27" builtinId="37" customBuiltin="1"/>
    <cellStyle name="Èmfasi4" xfId="31" builtinId="41" customBuiltin="1"/>
    <cellStyle name="Èmfasi5" xfId="35" builtinId="45" customBuiltin="1"/>
    <cellStyle name="Èmfasi6" xfId="39" builtinId="49" customBuiltin="1"/>
    <cellStyle name="Entrada" xfId="10" builtinId="20" customBuiltin="1"/>
    <cellStyle name="Incorrecte" xfId="8" builtinId="27" customBuiltin="1"/>
    <cellStyle name="Neutral" xfId="9" builtinId="28" customBuiltin="1"/>
    <cellStyle name="Normal" xfId="0" builtinId="0"/>
    <cellStyle name="Nota" xfId="16" builtinId="10" customBuiltin="1"/>
    <cellStyle name="Percentatge" xfId="1" builtinId="5"/>
    <cellStyle name="Resultat" xfId="11" builtinId="21" customBuiltin="1"/>
    <cellStyle name="Text d'advertiment" xfId="15" builtinId="11" customBuiltin="1"/>
    <cellStyle name="Text explicatiu" xfId="17" builtinId="53" customBuiltin="1"/>
    <cellStyle name="Títol" xfId="2" builtinId="15" customBuiltin="1"/>
    <cellStyle name="Títol 1" xfId="3" builtinId="16" customBuiltin="1"/>
    <cellStyle name="Títol 2" xfId="4" builtinId="17" customBuiltin="1"/>
    <cellStyle name="Títol 3" xfId="5" builtinId="18" customBuiltin="1"/>
    <cellStyle name="Títol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75.xml.rels><?xml version="1.0" encoding="UTF-8" standalone="yes"?>
<Relationships xmlns="http://schemas.openxmlformats.org/package/2006/relationships"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76.xml.rels><?xml version="1.0" encoding="UTF-8" standalone="yes"?>
<Relationships xmlns="http://schemas.openxmlformats.org/package/2006/relationships"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_rels/chart77.xml.rels><?xml version="1.0" encoding="UTF-8" standalone="yes"?>
<Relationships xmlns="http://schemas.openxmlformats.org/package/2006/relationships"><Relationship Id="rId2" Type="http://schemas.microsoft.com/office/2011/relationships/chartColorStyle" Target="colors77.xml"/><Relationship Id="rId1" Type="http://schemas.microsoft.com/office/2011/relationships/chartStyle" Target="style77.xml"/></Relationships>
</file>

<file path=xl/charts/_rels/chart78.xml.rels><?xml version="1.0" encoding="UTF-8" standalone="yes"?>
<Relationships xmlns="http://schemas.openxmlformats.org/package/2006/relationships"><Relationship Id="rId2" Type="http://schemas.microsoft.com/office/2011/relationships/chartColorStyle" Target="colors78.xml"/><Relationship Id="rId1" Type="http://schemas.microsoft.com/office/2011/relationships/chartStyle" Target="style78.xml"/></Relationships>
</file>

<file path=xl/charts/_rels/chart79.xml.rels><?xml version="1.0" encoding="UTF-8" standalone="yes"?>
<Relationships xmlns="http://schemas.openxmlformats.org/package/2006/relationships"><Relationship Id="rId2" Type="http://schemas.microsoft.com/office/2011/relationships/chartColorStyle" Target="colors79.xml"/><Relationship Id="rId1" Type="http://schemas.microsoft.com/office/2011/relationships/chartStyle" Target="style79.xml"/></Relationships>
</file>

<file path=xl/charts/_rels/chart80.xml.rels><?xml version="1.0" encoding="UTF-8" standalone="yes"?>
<Relationships xmlns="http://schemas.openxmlformats.org/package/2006/relationships"><Relationship Id="rId2" Type="http://schemas.microsoft.com/office/2011/relationships/chartColorStyle" Target="colors80.xml"/><Relationship Id="rId1" Type="http://schemas.microsoft.com/office/2011/relationships/chartStyle" Target="style80.xml"/></Relationships>
</file>

<file path=xl/charts/_rels/chart81.xml.rels><?xml version="1.0" encoding="UTF-8" standalone="yes"?>
<Relationships xmlns="http://schemas.openxmlformats.org/package/2006/relationships"><Relationship Id="rId2" Type="http://schemas.microsoft.com/office/2011/relationships/chartColorStyle" Target="colors81.xml"/><Relationship Id="rId1" Type="http://schemas.microsoft.com/office/2011/relationships/chartStyle" Target="style81.xml"/></Relationships>
</file>

<file path=xl/charts/_rels/chart82.xml.rels><?xml version="1.0" encoding="UTF-8" standalone="yes"?>
<Relationships xmlns="http://schemas.openxmlformats.org/package/2006/relationships"><Relationship Id="rId2" Type="http://schemas.microsoft.com/office/2011/relationships/chartColorStyle" Target="colors82.xml"/><Relationship Id="rId1" Type="http://schemas.microsoft.com/office/2011/relationships/chartStyle" Target="style82.xml"/></Relationships>
</file>

<file path=xl/charts/_rels/chart83.xml.rels><?xml version="1.0" encoding="UTF-8" standalone="yes"?>
<Relationships xmlns="http://schemas.openxmlformats.org/package/2006/relationships"><Relationship Id="rId2" Type="http://schemas.microsoft.com/office/2011/relationships/chartColorStyle" Target="colors83.xml"/><Relationship Id="rId1" Type="http://schemas.microsoft.com/office/2011/relationships/chartStyle" Target="style83.xml"/></Relationships>
</file>

<file path=xl/charts/_rels/chart84.xml.rels><?xml version="1.0" encoding="UTF-8" standalone="yes"?>
<Relationships xmlns="http://schemas.openxmlformats.org/package/2006/relationships"><Relationship Id="rId2" Type="http://schemas.microsoft.com/office/2011/relationships/chartColorStyle" Target="colors84.xml"/><Relationship Id="rId1" Type="http://schemas.microsoft.com/office/2011/relationships/chartStyle" Target="style84.xml"/></Relationships>
</file>

<file path=xl/charts/_rels/chart85.xml.rels><?xml version="1.0" encoding="UTF-8" standalone="yes"?>
<Relationships xmlns="http://schemas.openxmlformats.org/package/2006/relationships"><Relationship Id="rId2" Type="http://schemas.microsoft.com/office/2011/relationships/chartColorStyle" Target="colors85.xml"/><Relationship Id="rId1" Type="http://schemas.microsoft.com/office/2011/relationships/chartStyle" Target="style85.xml"/></Relationships>
</file>

<file path=xl/charts/_rels/chart86.xml.rels><?xml version="1.0" encoding="UTF-8" standalone="yes"?>
<Relationships xmlns="http://schemas.openxmlformats.org/package/2006/relationships"><Relationship Id="rId2" Type="http://schemas.microsoft.com/office/2011/relationships/chartColorStyle" Target="colors86.xml"/><Relationship Id="rId1" Type="http://schemas.microsoft.com/office/2011/relationships/chartStyle" Target="style86.xml"/></Relationships>
</file>

<file path=xl/charts/_rels/chart87.xml.rels><?xml version="1.0" encoding="UTF-8" standalone="yes"?>
<Relationships xmlns="http://schemas.openxmlformats.org/package/2006/relationships"><Relationship Id="rId2" Type="http://schemas.microsoft.com/office/2011/relationships/chartColorStyle" Target="colors87.xml"/><Relationship Id="rId1" Type="http://schemas.microsoft.com/office/2011/relationships/chartStyle" Target="style87.xml"/></Relationships>
</file>

<file path=xl/charts/_rels/chart88.xml.rels><?xml version="1.0" encoding="UTF-8" standalone="yes"?>
<Relationships xmlns="http://schemas.openxmlformats.org/package/2006/relationships"><Relationship Id="rId2" Type="http://schemas.microsoft.com/office/2011/relationships/chartColorStyle" Target="colors88.xml"/><Relationship Id="rId1" Type="http://schemas.microsoft.com/office/2011/relationships/chartStyle" Target="style88.xml"/></Relationships>
</file>

<file path=xl/charts/_rels/chart89.xml.rels><?xml version="1.0" encoding="UTF-8" standalone="yes"?>
<Relationships xmlns="http://schemas.openxmlformats.org/package/2006/relationships"><Relationship Id="rId2" Type="http://schemas.microsoft.com/office/2011/relationships/chartColorStyle" Target="colors89.xml"/><Relationship Id="rId1" Type="http://schemas.microsoft.com/office/2011/relationships/chartStyle" Target="style89.xml"/></Relationships>
</file>

<file path=xl/charts/_rels/chart90.xml.rels><?xml version="1.0" encoding="UTF-8" standalone="yes"?>
<Relationships xmlns="http://schemas.openxmlformats.org/package/2006/relationships"><Relationship Id="rId2" Type="http://schemas.microsoft.com/office/2011/relationships/chartColorStyle" Target="colors90.xml"/><Relationship Id="rId1" Type="http://schemas.microsoft.com/office/2011/relationships/chartStyle" Target="style90.xml"/></Relationships>
</file>

<file path=xl/charts/_rels/chart91.xml.rels><?xml version="1.0" encoding="UTF-8" standalone="yes"?>
<Relationships xmlns="http://schemas.openxmlformats.org/package/2006/relationships"><Relationship Id="rId2" Type="http://schemas.microsoft.com/office/2011/relationships/chartColorStyle" Target="colors91.xml"/><Relationship Id="rId1" Type="http://schemas.microsoft.com/office/2011/relationships/chartStyle" Target="style91.xml"/></Relationships>
</file>

<file path=xl/charts/_rels/chart92.xml.rels><?xml version="1.0" encoding="UTF-8" standalone="yes"?>
<Relationships xmlns="http://schemas.openxmlformats.org/package/2006/relationships"><Relationship Id="rId2" Type="http://schemas.microsoft.com/office/2011/relationships/chartColorStyle" Target="colors92.xml"/><Relationship Id="rId1" Type="http://schemas.microsoft.com/office/2011/relationships/chartStyle" Target="style92.xml"/></Relationships>
</file>

<file path=xl/charts/_rels/chart93.xml.rels><?xml version="1.0" encoding="UTF-8" standalone="yes"?>
<Relationships xmlns="http://schemas.openxmlformats.org/package/2006/relationships"><Relationship Id="rId2" Type="http://schemas.microsoft.com/office/2011/relationships/chartColorStyle" Target="colors93.xml"/><Relationship Id="rId1" Type="http://schemas.microsoft.com/office/2011/relationships/chartStyle" Target="style93.xml"/></Relationships>
</file>

<file path=xl/charts/_rels/chart94.xml.rels><?xml version="1.0" encoding="UTF-8" standalone="yes"?>
<Relationships xmlns="http://schemas.openxmlformats.org/package/2006/relationships"><Relationship Id="rId2" Type="http://schemas.microsoft.com/office/2011/relationships/chartColorStyle" Target="colors94.xml"/><Relationship Id="rId1" Type="http://schemas.microsoft.com/office/2011/relationships/chartStyle" Target="style94.xml"/></Relationships>
</file>

<file path=xl/charts/_rels/chart95.xml.rels><?xml version="1.0" encoding="UTF-8" standalone="yes"?>
<Relationships xmlns="http://schemas.openxmlformats.org/package/2006/relationships"><Relationship Id="rId2" Type="http://schemas.microsoft.com/office/2011/relationships/chartColorStyle" Target="colors95.xml"/><Relationship Id="rId1" Type="http://schemas.microsoft.com/office/2011/relationships/chartStyle" Target="style95.xml"/></Relationships>
</file>

<file path=xl/charts/_rels/chart96.xml.rels><?xml version="1.0" encoding="UTF-8" standalone="yes"?>
<Relationships xmlns="http://schemas.openxmlformats.org/package/2006/relationships"><Relationship Id="rId2" Type="http://schemas.microsoft.com/office/2011/relationships/chartColorStyle" Target="colors96.xml"/><Relationship Id="rId1" Type="http://schemas.microsoft.com/office/2011/relationships/chartStyle" Target="style96.xml"/></Relationships>
</file>

<file path=xl/charts/_rels/chart97.xml.rels><?xml version="1.0" encoding="UTF-8" standalone="yes"?>
<Relationships xmlns="http://schemas.openxmlformats.org/package/2006/relationships"><Relationship Id="rId2" Type="http://schemas.microsoft.com/office/2011/relationships/chartColorStyle" Target="colors97.xml"/><Relationship Id="rId1" Type="http://schemas.microsoft.com/office/2011/relationships/chartStyle" Target="style97.xml"/></Relationships>
</file>

<file path=xl/charts/_rels/chart98.xml.rels><?xml version="1.0" encoding="UTF-8" standalone="yes"?>
<Relationships xmlns="http://schemas.openxmlformats.org/package/2006/relationships"><Relationship Id="rId2" Type="http://schemas.microsoft.com/office/2011/relationships/chartColorStyle" Target="colors98.xml"/><Relationship Id="rId1" Type="http://schemas.microsoft.com/office/2011/relationships/chartStyle" Target="style98.xml"/></Relationships>
</file>

<file path=xl/charts/_rels/chart99.xml.rels><?xml version="1.0" encoding="UTF-8" standalone="yes"?>
<Relationships xmlns="http://schemas.openxmlformats.org/package/2006/relationships"><Relationship Id="rId2" Type="http://schemas.microsoft.com/office/2011/relationships/chartColorStyle" Target="colors99.xml"/><Relationship Id="rId1" Type="http://schemas.microsoft.com/office/2011/relationships/chartStyle" Target="style99.xml"/></Relationships>
</file>

<file path=xl/charts/_rels/chart100.xml.rels><?xml version="1.0" encoding="UTF-8" standalone="yes"?>
<Relationships xmlns="http://schemas.openxmlformats.org/package/2006/relationships"><Relationship Id="rId2" Type="http://schemas.microsoft.com/office/2011/relationships/chartColorStyle" Target="colors100.xml"/><Relationship Id="rId1" Type="http://schemas.microsoft.com/office/2011/relationships/chartStyle" Target="style100.xml"/></Relationships>
</file>

<file path=xl/charts/_rels/chart101.xml.rels><?xml version="1.0" encoding="UTF-8" standalone="yes"?>
<Relationships xmlns="http://schemas.openxmlformats.org/package/2006/relationships"><Relationship Id="rId2" Type="http://schemas.microsoft.com/office/2011/relationships/chartColorStyle" Target="colors101.xml"/><Relationship Id="rId1" Type="http://schemas.microsoft.com/office/2011/relationships/chartStyle" Target="style101.xml"/></Relationships>
</file>

<file path=xl/charts/_rels/chart102.xml.rels><?xml version="1.0" encoding="UTF-8" standalone="yes"?>
<Relationships xmlns="http://schemas.openxmlformats.org/package/2006/relationships"><Relationship Id="rId2" Type="http://schemas.microsoft.com/office/2011/relationships/chartColorStyle" Target="colors102.xml"/><Relationship Id="rId1" Type="http://schemas.microsoft.com/office/2011/relationships/chartStyle" Target="style102.xml"/></Relationships>
</file>

<file path=xl/charts/_rels/chart103.xml.rels><?xml version="1.0" encoding="UTF-8" standalone="yes"?>
<Relationships xmlns="http://schemas.openxmlformats.org/package/2006/relationships"><Relationship Id="rId2" Type="http://schemas.microsoft.com/office/2011/relationships/chartColorStyle" Target="colors103.xml"/><Relationship Id="rId1" Type="http://schemas.microsoft.com/office/2011/relationships/chartStyle" Target="style103.xml"/></Relationships>
</file>

<file path=xl/charts/_rels/chart104.xml.rels><?xml version="1.0" encoding="UTF-8" standalone="yes"?>
<Relationships xmlns="http://schemas.openxmlformats.org/package/2006/relationships"><Relationship Id="rId2" Type="http://schemas.microsoft.com/office/2011/relationships/chartColorStyle" Target="colors104.xml"/><Relationship Id="rId1" Type="http://schemas.microsoft.com/office/2011/relationships/chartStyle" Target="style104.xml"/></Relationships>
</file>

<file path=xl/charts/_rels/chart105.xml.rels><?xml version="1.0" encoding="UTF-8" standalone="yes"?>
<Relationships xmlns="http://schemas.openxmlformats.org/package/2006/relationships"><Relationship Id="rId2" Type="http://schemas.microsoft.com/office/2011/relationships/chartColorStyle" Target="colors105.xml"/><Relationship Id="rId1" Type="http://schemas.microsoft.com/office/2011/relationships/chartStyle" Target="style105.xml"/></Relationships>
</file>

<file path=xl/charts/_rels/chart106.xml.rels><?xml version="1.0" encoding="UTF-8" standalone="yes"?>
<Relationships xmlns="http://schemas.openxmlformats.org/package/2006/relationships"><Relationship Id="rId2" Type="http://schemas.microsoft.com/office/2011/relationships/chartColorStyle" Target="colors106.xml"/><Relationship Id="rId1" Type="http://schemas.microsoft.com/office/2011/relationships/chartStyle" Target="style106.xml"/></Relationships>
</file>

<file path=xl/charts/_rels/chart107.xml.rels><?xml version="1.0" encoding="UTF-8" standalone="yes"?>
<Relationships xmlns="http://schemas.openxmlformats.org/package/2006/relationships"><Relationship Id="rId2" Type="http://schemas.microsoft.com/office/2011/relationships/chartColorStyle" Target="colors107.xml"/><Relationship Id="rId1" Type="http://schemas.microsoft.com/office/2011/relationships/chartStyle" Target="style107.xml"/></Relationships>
</file>

<file path=xl/charts/_rels/chart108.xml.rels><?xml version="1.0" encoding="UTF-8" standalone="yes"?>
<Relationships xmlns="http://schemas.openxmlformats.org/package/2006/relationships"><Relationship Id="rId2" Type="http://schemas.microsoft.com/office/2011/relationships/chartColorStyle" Target="colors108.xml"/><Relationship Id="rId1" Type="http://schemas.microsoft.com/office/2011/relationships/chartStyle" Target="style108.xml"/></Relationships>
</file>

<file path=xl/charts/_rels/chart109.xml.rels><?xml version="1.0" encoding="UTF-8" standalone="yes"?>
<Relationships xmlns="http://schemas.openxmlformats.org/package/2006/relationships"><Relationship Id="rId2" Type="http://schemas.microsoft.com/office/2011/relationships/chartColorStyle" Target="colors109.xml"/><Relationship Id="rId1" Type="http://schemas.microsoft.com/office/2011/relationships/chartStyle" Target="style109.xml"/></Relationships>
</file>

<file path=xl/charts/_rels/chart110.xml.rels><?xml version="1.0" encoding="UTF-8" standalone="yes"?>
<Relationships xmlns="http://schemas.openxmlformats.org/package/2006/relationships"><Relationship Id="rId2" Type="http://schemas.microsoft.com/office/2011/relationships/chartColorStyle" Target="colors110.xml"/><Relationship Id="rId1" Type="http://schemas.microsoft.com/office/2011/relationships/chartStyle" Target="style110.xml"/></Relationships>
</file>

<file path=xl/charts/_rels/chart111.xml.rels><?xml version="1.0" encoding="UTF-8" standalone="yes"?>
<Relationships xmlns="http://schemas.openxmlformats.org/package/2006/relationships"><Relationship Id="rId2" Type="http://schemas.microsoft.com/office/2011/relationships/chartColorStyle" Target="colors111.xml"/><Relationship Id="rId1" Type="http://schemas.microsoft.com/office/2011/relationships/chartStyle" Target="style111.xml"/></Relationships>
</file>

<file path=xl/charts/_rels/chart112.xml.rels><?xml version="1.0" encoding="UTF-8" standalone="yes"?>
<Relationships xmlns="http://schemas.openxmlformats.org/package/2006/relationships"><Relationship Id="rId2" Type="http://schemas.microsoft.com/office/2011/relationships/chartColorStyle" Target="colors112.xml"/><Relationship Id="rId1" Type="http://schemas.microsoft.com/office/2011/relationships/chartStyle" Target="style112.xml"/></Relationships>
</file>

<file path=xl/charts/_rels/chart113.xml.rels><?xml version="1.0" encoding="UTF-8" standalone="yes"?>
<Relationships xmlns="http://schemas.openxmlformats.org/package/2006/relationships"><Relationship Id="rId2" Type="http://schemas.microsoft.com/office/2011/relationships/chartColorStyle" Target="colors113.xml"/><Relationship Id="rId1" Type="http://schemas.microsoft.com/office/2011/relationships/chartStyle" Target="style113.xml"/></Relationships>
</file>

<file path=xl/charts/_rels/chart114.xml.rels><?xml version="1.0" encoding="UTF-8" standalone="yes"?>
<Relationships xmlns="http://schemas.openxmlformats.org/package/2006/relationships"><Relationship Id="rId2" Type="http://schemas.microsoft.com/office/2011/relationships/chartColorStyle" Target="colors114.xml"/><Relationship Id="rId1" Type="http://schemas.microsoft.com/office/2011/relationships/chartStyle" Target="style114.xml"/></Relationships>
</file>

<file path=xl/charts/_rels/chart115.xml.rels><?xml version="1.0" encoding="UTF-8" standalone="yes"?>
<Relationships xmlns="http://schemas.openxmlformats.org/package/2006/relationships"><Relationship Id="rId2" Type="http://schemas.microsoft.com/office/2011/relationships/chartColorStyle" Target="colors115.xml"/><Relationship Id="rId1" Type="http://schemas.microsoft.com/office/2011/relationships/chartStyle" Target="style115.xml"/></Relationships>
</file>

<file path=xl/charts/_rels/chart116.xml.rels><?xml version="1.0" encoding="UTF-8" standalone="yes"?>
<Relationships xmlns="http://schemas.openxmlformats.org/package/2006/relationships"><Relationship Id="rId2" Type="http://schemas.microsoft.com/office/2011/relationships/chartColorStyle" Target="colors116.xml"/><Relationship Id="rId1" Type="http://schemas.microsoft.com/office/2011/relationships/chartStyle" Target="style116.xml"/></Relationships>
</file>

<file path=xl/charts/_rels/chart117.xml.rels><?xml version="1.0" encoding="UTF-8" standalone="yes"?>
<Relationships xmlns="http://schemas.openxmlformats.org/package/2006/relationships"><Relationship Id="rId2" Type="http://schemas.microsoft.com/office/2011/relationships/chartColorStyle" Target="colors117.xml"/><Relationship Id="rId1" Type="http://schemas.microsoft.com/office/2011/relationships/chartStyle" Target="style117.xml"/></Relationships>
</file>

<file path=xl/charts/_rels/chart118.xml.rels><?xml version="1.0" encoding="UTF-8" standalone="yes"?>
<Relationships xmlns="http://schemas.openxmlformats.org/package/2006/relationships"><Relationship Id="rId2" Type="http://schemas.microsoft.com/office/2011/relationships/chartColorStyle" Target="colors118.xml"/><Relationship Id="rId1" Type="http://schemas.microsoft.com/office/2011/relationships/chartStyle" Target="style118.xml"/></Relationships>
</file>

<file path=xl/charts/_rels/chart119.xml.rels><?xml version="1.0" encoding="UTF-8" standalone="yes"?>
<Relationships xmlns="http://schemas.openxmlformats.org/package/2006/relationships"><Relationship Id="rId2" Type="http://schemas.microsoft.com/office/2011/relationships/chartColorStyle" Target="colors119.xml"/><Relationship Id="rId1" Type="http://schemas.microsoft.com/office/2011/relationships/chartStyle" Target="style119.xml"/></Relationships>
</file>

<file path=xl/charts/_rels/chart120.xml.rels><?xml version="1.0" encoding="UTF-8" standalone="yes"?>
<Relationships xmlns="http://schemas.openxmlformats.org/package/2006/relationships"><Relationship Id="rId2" Type="http://schemas.microsoft.com/office/2011/relationships/chartColorStyle" Target="colors120.xml"/><Relationship Id="rId1" Type="http://schemas.microsoft.com/office/2011/relationships/chartStyle" Target="style120.xml"/></Relationships>
</file>

<file path=xl/charts/_rels/chart121.xml.rels><?xml version="1.0" encoding="UTF-8" standalone="yes"?>
<Relationships xmlns="http://schemas.openxmlformats.org/package/2006/relationships"><Relationship Id="rId2" Type="http://schemas.microsoft.com/office/2011/relationships/chartColorStyle" Target="colors121.xml"/><Relationship Id="rId1" Type="http://schemas.microsoft.com/office/2011/relationships/chartStyle" Target="style121.xml"/></Relationships>
</file>

<file path=xl/charts/_rels/chart122.xml.rels><?xml version="1.0" encoding="UTF-8" standalone="yes"?>
<Relationships xmlns="http://schemas.openxmlformats.org/package/2006/relationships"><Relationship Id="rId2" Type="http://schemas.microsoft.com/office/2011/relationships/chartColorStyle" Target="colors122.xml"/><Relationship Id="rId1" Type="http://schemas.microsoft.com/office/2011/relationships/chartStyle" Target="style122.xml"/></Relationships>
</file>

<file path=xl/charts/_rels/chart123.xml.rels><?xml version="1.0" encoding="UTF-8" standalone="yes"?>
<Relationships xmlns="http://schemas.openxmlformats.org/package/2006/relationships"><Relationship Id="rId2" Type="http://schemas.microsoft.com/office/2011/relationships/chartColorStyle" Target="colors123.xml"/><Relationship Id="rId1" Type="http://schemas.microsoft.com/office/2011/relationships/chartStyle" Target="style123.xml"/></Relationships>
</file>

<file path=xl/charts/_rels/chart124.xml.rels><?xml version="1.0" encoding="UTF-8" standalone="yes"?>
<Relationships xmlns="http://schemas.openxmlformats.org/package/2006/relationships"><Relationship Id="rId2" Type="http://schemas.microsoft.com/office/2011/relationships/chartColorStyle" Target="colors124.xml"/><Relationship Id="rId1" Type="http://schemas.microsoft.com/office/2011/relationships/chartStyle" Target="style124.xml"/></Relationships>
</file>

<file path=xl/charts/_rels/chart125.xml.rels><?xml version="1.0" encoding="UTF-8" standalone="yes"?>
<Relationships xmlns="http://schemas.openxmlformats.org/package/2006/relationships"><Relationship Id="rId2" Type="http://schemas.microsoft.com/office/2011/relationships/chartColorStyle" Target="colors125.xml"/><Relationship Id="rId1" Type="http://schemas.microsoft.com/office/2011/relationships/chartStyle" Target="style125.xml"/></Relationships>
</file>

<file path=xl/charts/_rels/chart126.xml.rels><?xml version="1.0" encoding="UTF-8" standalone="yes"?>
<Relationships xmlns="http://schemas.openxmlformats.org/package/2006/relationships"><Relationship Id="rId2" Type="http://schemas.microsoft.com/office/2011/relationships/chartColorStyle" Target="colors126.xml"/><Relationship Id="rId1" Type="http://schemas.microsoft.com/office/2011/relationships/chartStyle" Target="style126.xml"/></Relationships>
</file>

<file path=xl/charts/_rels/chart127.xml.rels><?xml version="1.0" encoding="UTF-8" standalone="yes"?>
<Relationships xmlns="http://schemas.openxmlformats.org/package/2006/relationships"><Relationship Id="rId2" Type="http://schemas.microsoft.com/office/2011/relationships/chartColorStyle" Target="colors127.xml"/><Relationship Id="rId1" Type="http://schemas.microsoft.com/office/2011/relationships/chartStyle" Target="style127.xml"/></Relationships>
</file>

<file path=xl/charts/_rels/chart128.xml.rels><?xml version="1.0" encoding="UTF-8" standalone="yes"?>
<Relationships xmlns="http://schemas.openxmlformats.org/package/2006/relationships"><Relationship Id="rId2" Type="http://schemas.microsoft.com/office/2011/relationships/chartColorStyle" Target="colors128.xml"/><Relationship Id="rId1" Type="http://schemas.microsoft.com/office/2011/relationships/chartStyle" Target="style128.xml"/></Relationships>
</file>

<file path=xl/charts/_rels/chart129.xml.rels><?xml version="1.0" encoding="UTF-8" standalone="yes"?>
<Relationships xmlns="http://schemas.openxmlformats.org/package/2006/relationships"><Relationship Id="rId2" Type="http://schemas.microsoft.com/office/2011/relationships/chartColorStyle" Target="colors129.xml"/><Relationship Id="rId1" Type="http://schemas.microsoft.com/office/2011/relationships/chartStyle" Target="style129.xml"/></Relationships>
</file>

<file path=xl/charts/_rels/chart130.xml.rels><?xml version="1.0" encoding="UTF-8" standalone="yes"?>
<Relationships xmlns="http://schemas.openxmlformats.org/package/2006/relationships"><Relationship Id="rId2" Type="http://schemas.microsoft.com/office/2011/relationships/chartColorStyle" Target="colors130.xml"/><Relationship Id="rId1" Type="http://schemas.microsoft.com/office/2011/relationships/chartStyle" Target="style130.xml"/></Relationships>
</file>

<file path=xl/charts/_rels/chart131.xml.rels><?xml version="1.0" encoding="UTF-8" standalone="yes"?>
<Relationships xmlns="http://schemas.openxmlformats.org/package/2006/relationships"><Relationship Id="rId2" Type="http://schemas.microsoft.com/office/2011/relationships/chartColorStyle" Target="colors131.xml"/><Relationship Id="rId1" Type="http://schemas.microsoft.com/office/2011/relationships/chartStyle" Target="style131.xml"/></Relationships>
</file>

<file path=xl/charts/_rels/chart132.xml.rels><?xml version="1.0" encoding="UTF-8" standalone="yes"?>
<Relationships xmlns="http://schemas.openxmlformats.org/package/2006/relationships"><Relationship Id="rId2" Type="http://schemas.microsoft.com/office/2011/relationships/chartColorStyle" Target="colors132.xml"/><Relationship Id="rId1" Type="http://schemas.microsoft.com/office/2011/relationships/chartStyle" Target="style132.xml"/></Relationships>
</file>

<file path=xl/charts/_rels/chart133.xml.rels><?xml version="1.0" encoding="UTF-8" standalone="yes"?>
<Relationships xmlns="http://schemas.openxmlformats.org/package/2006/relationships"><Relationship Id="rId2" Type="http://schemas.microsoft.com/office/2011/relationships/chartColorStyle" Target="colors133.xml"/><Relationship Id="rId1" Type="http://schemas.microsoft.com/office/2011/relationships/chartStyle" Target="style133.xml"/></Relationships>
</file>

<file path=xl/charts/_rels/chart134.xml.rels><?xml version="1.0" encoding="UTF-8" standalone="yes"?>
<Relationships xmlns="http://schemas.openxmlformats.org/package/2006/relationships"><Relationship Id="rId2" Type="http://schemas.microsoft.com/office/2011/relationships/chartColorStyle" Target="colors134.xml"/><Relationship Id="rId1" Type="http://schemas.microsoft.com/office/2011/relationships/chartStyle" Target="style134.xml"/></Relationships>
</file>

<file path=xl/charts/_rels/chart135.xml.rels><?xml version="1.0" encoding="UTF-8" standalone="yes"?>
<Relationships xmlns="http://schemas.openxmlformats.org/package/2006/relationships"><Relationship Id="rId2" Type="http://schemas.microsoft.com/office/2011/relationships/chartColorStyle" Target="colors135.xml"/><Relationship Id="rId1" Type="http://schemas.microsoft.com/office/2011/relationships/chartStyle" Target="style135.xml"/></Relationships>
</file>

<file path=xl/charts/_rels/chart136.xml.rels><?xml version="1.0" encoding="UTF-8" standalone="yes"?>
<Relationships xmlns="http://schemas.openxmlformats.org/package/2006/relationships"><Relationship Id="rId2" Type="http://schemas.microsoft.com/office/2011/relationships/chartColorStyle" Target="colors136.xml"/><Relationship Id="rId1" Type="http://schemas.microsoft.com/office/2011/relationships/chartStyle" Target="style136.xml"/></Relationships>
</file>

<file path=xl/charts/_rels/chart137.xml.rels><?xml version="1.0" encoding="UTF-8" standalone="yes"?>
<Relationships xmlns="http://schemas.openxmlformats.org/package/2006/relationships"><Relationship Id="rId2" Type="http://schemas.microsoft.com/office/2011/relationships/chartColorStyle" Target="colors137.xml"/><Relationship Id="rId1" Type="http://schemas.microsoft.com/office/2011/relationships/chartStyle" Target="style137.xml"/></Relationships>
</file>

<file path=xl/charts/_rels/chart138.xml.rels><?xml version="1.0" encoding="UTF-8" standalone="yes"?>
<Relationships xmlns="http://schemas.openxmlformats.org/package/2006/relationships"><Relationship Id="rId2" Type="http://schemas.microsoft.com/office/2011/relationships/chartColorStyle" Target="colors138.xml"/><Relationship Id="rId1" Type="http://schemas.microsoft.com/office/2011/relationships/chartStyle" Target="style138.xml"/></Relationships>
</file>

<file path=xl/charts/_rels/chart139.xml.rels><?xml version="1.0" encoding="UTF-8" standalone="yes"?>
<Relationships xmlns="http://schemas.openxmlformats.org/package/2006/relationships"><Relationship Id="rId2" Type="http://schemas.microsoft.com/office/2011/relationships/chartColorStyle" Target="colors139.xml"/><Relationship Id="rId1" Type="http://schemas.microsoft.com/office/2011/relationships/chartStyle" Target="style139.xml"/></Relationships>
</file>

<file path=xl/charts/_rels/chart140.xml.rels><?xml version="1.0" encoding="UTF-8" standalone="yes"?>
<Relationships xmlns="http://schemas.openxmlformats.org/package/2006/relationships"><Relationship Id="rId2" Type="http://schemas.microsoft.com/office/2011/relationships/chartColorStyle" Target="colors140.xml"/><Relationship Id="rId1" Type="http://schemas.microsoft.com/office/2011/relationships/chartStyle" Target="style140.xml"/></Relationships>
</file>

<file path=xl/charts/_rels/chart141.xml.rels><?xml version="1.0" encoding="UTF-8" standalone="yes"?>
<Relationships xmlns="http://schemas.openxmlformats.org/package/2006/relationships"><Relationship Id="rId2" Type="http://schemas.microsoft.com/office/2011/relationships/chartColorStyle" Target="colors141.xml"/><Relationship Id="rId1" Type="http://schemas.microsoft.com/office/2011/relationships/chartStyle" Target="style141.xml"/></Relationships>
</file>

<file path=xl/charts/_rels/chart142.xml.rels><?xml version="1.0" encoding="UTF-8" standalone="yes"?>
<Relationships xmlns="http://schemas.openxmlformats.org/package/2006/relationships"><Relationship Id="rId2" Type="http://schemas.microsoft.com/office/2011/relationships/chartColorStyle" Target="colors142.xml"/><Relationship Id="rId1" Type="http://schemas.microsoft.com/office/2011/relationships/chartStyle" Target="style142.xml"/></Relationships>
</file>

<file path=xl/charts/_rels/chart143.xml.rels><?xml version="1.0" encoding="UTF-8" standalone="yes"?>
<Relationships xmlns="http://schemas.openxmlformats.org/package/2006/relationships"><Relationship Id="rId2" Type="http://schemas.microsoft.com/office/2011/relationships/chartColorStyle" Target="colors143.xml"/><Relationship Id="rId1" Type="http://schemas.microsoft.com/office/2011/relationships/chartStyle" Target="style143.xml"/></Relationships>
</file>

<file path=xl/charts/_rels/chart144.xml.rels><?xml version="1.0" encoding="UTF-8" standalone="yes"?>
<Relationships xmlns="http://schemas.openxmlformats.org/package/2006/relationships"><Relationship Id="rId2" Type="http://schemas.microsoft.com/office/2011/relationships/chartColorStyle" Target="colors144.xml"/><Relationship Id="rId1" Type="http://schemas.microsoft.com/office/2011/relationships/chartStyle" Target="style144.xml"/></Relationships>
</file>

<file path=xl/charts/_rels/chart145.xml.rels><?xml version="1.0" encoding="UTF-8" standalone="yes"?>
<Relationships xmlns="http://schemas.openxmlformats.org/package/2006/relationships"><Relationship Id="rId2" Type="http://schemas.microsoft.com/office/2011/relationships/chartColorStyle" Target="colors145.xml"/><Relationship Id="rId1" Type="http://schemas.microsoft.com/office/2011/relationships/chartStyle" Target="style145.xml"/></Relationships>
</file>

<file path=xl/charts/_rels/chart146.xml.rels><?xml version="1.0" encoding="UTF-8" standalone="yes"?>
<Relationships xmlns="http://schemas.openxmlformats.org/package/2006/relationships"><Relationship Id="rId2" Type="http://schemas.microsoft.com/office/2011/relationships/chartColorStyle" Target="colors146.xml"/><Relationship Id="rId1" Type="http://schemas.microsoft.com/office/2011/relationships/chartStyle" Target="style146.xml"/></Relationships>
</file>

<file path=xl/charts/_rels/chart147.xml.rels><?xml version="1.0" encoding="UTF-8" standalone="yes"?>
<Relationships xmlns="http://schemas.openxmlformats.org/package/2006/relationships"><Relationship Id="rId2" Type="http://schemas.microsoft.com/office/2011/relationships/chartColorStyle" Target="colors147.xml"/><Relationship Id="rId1" Type="http://schemas.microsoft.com/office/2011/relationships/chartStyle" Target="style147.xml"/></Relationships>
</file>

<file path=xl/charts/_rels/chart148.xml.rels><?xml version="1.0" encoding="UTF-8" standalone="yes"?>
<Relationships xmlns="http://schemas.openxmlformats.org/package/2006/relationships"><Relationship Id="rId2" Type="http://schemas.microsoft.com/office/2011/relationships/chartColorStyle" Target="colors148.xml"/><Relationship Id="rId1" Type="http://schemas.microsoft.com/office/2011/relationships/chartStyle" Target="style148.xml"/></Relationships>
</file>

<file path=xl/charts/_rels/chart149.xml.rels><?xml version="1.0" encoding="UTF-8" standalone="yes"?>
<Relationships xmlns="http://schemas.openxmlformats.org/package/2006/relationships"><Relationship Id="rId2" Type="http://schemas.microsoft.com/office/2011/relationships/chartColorStyle" Target="colors149.xml"/><Relationship Id="rId1" Type="http://schemas.microsoft.com/office/2011/relationships/chartStyle" Target="style149.xml"/></Relationships>
</file>

<file path=xl/charts/_rels/chart150.xml.rels><?xml version="1.0" encoding="UTF-8" standalone="yes"?>
<Relationships xmlns="http://schemas.openxmlformats.org/package/2006/relationships"><Relationship Id="rId2" Type="http://schemas.microsoft.com/office/2011/relationships/chartColorStyle" Target="colors150.xml"/><Relationship Id="rId1" Type="http://schemas.microsoft.com/office/2011/relationships/chartStyle" Target="style150.xml"/></Relationships>
</file>

<file path=xl/charts/_rels/chart151.xml.rels><?xml version="1.0" encoding="UTF-8" standalone="yes"?>
<Relationships xmlns="http://schemas.openxmlformats.org/package/2006/relationships"><Relationship Id="rId2" Type="http://schemas.microsoft.com/office/2011/relationships/chartColorStyle" Target="colors151.xml"/><Relationship Id="rId1" Type="http://schemas.microsoft.com/office/2011/relationships/chartStyle" Target="style151.xml"/></Relationships>
</file>

<file path=xl/charts/_rels/chart152.xml.rels><?xml version="1.0" encoding="UTF-8" standalone="yes"?>
<Relationships xmlns="http://schemas.openxmlformats.org/package/2006/relationships"><Relationship Id="rId2" Type="http://schemas.microsoft.com/office/2011/relationships/chartColorStyle" Target="colors152.xml"/><Relationship Id="rId1" Type="http://schemas.microsoft.com/office/2011/relationships/chartStyle" Target="style152.xml"/></Relationships>
</file>

<file path=xl/charts/_rels/chart153.xml.rels><?xml version="1.0" encoding="UTF-8" standalone="yes"?>
<Relationships xmlns="http://schemas.openxmlformats.org/package/2006/relationships"><Relationship Id="rId2" Type="http://schemas.microsoft.com/office/2011/relationships/chartColorStyle" Target="colors153.xml"/><Relationship Id="rId1" Type="http://schemas.microsoft.com/office/2011/relationships/chartStyle" Target="style153.xml"/></Relationships>
</file>

<file path=xl/charts/_rels/chart154.xml.rels><?xml version="1.0" encoding="UTF-8" standalone="yes"?>
<Relationships xmlns="http://schemas.openxmlformats.org/package/2006/relationships"><Relationship Id="rId2" Type="http://schemas.microsoft.com/office/2011/relationships/chartColorStyle" Target="colors154.xml"/><Relationship Id="rId1" Type="http://schemas.microsoft.com/office/2011/relationships/chartStyle" Target="style154.xml"/></Relationships>
</file>

<file path=xl/charts/_rels/chart155.xml.rels><?xml version="1.0" encoding="UTF-8" standalone="yes"?>
<Relationships xmlns="http://schemas.openxmlformats.org/package/2006/relationships"><Relationship Id="rId2" Type="http://schemas.microsoft.com/office/2011/relationships/chartColorStyle" Target="colors155.xml"/><Relationship Id="rId1" Type="http://schemas.microsoft.com/office/2011/relationships/chartStyle" Target="style155.xml"/></Relationships>
</file>

<file path=xl/charts/_rels/chart156.xml.rels><?xml version="1.0" encoding="UTF-8" standalone="yes"?>
<Relationships xmlns="http://schemas.openxmlformats.org/package/2006/relationships"><Relationship Id="rId2" Type="http://schemas.microsoft.com/office/2011/relationships/chartColorStyle" Target="colors156.xml"/><Relationship Id="rId1" Type="http://schemas.microsoft.com/office/2011/relationships/chartStyle" Target="style156.xml"/></Relationships>
</file>

<file path=xl/charts/_rels/chart157.xml.rels><?xml version="1.0" encoding="UTF-8" standalone="yes"?>
<Relationships xmlns="http://schemas.openxmlformats.org/package/2006/relationships"><Relationship Id="rId2" Type="http://schemas.microsoft.com/office/2011/relationships/chartColorStyle" Target="colors157.xml"/><Relationship Id="rId1" Type="http://schemas.microsoft.com/office/2011/relationships/chartStyle" Target="style157.xml"/></Relationships>
</file>

<file path=xl/charts/_rels/chart158.xml.rels><?xml version="1.0" encoding="UTF-8" standalone="yes"?>
<Relationships xmlns="http://schemas.openxmlformats.org/package/2006/relationships"><Relationship Id="rId2" Type="http://schemas.microsoft.com/office/2011/relationships/chartColorStyle" Target="colors158.xml"/><Relationship Id="rId1" Type="http://schemas.microsoft.com/office/2011/relationships/chartStyle" Target="style158.xml"/></Relationships>
</file>

<file path=xl/charts/_rels/chart159.xml.rels><?xml version="1.0" encoding="UTF-8" standalone="yes"?>
<Relationships xmlns="http://schemas.openxmlformats.org/package/2006/relationships"><Relationship Id="rId2" Type="http://schemas.microsoft.com/office/2011/relationships/chartColorStyle" Target="colors159.xml"/><Relationship Id="rId1" Type="http://schemas.microsoft.com/office/2011/relationships/chartStyle" Target="style159.xml"/></Relationships>
</file>

<file path=xl/charts/_rels/chart160.xml.rels><?xml version="1.0" encoding="UTF-8" standalone="yes"?>
<Relationships xmlns="http://schemas.openxmlformats.org/package/2006/relationships"><Relationship Id="rId2" Type="http://schemas.microsoft.com/office/2011/relationships/chartColorStyle" Target="colors160.xml"/><Relationship Id="rId1" Type="http://schemas.microsoft.com/office/2011/relationships/chartStyle" Target="style16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Resum històric de la demanda de la docència en valencià al</a:t>
            </a:r>
            <a:r>
              <a:rPr lang="es-ES" baseline="0"/>
              <a:t> campus de Vera</a:t>
            </a:r>
            <a:endParaRPr lang="es-E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'Demanda VERA 2025 general'!$C$17</c:f>
              <c:strCache>
                <c:ptCount val="1"/>
                <c:pt idx="0">
                  <c:v>Valencià 1a opció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'Demanda VERA 2025 general'!$B$18:$B$28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'Demanda VERA 2025 general'!$C$18:$C$28</c:f>
              <c:numCache>
                <c:formatCode>0.0</c:formatCode>
                <c:ptCount val="11"/>
                <c:pt idx="0">
                  <c:v>17</c:v>
                </c:pt>
                <c:pt idx="1">
                  <c:v>16</c:v>
                </c:pt>
                <c:pt idx="2">
                  <c:v>15.34</c:v>
                </c:pt>
                <c:pt idx="3">
                  <c:v>15.66</c:v>
                </c:pt>
                <c:pt idx="4">
                  <c:v>14.28</c:v>
                </c:pt>
                <c:pt idx="5">
                  <c:v>12.47</c:v>
                </c:pt>
                <c:pt idx="6">
                  <c:v>11.4</c:v>
                </c:pt>
                <c:pt idx="7">
                  <c:v>11</c:v>
                </c:pt>
                <c:pt idx="8">
                  <c:v>9.4</c:v>
                </c:pt>
                <c:pt idx="9">
                  <c:v>10.5</c:v>
                </c:pt>
                <c:pt idx="10">
                  <c:v>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20-4C79-B4C8-8FA4723A86B7}"/>
            </c:ext>
          </c:extLst>
        </c:ser>
        <c:ser>
          <c:idx val="2"/>
          <c:order val="1"/>
          <c:tx>
            <c:strRef>
              <c:f>'Demanda VERA 2025 general'!$D$17</c:f>
              <c:strCache>
                <c:ptCount val="1"/>
                <c:pt idx="0">
                  <c:v>Valencià 2a opció</c:v>
                </c:pt>
              </c:strCache>
            </c:strRef>
          </c:tx>
          <c:spPr>
            <a:ln w="254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'Demanda VERA 2025 general'!$B$18:$B$28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'Demanda VERA 2025 general'!$D$18:$D$28</c:f>
              <c:numCache>
                <c:formatCode>0.0</c:formatCode>
                <c:ptCount val="11"/>
                <c:pt idx="0">
                  <c:v>22</c:v>
                </c:pt>
                <c:pt idx="1">
                  <c:v>31</c:v>
                </c:pt>
                <c:pt idx="2">
                  <c:v>29.16</c:v>
                </c:pt>
                <c:pt idx="3">
                  <c:v>29.7</c:v>
                </c:pt>
                <c:pt idx="4">
                  <c:v>30.61</c:v>
                </c:pt>
                <c:pt idx="5">
                  <c:v>27.34</c:v>
                </c:pt>
                <c:pt idx="6">
                  <c:v>30.2</c:v>
                </c:pt>
                <c:pt idx="7">
                  <c:v>30.6</c:v>
                </c:pt>
                <c:pt idx="8">
                  <c:v>30.4</c:v>
                </c:pt>
                <c:pt idx="9">
                  <c:v>31.7</c:v>
                </c:pt>
                <c:pt idx="10">
                  <c:v>32.200000000000003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20-4C79-B4C8-8FA4723A86B7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52514591"/>
        <c:axId val="752515007"/>
      </c:lineChart>
      <c:catAx>
        <c:axId val="7525145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52515007"/>
        <c:crosses val="autoZero"/>
        <c:auto val="1"/>
        <c:lblAlgn val="ctr"/>
        <c:lblOffset val="100"/>
        <c:noMultiLvlLbl val="0"/>
      </c:catAx>
      <c:valAx>
        <c:axId val="7525150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525145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Demanda de llengua de docència VERA</a:t>
            </a:r>
            <a:r>
              <a:rPr lang="en-US" baseline="0"/>
              <a:t> UPV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Demanda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0.12455307669874599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A63-4DD9-8FEE-0B0C24ED138A}"/>
                </c:ext>
              </c:extLst>
            </c:dLbl>
            <c:dLbl>
              <c:idx val="1"/>
              <c:layout>
                <c:manualLayout>
                  <c:x val="-1.0185067526415994E-16"/>
                  <c:y val="-0.30509259259259258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A63-4DD9-8FEE-0B0C24ED138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'Demanda VERA 2025 general'!$G$10:$G$12</c15:sqref>
                  </c15:fullRef>
                </c:ext>
              </c:extLst>
              <c:f>'Demanda VERA 2025 general'!$G$10:$G$11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'Demanda VERA 2025 general'!$F$10:$F$12</c15:sqref>
                  </c15:fullRef>
                </c:ext>
              </c:extLst>
              <c:f>'Demanda VERA 2025 general'!$F$10:$F$11</c:f>
              <c:numCache>
                <c:formatCode>0.0%</c:formatCode>
                <c:ptCount val="2"/>
                <c:pt idx="0">
                  <c:v>9.4695133535353707E-2</c:v>
                </c:pt>
                <c:pt idx="1">
                  <c:v>0.32224169349527904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63-4DD9-8FEE-0B0C24ED138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680057280"/>
        <c:axId val="680081280"/>
      </c:barChart>
      <c:catAx>
        <c:axId val="680057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80081280"/>
        <c:crosses val="autoZero"/>
        <c:auto val="1"/>
        <c:lblAlgn val="ctr"/>
        <c:lblOffset val="100"/>
        <c:noMultiLvlLbl val="0"/>
      </c:catAx>
      <c:valAx>
        <c:axId val="680081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800572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b="1"/>
              <a:t>Demanda Vera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explosion val="9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BD0-45B1-875F-D7885E0BB2A1}"/>
              </c:ext>
            </c:extLst>
          </c:dPt>
          <c:dPt>
            <c:idx val="1"/>
            <c:bubble3D val="0"/>
            <c:explosion val="4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BD0-45B1-875F-D7885E0BB2A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BD0-45B1-875F-D7885E0BB2A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('[1]Dades totals'!$O$11,'[1]Dades totals'!$O$8,'[1]Dades totals'!$O$5)</c:f>
              <c:strCache>
                <c:ptCount val="3"/>
                <c:pt idx="0">
                  <c:v>Valencià 1a opció</c:v>
                </c:pt>
                <c:pt idx="1">
                  <c:v>Valencià 2a opció</c:v>
                </c:pt>
                <c:pt idx="2">
                  <c:v>Altres</c:v>
                </c:pt>
              </c:strCache>
            </c:strRef>
          </c:cat>
          <c:val>
            <c:numRef>
              <c:f>'Demanda VERA 2025 general'!$F$10:$F$12</c:f>
              <c:numCache>
                <c:formatCode>0.0%</c:formatCode>
                <c:ptCount val="3"/>
                <c:pt idx="0">
                  <c:v>9.4695133535353707E-2</c:v>
                </c:pt>
                <c:pt idx="1">
                  <c:v>0.32224169349527904</c:v>
                </c:pt>
                <c:pt idx="2">
                  <c:v>0.58306317296936727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BD0-45B1-875F-D7885E0BB2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4597027395117648E-2"/>
          <c:y val="0.80339943221383037"/>
          <c:w val="0.87080594520976473"/>
          <c:h val="0.1639475065616797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</a:t>
            </a: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en FONAMENTS DE L'ARQUIT.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ETSA!$Q$10:$Q$12</c:f>
              <c:numCache>
                <c:formatCode>0.0%</c:formatCode>
                <c:ptCount val="3"/>
                <c:pt idx="0">
                  <c:v>0.13599248500614206</c:v>
                </c:pt>
                <c:pt idx="1">
                  <c:v>0.71954259700845447</c:v>
                </c:pt>
                <c:pt idx="2">
                  <c:v>0.14446491798540359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B5-497E-831B-8698C865297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FONAMENTS DE L'ARQUIT.</a:t>
            </a:r>
            <a:r>
              <a:rPr lang="ca-ES" sz="1200" baseline="0"/>
              <a:t>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ETSA!$O$2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tx>
                <c:rich>
                  <a:bodyPr/>
                  <a:lstStyle/>
                  <a:p>
                    <a:fld id="{25969002-3A32-40A8-A97C-252356E8B4B3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6C87-4BCF-885D-77B5455D115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ETSA!$U$13:$V$13</c:f>
              <c:numCache>
                <c:formatCode>0.0</c:formatCode>
                <c:ptCount val="2"/>
                <c:pt idx="0">
                  <c:v>12.7</c:v>
                </c:pt>
                <c:pt idx="1">
                  <c:v>29.3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B8-47F5-ADFE-A4A640FA33E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</a:t>
            </a: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en DISSENY ARQ. D'INTERIORS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ETSA!$Q$29:$Q$31</c:f>
              <c:numCache>
                <c:formatCode>0.0%</c:formatCode>
                <c:ptCount val="3"/>
                <c:pt idx="0">
                  <c:v>4.5969903112760252E-2</c:v>
                </c:pt>
                <c:pt idx="1">
                  <c:v>0.7125559051024889</c:v>
                </c:pt>
                <c:pt idx="2">
                  <c:v>0.2414741917847508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FC-4859-8B23-68BF3713626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</a:t>
            </a: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DISSENY ARQ. D'INTERIORS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ETSA!$O$2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General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ETSA!$U$32:$V$32</c:f>
              <c:numCache>
                <c:formatCode>0.0</c:formatCode>
                <c:ptCount val="2"/>
                <c:pt idx="0">
                  <c:v>11.6</c:v>
                </c:pt>
                <c:pt idx="1">
                  <c:v>32.1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B6-4064-869A-3D3A387F244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MÀSTER</a:t>
            </a:r>
            <a:r>
              <a:rPr lang="ca-ES" sz="1200" baseline="0"/>
              <a:t> HAB. D'ARQUITECTURA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ETSA!$Q$49:$Q$51</c:f>
              <c:numCache>
                <c:formatCode>0.0%</c:formatCode>
                <c:ptCount val="3"/>
                <c:pt idx="0">
                  <c:v>7.9348931841302137E-2</c:v>
                </c:pt>
                <c:pt idx="1">
                  <c:v>0.85147507629704988</c:v>
                </c:pt>
                <c:pt idx="2">
                  <c:v>6.9175991861648023E-2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AB-4DBD-837E-95AF70B9FE4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MÀSTER HAB. D'ARQUITECTURA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ETSA!$O$2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E78C82CE-9480-4E8D-BA58-863D71213CDE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A573-46C8-BE7D-0EC6276CD00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EF9BC1E-E2B4-4277-92DF-93FA2A48768F}" type="VALUE">
                      <a:rPr lang="en-US"/>
                      <a:pPr/>
                      <a:t>[VALOR]</a:t>
                    </a:fld>
                    <a:r>
                      <a:rPr lang="en-US"/>
                      <a:t>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A573-46C8-BE7D-0EC6276CD00E}"/>
                </c:ext>
              </c:extLst>
            </c:dLbl>
            <c:numFmt formatCode="General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ETSA!$U$52:$V$52</c:f>
              <c:numCache>
                <c:formatCode>0.0</c:formatCode>
                <c:ptCount val="2"/>
                <c:pt idx="0">
                  <c:v>12.9</c:v>
                </c:pt>
                <c:pt idx="1">
                  <c:v>35.700000000000003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B7-4693-A0BF-0D3C941370D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100"/>
              <a:t>% demanda de valencià al</a:t>
            </a:r>
          </a:p>
          <a:p>
            <a:pPr algn="l">
              <a:defRPr sz="1100"/>
            </a:pPr>
            <a:r>
              <a:rPr lang="ca-ES" sz="1100" baseline="0"/>
              <a:t>Grau en Fonaments d'Arquitectura</a:t>
            </a:r>
            <a:endParaRPr lang="ca-ES" sz="1100"/>
          </a:p>
        </c:rich>
      </c:tx>
      <c:layout>
        <c:manualLayout>
          <c:xMode val="edge"/>
          <c:yMode val="edge"/>
          <c:x val="2.6046744156980366E-2"/>
          <c:y val="3.16205533596837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3.3257747543461828E-2"/>
          <c:y val="0.19952569169960477"/>
          <c:w val="0.93348450491307633"/>
          <c:h val="0.631866214351664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[2]Graus!$Y$3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ETSA!$T$4:$T$13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ETSA!$U$4:$U$13</c:f>
              <c:numCache>
                <c:formatCode>0.0</c:formatCode>
                <c:ptCount val="10"/>
                <c:pt idx="0">
                  <c:v>15</c:v>
                </c:pt>
                <c:pt idx="1">
                  <c:v>13</c:v>
                </c:pt>
                <c:pt idx="2">
                  <c:v>12.64</c:v>
                </c:pt>
                <c:pt idx="3">
                  <c:v>12.14</c:v>
                </c:pt>
                <c:pt idx="4">
                  <c:v>11.7</c:v>
                </c:pt>
                <c:pt idx="5">
                  <c:v>12.27</c:v>
                </c:pt>
                <c:pt idx="6">
                  <c:v>12.12</c:v>
                </c:pt>
                <c:pt idx="7">
                  <c:v>12.08</c:v>
                </c:pt>
                <c:pt idx="8">
                  <c:v>10.5</c:v>
                </c:pt>
                <c:pt idx="9">
                  <c:v>12.7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4A-48B3-BED4-7FA24E5AA14D}"/>
            </c:ext>
          </c:extLst>
        </c:ser>
        <c:ser>
          <c:idx val="1"/>
          <c:order val="1"/>
          <c:tx>
            <c:strRef>
              <c:f>[2]Graus!$Z$3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0871302820782067E-2"/>
                  <c:y val="-8.8792878457049091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04A-48B3-BED4-7FA24E5AA14D}"/>
                </c:ext>
              </c:extLst>
            </c:dLbl>
            <c:dLbl>
              <c:idx val="1"/>
              <c:layout>
                <c:manualLayout>
                  <c:x val="8.1534771155865587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04A-48B3-BED4-7FA24E5AA14D}"/>
                </c:ext>
              </c:extLst>
            </c:dLbl>
            <c:dLbl>
              <c:idx val="2"/>
              <c:layout>
                <c:manualLayout>
                  <c:x val="1.0871302820782079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04A-48B3-BED4-7FA24E5AA14D}"/>
                </c:ext>
              </c:extLst>
            </c:dLbl>
            <c:dLbl>
              <c:idx val="5"/>
              <c:layout>
                <c:manualLayout>
                  <c:x val="-9.9652457996803931E-17"/>
                  <c:y val="-3.3903127058165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04A-48B3-BED4-7FA24E5AA14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ETSA!$T$4:$T$13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ETSA!$V$4:$V$13</c:f>
              <c:numCache>
                <c:formatCode>0.0</c:formatCode>
                <c:ptCount val="10"/>
                <c:pt idx="0">
                  <c:v>21</c:v>
                </c:pt>
                <c:pt idx="1">
                  <c:v>30</c:v>
                </c:pt>
                <c:pt idx="2">
                  <c:v>29.09</c:v>
                </c:pt>
                <c:pt idx="3">
                  <c:v>28.76</c:v>
                </c:pt>
                <c:pt idx="4">
                  <c:v>30.38</c:v>
                </c:pt>
                <c:pt idx="5">
                  <c:v>28.55</c:v>
                </c:pt>
                <c:pt idx="6">
                  <c:v>28.52</c:v>
                </c:pt>
                <c:pt idx="7">
                  <c:v>29.47</c:v>
                </c:pt>
                <c:pt idx="8">
                  <c:v>28.7</c:v>
                </c:pt>
                <c:pt idx="9">
                  <c:v>29.3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04A-48B3-BED4-7FA24E5AA14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15130192"/>
        <c:axId val="615129712"/>
      </c:barChart>
      <c:catAx>
        <c:axId val="615130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15129712"/>
        <c:crosses val="autoZero"/>
        <c:auto val="1"/>
        <c:lblAlgn val="ctr"/>
        <c:lblOffset val="100"/>
        <c:noMultiLvlLbl val="0"/>
      </c:catAx>
      <c:valAx>
        <c:axId val="61512971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615130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4825864221943699"/>
          <c:y val="3.096116937951926E-2"/>
          <c:w val="0.34397271769600229"/>
          <c:h val="0.152174535495316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Evolució del % d'oferta en valencià 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Fonaments d'Arquitectura</a:t>
            </a:r>
            <a:endParaRPr lang="ca-E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ETSA!$X$4:$X$14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ETSA!$Y$4:$Y$13</c:f>
              <c:numCache>
                <c:formatCode>General</c:formatCode>
                <c:ptCount val="10"/>
                <c:pt idx="0">
                  <c:v>10</c:v>
                </c:pt>
                <c:pt idx="1">
                  <c:v>12</c:v>
                </c:pt>
                <c:pt idx="2">
                  <c:v>13</c:v>
                </c:pt>
                <c:pt idx="3">
                  <c:v>13</c:v>
                </c:pt>
                <c:pt idx="4">
                  <c:v>15</c:v>
                </c:pt>
                <c:pt idx="5">
                  <c:v>16</c:v>
                </c:pt>
                <c:pt idx="6">
                  <c:v>16</c:v>
                </c:pt>
                <c:pt idx="7">
                  <c:v>15.4</c:v>
                </c:pt>
                <c:pt idx="8">
                  <c:v>14.9</c:v>
                </c:pt>
                <c:pt idx="9">
                  <c:v>14.3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5B-40CD-B1B3-E1C5E6E68A9D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976518128"/>
        <c:axId val="976518608"/>
      </c:lineChart>
      <c:catAx>
        <c:axId val="97651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976518608"/>
        <c:crosses val="autoZero"/>
        <c:auto val="1"/>
        <c:lblAlgn val="ctr"/>
        <c:lblOffset val="100"/>
        <c:noMultiLvlLbl val="0"/>
      </c:catAx>
      <c:valAx>
        <c:axId val="97651860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976518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100"/>
              <a:t>% demanda de valencià al</a:t>
            </a:r>
          </a:p>
          <a:p>
            <a:pPr algn="l">
              <a:defRPr sz="1100"/>
            </a:pPr>
            <a:r>
              <a:rPr lang="ca-ES" sz="1100" baseline="0"/>
              <a:t>Grau en </a:t>
            </a:r>
            <a:r>
              <a:rPr lang="ca-ES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Disseny Arquitectònic d'Interiors</a:t>
            </a:r>
            <a:endParaRPr lang="ca-ES" sz="1100"/>
          </a:p>
        </c:rich>
      </c:tx>
      <c:layout>
        <c:manualLayout>
          <c:xMode val="edge"/>
          <c:yMode val="edge"/>
          <c:x val="2.6046744156980366E-2"/>
          <c:y val="3.16205533596837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3.3257747543461828E-2"/>
          <c:y val="0.19952569169960477"/>
          <c:w val="0.93348450491307633"/>
          <c:h val="0.668756859937962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[2]Graus!$Y$3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ETSA!$T$23:$T$32</c15:sqref>
                  </c15:fullRef>
                </c:ext>
              </c:extLst>
              <c:f>ETSA!$T$29:$T$32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ETSA!$U$23:$U$32</c15:sqref>
                  </c15:fullRef>
                </c:ext>
              </c:extLst>
              <c:f>ETSA!$U$29:$U$32</c:f>
              <c:numCache>
                <c:formatCode>0.0</c:formatCode>
                <c:ptCount val="4"/>
                <c:pt idx="0">
                  <c:v>9.6</c:v>
                </c:pt>
                <c:pt idx="1">
                  <c:v>11.65</c:v>
                </c:pt>
                <c:pt idx="2">
                  <c:v>10.6</c:v>
                </c:pt>
                <c:pt idx="3">
                  <c:v>11.6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95-4802-A99F-430E6BF336FD}"/>
            </c:ext>
          </c:extLst>
        </c:ser>
        <c:ser>
          <c:idx val="1"/>
          <c:order val="1"/>
          <c:tx>
            <c:strRef>
              <c:f>[2]Graus!$Z$3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ETSA!$T$23:$T$32</c15:sqref>
                  </c15:fullRef>
                </c:ext>
              </c:extLst>
              <c:f>ETSA!$T$29:$T$32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ETSA!$V$23:$V$32</c15:sqref>
                  </c15:fullRef>
                </c:ext>
              </c:extLst>
              <c:f>ETSA!$V$29:$V$32</c:f>
              <c:numCache>
                <c:formatCode>0.0</c:formatCode>
                <c:ptCount val="4"/>
                <c:pt idx="0">
                  <c:v>32.58</c:v>
                </c:pt>
                <c:pt idx="1">
                  <c:v>34.08</c:v>
                </c:pt>
                <c:pt idx="2">
                  <c:v>30.5</c:v>
                </c:pt>
                <c:pt idx="3">
                  <c:v>32.1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ETSA!$V$23</c15:sqref>
                  <c15:dLbl>
                    <c:idx val="-1"/>
                    <c:layout>
                      <c:manualLayout>
                        <c:x val="1.0871302820782067E-2"/>
                        <c:y val="-8.8792878457049091E-17"/>
                      </c:manualLayout>
                    </c:layout>
                    <c:dLblPos val="outEnd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F322-45D8-BD14-A95C4EAC829F}"/>
                      </c:ext>
                    </c:extLst>
                  </c15:dLbl>
                </c15:categoryFilterException>
                <c15:categoryFilterException>
                  <c15:sqref>ETSA!$V$24</c15:sqref>
                  <c15:dLbl>
                    <c:idx val="-1"/>
                    <c:layout>
                      <c:manualLayout>
                        <c:x val="8.1534771155865587E-3"/>
                        <c:y val="0"/>
                      </c:manualLayout>
                    </c:layout>
                    <c:dLblPos val="outEnd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F322-45D8-BD14-A95C4EAC829F}"/>
                      </c:ext>
                    </c:extLst>
                  </c15:dLbl>
                </c15:categoryFilterException>
                <c15:categoryFilterException>
                  <c15:sqref>ETSA!$V$25</c15:sqref>
                  <c15:dLbl>
                    <c:idx val="-1"/>
                    <c:layout>
                      <c:manualLayout>
                        <c:x val="1.0871302820782079E-2"/>
                        <c:y val="0"/>
                      </c:manualLayout>
                    </c:layout>
                    <c:dLblPos val="outEnd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2-F322-45D8-BD14-A95C4EAC829F}"/>
                      </c:ext>
                    </c:extLst>
                  </c15:dLbl>
                </c15:categoryFilterException>
                <c15:categoryFilterException>
                  <c15:sqref>ETSA!$V$28</c15:sqref>
                  <c15:dLbl>
                    <c:idx val="-1"/>
                    <c:layout>
                      <c:manualLayout>
                        <c:x val="-9.9652457996803931E-17"/>
                        <c:y val="-3.390312705816579E-2"/>
                      </c:manualLayout>
                    </c:layout>
                    <c:dLblPos val="outEnd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3-F322-45D8-BD14-A95C4EAC829F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5-A795-4802-A99F-430E6BF336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15130192"/>
        <c:axId val="615129712"/>
      </c:barChart>
      <c:catAx>
        <c:axId val="615130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15129712"/>
        <c:crosses val="autoZero"/>
        <c:auto val="1"/>
        <c:lblAlgn val="ctr"/>
        <c:lblOffset val="100"/>
        <c:noMultiLvlLbl val="0"/>
      </c:catAx>
      <c:valAx>
        <c:axId val="61512971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615130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9098174659179903"/>
          <c:y val="2.5691077152905292E-2"/>
          <c:w val="0.34397271769600229"/>
          <c:h val="0.152174535495316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Evolució del % d'oferta en valencià 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Disseny Arquitectònic d'Interiors</a:t>
            </a:r>
            <a:endParaRPr lang="ca-E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ETSA!$X$29:$X$32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2026</c:v>
                </c:pt>
              </c:numCache>
            </c:numRef>
          </c:cat>
          <c:val>
            <c:numRef>
              <c:f>ETSA!$Y$29:$Y$32</c:f>
              <c:numCache>
                <c:formatCode>0.0</c:formatCode>
                <c:ptCount val="4"/>
                <c:pt idx="0" formatCode="General">
                  <c:v>16</c:v>
                </c:pt>
                <c:pt idx="1">
                  <c:v>18.760000000000002</c:v>
                </c:pt>
                <c:pt idx="2" formatCode="General">
                  <c:v>15.3</c:v>
                </c:pt>
                <c:pt idx="3" formatCode="General">
                  <c:v>24.1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5B-4960-87F8-D9424C39689E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976518128"/>
        <c:axId val="976518608"/>
      </c:lineChart>
      <c:catAx>
        <c:axId val="97651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976518608"/>
        <c:crosses val="autoZero"/>
        <c:auto val="1"/>
        <c:lblAlgn val="ctr"/>
        <c:lblOffset val="100"/>
        <c:noMultiLvlLbl val="0"/>
      </c:catAx>
      <c:valAx>
        <c:axId val="97651860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976518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100"/>
              <a:t>% demanda de valencià al</a:t>
            </a:r>
          </a:p>
          <a:p>
            <a:pPr algn="l">
              <a:defRPr sz="1100"/>
            </a:pPr>
            <a:r>
              <a:rPr lang="ca-ES" sz="1100" baseline="0"/>
              <a:t>Màster Hab. en Arquitectura</a:t>
            </a:r>
            <a:endParaRPr lang="ca-ES" sz="1100"/>
          </a:p>
        </c:rich>
      </c:tx>
      <c:layout>
        <c:manualLayout>
          <c:xMode val="edge"/>
          <c:yMode val="edge"/>
          <c:x val="2.6046744156980366E-2"/>
          <c:y val="3.16205533596837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3.3257747543461828E-2"/>
          <c:y val="0.19952569169960477"/>
          <c:w val="0.93348450491307633"/>
          <c:h val="0.631866214351664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[2]Graus!$Y$3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ETSA!$T$43:$T$52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2026</c:v>
                </c:pt>
              </c:numCache>
            </c:numRef>
          </c:cat>
          <c:val>
            <c:numRef>
              <c:f>ETSA!$U$43:$U$52</c:f>
              <c:numCache>
                <c:formatCode>0.0</c:formatCode>
                <c:ptCount val="10"/>
                <c:pt idx="0">
                  <c:v>15</c:v>
                </c:pt>
                <c:pt idx="1">
                  <c:v>19</c:v>
                </c:pt>
                <c:pt idx="2">
                  <c:v>13.86</c:v>
                </c:pt>
                <c:pt idx="3">
                  <c:v>13.89</c:v>
                </c:pt>
                <c:pt idx="4">
                  <c:v>12.91</c:v>
                </c:pt>
                <c:pt idx="5">
                  <c:v>12.57</c:v>
                </c:pt>
                <c:pt idx="6">
                  <c:v>7.87</c:v>
                </c:pt>
                <c:pt idx="7">
                  <c:v>10.71</c:v>
                </c:pt>
                <c:pt idx="8">
                  <c:v>12.6</c:v>
                </c:pt>
                <c:pt idx="9">
                  <c:v>12.9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F0-4EA4-B40E-93E499D6CA7C}"/>
            </c:ext>
          </c:extLst>
        </c:ser>
        <c:ser>
          <c:idx val="1"/>
          <c:order val="1"/>
          <c:tx>
            <c:strRef>
              <c:f>[2]Graus!$Z$3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0871302820782067E-2"/>
                  <c:y val="-8.8792878457049091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EF0-4EA4-B40E-93E499D6CA7C}"/>
                </c:ext>
              </c:extLst>
            </c:dLbl>
            <c:dLbl>
              <c:idx val="1"/>
              <c:layout>
                <c:manualLayout>
                  <c:x val="8.1534771155865587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EF0-4EA4-B40E-93E499D6CA7C}"/>
                </c:ext>
              </c:extLst>
            </c:dLbl>
            <c:dLbl>
              <c:idx val="2"/>
              <c:layout>
                <c:manualLayout>
                  <c:x val="1.0871302820782079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EF0-4EA4-B40E-93E499D6CA7C}"/>
                </c:ext>
              </c:extLst>
            </c:dLbl>
            <c:dLbl>
              <c:idx val="5"/>
              <c:layout>
                <c:manualLayout>
                  <c:x val="-9.9652457996803931E-17"/>
                  <c:y val="-3.3903127058165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EF0-4EA4-B40E-93E499D6CA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ETSA!$T$43:$T$52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2026</c:v>
                </c:pt>
              </c:numCache>
            </c:numRef>
          </c:cat>
          <c:val>
            <c:numRef>
              <c:f>ETSA!$V$43:$V$52</c:f>
              <c:numCache>
                <c:formatCode>0.0</c:formatCode>
                <c:ptCount val="10"/>
                <c:pt idx="0">
                  <c:v>21</c:v>
                </c:pt>
                <c:pt idx="1">
                  <c:v>22</c:v>
                </c:pt>
                <c:pt idx="2">
                  <c:v>27.1</c:v>
                </c:pt>
                <c:pt idx="3">
                  <c:v>29.81</c:v>
                </c:pt>
                <c:pt idx="4">
                  <c:v>31.49</c:v>
                </c:pt>
                <c:pt idx="5">
                  <c:v>33.03</c:v>
                </c:pt>
                <c:pt idx="6">
                  <c:v>38.51</c:v>
                </c:pt>
                <c:pt idx="7">
                  <c:v>31.27</c:v>
                </c:pt>
                <c:pt idx="8">
                  <c:v>29.6</c:v>
                </c:pt>
                <c:pt idx="9">
                  <c:v>35.700000000000003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EF0-4EA4-B40E-93E499D6CA7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15130192"/>
        <c:axId val="615129712"/>
      </c:barChart>
      <c:catAx>
        <c:axId val="615130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15129712"/>
        <c:crosses val="autoZero"/>
        <c:auto val="1"/>
        <c:lblAlgn val="ctr"/>
        <c:lblOffset val="100"/>
        <c:noMultiLvlLbl val="0"/>
      </c:catAx>
      <c:valAx>
        <c:axId val="61512971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615130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4825864221943699"/>
          <c:y val="3.096116937951926E-2"/>
          <c:w val="0.34397271769600229"/>
          <c:h val="0.152174535495316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Evolució del % d'oferta en valencià 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Màster Hab. en Arquitectura</a:t>
            </a:r>
            <a:endParaRPr lang="ca-E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ETSA!$T$43:$T$53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2026</c:v>
                </c:pt>
              </c:numCache>
            </c:numRef>
          </c:cat>
          <c:val>
            <c:numRef>
              <c:f>ETSA!$Y$43:$Y$52</c:f>
              <c:numCache>
                <c:formatCode>General</c:formatCode>
                <c:ptCount val="10"/>
                <c:pt idx="0">
                  <c:v>11</c:v>
                </c:pt>
                <c:pt idx="1">
                  <c:v>2</c:v>
                </c:pt>
                <c:pt idx="2">
                  <c:v>2</c:v>
                </c:pt>
                <c:pt idx="3">
                  <c:v>8</c:v>
                </c:pt>
                <c:pt idx="4">
                  <c:v>7</c:v>
                </c:pt>
                <c:pt idx="5">
                  <c:v>6</c:v>
                </c:pt>
                <c:pt idx="6">
                  <c:v>6</c:v>
                </c:pt>
                <c:pt idx="7" formatCode="0.0">
                  <c:v>6.47</c:v>
                </c:pt>
                <c:pt idx="8">
                  <c:v>6.5</c:v>
                </c:pt>
                <c:pt idx="9">
                  <c:v>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37-469E-9454-91F110BDE649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976518128"/>
        <c:axId val="976518608"/>
      </c:lineChart>
      <c:catAx>
        <c:axId val="97651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976518608"/>
        <c:crosses val="autoZero"/>
        <c:auto val="1"/>
        <c:lblAlgn val="ctr"/>
        <c:lblOffset val="100"/>
        <c:noMultiLvlLbl val="0"/>
      </c:catAx>
      <c:valAx>
        <c:axId val="97651860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976518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ENG.</a:t>
            </a:r>
            <a:r>
              <a:rPr lang="ca-ES" sz="1200" baseline="0"/>
              <a:t> TRANSPORT I LOGÍSTICA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ETSCCP!$P$11:$P$13</c:f>
              <c:numCache>
                <c:formatCode>0.0%</c:formatCode>
                <c:ptCount val="3"/>
                <c:pt idx="0">
                  <c:v>0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8B-4BFF-A459-6991D1616DB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ENG. </a:t>
            </a:r>
            <a:r>
              <a:rPr lang="ca-ES" sz="1200" b="1" i="0" u="none" strike="noStrike" cap="all" normalizeH="0" baseline="0">
                <a:effectLst/>
              </a:rPr>
              <a:t>TRANSPORT I LOGÍSTICA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[1]ETSA!$P$59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General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ETSCCP!$T$14:$U$14</c:f>
              <c:numCache>
                <c:formatCode>0.0</c:formatCode>
                <c:ptCount val="2"/>
                <c:pt idx="0">
                  <c:v>9.8000000000000007</c:v>
                </c:pt>
                <c:pt idx="1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09-490E-899D-008E571AB18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ENG.</a:t>
            </a:r>
            <a:r>
              <a:rPr lang="ca-ES" sz="1200" baseline="0"/>
              <a:t> CIVIL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ETSCCP!$P$31:$P$33</c:f>
              <c:numCache>
                <c:formatCode>0.0%</c:formatCode>
                <c:ptCount val="3"/>
                <c:pt idx="0">
                  <c:v>1.015228426395939E-2</c:v>
                </c:pt>
                <c:pt idx="1">
                  <c:v>0.98984771573604058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24-4CC1-8DDE-95F5B401C12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ENG. </a:t>
            </a:r>
            <a:r>
              <a:rPr lang="ca-ES" sz="1200" b="1" i="0" u="none" strike="noStrike" cap="all" normalizeH="0" baseline="0">
                <a:effectLst/>
              </a:rPr>
              <a:t>CIVIL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[1]ETSA!$P$59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General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ETSCCP!$T$34:$U$34</c:f>
              <c:numCache>
                <c:formatCode>0.0</c:formatCode>
                <c:ptCount val="2"/>
                <c:pt idx="0">
                  <c:v>7.9</c:v>
                </c:pt>
                <c:pt idx="1">
                  <c:v>34.5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49-4F9B-826C-D4F5D716398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MÀSTER H. en ENG.</a:t>
            </a:r>
            <a:r>
              <a:rPr lang="ca-ES" sz="1200" baseline="0"/>
              <a:t> CAMINS, CANALS I PORTS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ETSCCP!$P$51:$P$53</c:f>
              <c:numCache>
                <c:formatCode>0.0%</c:formatCode>
                <c:ptCount val="3"/>
                <c:pt idx="0">
                  <c:v>2.3157082207641837E-2</c:v>
                </c:pt>
                <c:pt idx="1">
                  <c:v>0.9768429177923581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D5-4FF1-9812-D3E7BBB55AC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MÀSTER H. en ENG. CAMINS, CANALS I PORTS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[1]ETSA!$P$59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ETSCCP!$N$56:$O$56</c:f>
              <c:numCache>
                <c:formatCode>0.0%</c:formatCode>
                <c:ptCount val="2"/>
                <c:pt idx="0">
                  <c:v>0.1352998199695333</c:v>
                </c:pt>
                <c:pt idx="1">
                  <c:v>0.28694086691593962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3C-47DE-81C5-5B1EB484D61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100"/>
              <a:t>% demanda de valencià al</a:t>
            </a:r>
          </a:p>
          <a:p>
            <a:pPr algn="l">
              <a:defRPr sz="1100"/>
            </a:pPr>
            <a:r>
              <a:rPr lang="ca-ES" sz="1100" baseline="0"/>
              <a:t>Grau en Eng. Obres Públiques</a:t>
            </a:r>
            <a:endParaRPr lang="ca-ES" sz="1100"/>
          </a:p>
        </c:rich>
      </c:tx>
      <c:layout>
        <c:manualLayout>
          <c:xMode val="edge"/>
          <c:yMode val="edge"/>
          <c:x val="2.6046744156980366E-2"/>
          <c:y val="3.16205533596837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3.3257747543461828E-2"/>
          <c:y val="0.19952569169960477"/>
          <c:w val="0.93348450491307633"/>
          <c:h val="0.631866214351664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ETSCCP!$T$4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ETSCCP!$W$5:$W$14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ETSCCP!$T$5:$T$14</c:f>
              <c:numCache>
                <c:formatCode>0.0</c:formatCode>
                <c:ptCount val="10"/>
                <c:pt idx="0">
                  <c:v>7</c:v>
                </c:pt>
                <c:pt idx="1">
                  <c:v>7</c:v>
                </c:pt>
                <c:pt idx="2">
                  <c:v>8.7100000000000009</c:v>
                </c:pt>
                <c:pt idx="3">
                  <c:v>5.36</c:v>
                </c:pt>
                <c:pt idx="4">
                  <c:v>8.16</c:v>
                </c:pt>
                <c:pt idx="5">
                  <c:v>3.14</c:v>
                </c:pt>
                <c:pt idx="6">
                  <c:v>5.15</c:v>
                </c:pt>
                <c:pt idx="7">
                  <c:v>5.7</c:v>
                </c:pt>
                <c:pt idx="8">
                  <c:v>2.1</c:v>
                </c:pt>
                <c:pt idx="9">
                  <c:v>9.8000000000000007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BC-49E3-BE9B-396C15711ECE}"/>
            </c:ext>
          </c:extLst>
        </c:ser>
        <c:ser>
          <c:idx val="1"/>
          <c:order val="1"/>
          <c:tx>
            <c:strRef>
              <c:f>ETSCCP!$U$4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0871302820782067E-2"/>
                  <c:y val="-8.8792878457049091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1BC-49E3-BE9B-396C15711ECE}"/>
                </c:ext>
              </c:extLst>
            </c:dLbl>
            <c:dLbl>
              <c:idx val="1"/>
              <c:layout>
                <c:manualLayout>
                  <c:x val="8.1534771155865587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1BC-49E3-BE9B-396C15711ECE}"/>
                </c:ext>
              </c:extLst>
            </c:dLbl>
            <c:dLbl>
              <c:idx val="2"/>
              <c:layout>
                <c:manualLayout>
                  <c:x val="1.0871302820782079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1BC-49E3-BE9B-396C15711ECE}"/>
                </c:ext>
              </c:extLst>
            </c:dLbl>
            <c:dLbl>
              <c:idx val="5"/>
              <c:layout>
                <c:manualLayout>
                  <c:x val="-9.9652457996803931E-17"/>
                  <c:y val="-3.3903127058165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1BC-49E3-BE9B-396C15711EC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ETSCCP!$W$5:$W$14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ETSCCP!$U$5:$U$14</c:f>
              <c:numCache>
                <c:formatCode>0.0</c:formatCode>
                <c:ptCount val="10"/>
                <c:pt idx="0">
                  <c:v>30</c:v>
                </c:pt>
                <c:pt idx="1">
                  <c:v>48</c:v>
                </c:pt>
                <c:pt idx="2">
                  <c:v>36.79</c:v>
                </c:pt>
                <c:pt idx="3">
                  <c:v>31.69</c:v>
                </c:pt>
                <c:pt idx="4">
                  <c:v>34.11</c:v>
                </c:pt>
                <c:pt idx="5">
                  <c:v>37.46</c:v>
                </c:pt>
                <c:pt idx="6">
                  <c:v>34.31</c:v>
                </c:pt>
                <c:pt idx="7">
                  <c:v>37.07</c:v>
                </c:pt>
                <c:pt idx="8">
                  <c:v>42.9</c:v>
                </c:pt>
                <c:pt idx="9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1BC-49E3-BE9B-396C15711EC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15130192"/>
        <c:axId val="615129712"/>
      </c:barChart>
      <c:catAx>
        <c:axId val="615130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15129712"/>
        <c:crosses val="autoZero"/>
        <c:auto val="1"/>
        <c:lblAlgn val="ctr"/>
        <c:lblOffset val="100"/>
        <c:noMultiLvlLbl val="0"/>
      </c:catAx>
      <c:valAx>
        <c:axId val="61512971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615130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4825864221943699"/>
          <c:y val="3.096116937951926E-2"/>
          <c:w val="0.34397271769600229"/>
          <c:h val="0.152174535495316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100"/>
              <a:t>% demanda de valencià al</a:t>
            </a:r>
          </a:p>
          <a:p>
            <a:pPr algn="l">
              <a:defRPr sz="1100"/>
            </a:pPr>
            <a:r>
              <a:rPr lang="ca-ES" sz="1100" baseline="0"/>
              <a:t>Grau en Eng. Civil</a:t>
            </a:r>
            <a:endParaRPr lang="ca-ES" sz="1100"/>
          </a:p>
        </c:rich>
      </c:tx>
      <c:layout>
        <c:manualLayout>
          <c:xMode val="edge"/>
          <c:yMode val="edge"/>
          <c:x val="2.6046744156980366E-2"/>
          <c:y val="3.16205533596837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3.3257747543461828E-2"/>
          <c:y val="0.19952569169960477"/>
          <c:w val="0.93348450491307633"/>
          <c:h val="0.631866214351664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ETSCCP!$T$24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ETSCCP!$S$25:$S$35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ETSCCP!$U$25:$U$35</c:f>
              <c:numCache>
                <c:formatCode>0.0</c:formatCode>
                <c:ptCount val="11"/>
                <c:pt idx="0">
                  <c:v>21</c:v>
                </c:pt>
                <c:pt idx="1">
                  <c:v>24</c:v>
                </c:pt>
                <c:pt idx="2">
                  <c:v>30.13</c:v>
                </c:pt>
                <c:pt idx="3">
                  <c:v>27.19</c:v>
                </c:pt>
                <c:pt idx="4">
                  <c:v>27.48</c:v>
                </c:pt>
                <c:pt idx="5">
                  <c:v>31.63</c:v>
                </c:pt>
                <c:pt idx="6">
                  <c:v>28.02</c:v>
                </c:pt>
                <c:pt idx="7">
                  <c:v>29.57</c:v>
                </c:pt>
                <c:pt idx="8">
                  <c:v>32.1</c:v>
                </c:pt>
                <c:pt idx="9">
                  <c:v>34.5</c:v>
                </c:pt>
                <c:pt idx="10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D0-4A2F-8596-F9FA5353AFE3}"/>
            </c:ext>
          </c:extLst>
        </c:ser>
        <c:ser>
          <c:idx val="1"/>
          <c:order val="1"/>
          <c:tx>
            <c:strRef>
              <c:f>ETSCCP!$U$4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0871302820782067E-2"/>
                  <c:y val="-8.8792878457049091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9D0-4A2F-8596-F9FA5353AFE3}"/>
                </c:ext>
              </c:extLst>
            </c:dLbl>
            <c:dLbl>
              <c:idx val="1"/>
              <c:layout>
                <c:manualLayout>
                  <c:x val="8.1534771155865587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9D0-4A2F-8596-F9FA5353AFE3}"/>
                </c:ext>
              </c:extLst>
            </c:dLbl>
            <c:dLbl>
              <c:idx val="2"/>
              <c:layout>
                <c:manualLayout>
                  <c:x val="1.0871302820782079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9D0-4A2F-8596-F9FA5353AFE3}"/>
                </c:ext>
              </c:extLst>
            </c:dLbl>
            <c:dLbl>
              <c:idx val="5"/>
              <c:layout>
                <c:manualLayout>
                  <c:x val="-9.9652457996803931E-17"/>
                  <c:y val="-3.3903127058165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9D0-4A2F-8596-F9FA5353AFE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ETSCCP!$S$25:$S$35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ETSCCP!$U$25:$U$35</c:f>
              <c:numCache>
                <c:formatCode>0.0</c:formatCode>
                <c:ptCount val="11"/>
                <c:pt idx="0">
                  <c:v>21</c:v>
                </c:pt>
                <c:pt idx="1">
                  <c:v>24</c:v>
                </c:pt>
                <c:pt idx="2">
                  <c:v>30.13</c:v>
                </c:pt>
                <c:pt idx="3">
                  <c:v>27.19</c:v>
                </c:pt>
                <c:pt idx="4">
                  <c:v>27.48</c:v>
                </c:pt>
                <c:pt idx="5">
                  <c:v>31.63</c:v>
                </c:pt>
                <c:pt idx="6">
                  <c:v>28.02</c:v>
                </c:pt>
                <c:pt idx="7">
                  <c:v>29.57</c:v>
                </c:pt>
                <c:pt idx="8">
                  <c:v>32.1</c:v>
                </c:pt>
                <c:pt idx="9">
                  <c:v>34.5</c:v>
                </c:pt>
                <c:pt idx="10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9D0-4A2F-8596-F9FA5353AFE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15130192"/>
        <c:axId val="615129712"/>
      </c:barChart>
      <c:catAx>
        <c:axId val="615130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15129712"/>
        <c:crosses val="autoZero"/>
        <c:auto val="1"/>
        <c:lblAlgn val="ctr"/>
        <c:lblOffset val="100"/>
        <c:noMultiLvlLbl val="0"/>
      </c:catAx>
      <c:valAx>
        <c:axId val="61512971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615130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4825864221943699"/>
          <c:y val="3.096116937951926E-2"/>
          <c:w val="0.34397271769600229"/>
          <c:h val="0.152174535495316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Evolució del % d'oferta en valencià</a:t>
            </a:r>
          </a:p>
          <a:p>
            <a:pPr>
              <a:defRPr/>
            </a:pPr>
            <a:r>
              <a:rPr lang="ca-ES"/>
              <a:t>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Eng. Civil</a:t>
            </a:r>
            <a:endParaRPr lang="ca-E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ETSCCP!$W$24:$W$35</c15:sqref>
                  </c15:fullRef>
                </c:ext>
              </c:extLst>
              <c:f>(ETSCCP!$W$24:$W$32,ETSCCP!$W$34:$W$35)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ETSCCP!$X$24:$X$35</c15:sqref>
                  </c15:fullRef>
                </c:ext>
              </c:extLst>
              <c:f>(ETSCCP!$X$24:$X$32,ETSCCP!$X$34:$X$35)</c:f>
              <c:numCache>
                <c:formatCode>General</c:formatCode>
                <c:ptCount val="11"/>
                <c:pt idx="0">
                  <c:v>4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DA-4711-811A-666BB86012AA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976518128"/>
        <c:axId val="976518608"/>
      </c:lineChart>
      <c:catAx>
        <c:axId val="97651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976518608"/>
        <c:crosses val="autoZero"/>
        <c:auto val="1"/>
        <c:lblAlgn val="ctr"/>
        <c:lblOffset val="100"/>
        <c:noMultiLvlLbl val="0"/>
      </c:catAx>
      <c:valAx>
        <c:axId val="97651860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976518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100"/>
              <a:t>% demanda de valencià al</a:t>
            </a:r>
          </a:p>
          <a:p>
            <a:pPr algn="l">
              <a:defRPr sz="1100"/>
            </a:pPr>
            <a:r>
              <a:rPr lang="ca-ES" sz="1100" baseline="0"/>
              <a:t>Màster Hab. en Eng. de Camins</a:t>
            </a:r>
            <a:endParaRPr lang="ca-ES" sz="1100"/>
          </a:p>
        </c:rich>
      </c:tx>
      <c:layout>
        <c:manualLayout>
          <c:xMode val="edge"/>
          <c:yMode val="edge"/>
          <c:x val="2.6046744156980366E-2"/>
          <c:y val="3.16205533596837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3.3257747543461828E-2"/>
          <c:y val="0.19952569169960477"/>
          <c:w val="0.93348450491307633"/>
          <c:h val="0.631866214351664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ETSCCP!$T$44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ETSCCP!$S$45:$S$55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ETSCCP!$T$45:$T$55</c:f>
              <c:numCache>
                <c:formatCode>0.0</c:formatCode>
                <c:ptCount val="11"/>
                <c:pt idx="0">
                  <c:v>11</c:v>
                </c:pt>
                <c:pt idx="1">
                  <c:v>12</c:v>
                </c:pt>
                <c:pt idx="2">
                  <c:v>11.18</c:v>
                </c:pt>
                <c:pt idx="3">
                  <c:v>10.050000000000001</c:v>
                </c:pt>
                <c:pt idx="4">
                  <c:v>10.29</c:v>
                </c:pt>
                <c:pt idx="5">
                  <c:v>9.41</c:v>
                </c:pt>
                <c:pt idx="6">
                  <c:v>8.82</c:v>
                </c:pt>
                <c:pt idx="7">
                  <c:v>11.01</c:v>
                </c:pt>
                <c:pt idx="8">
                  <c:v>11.1</c:v>
                </c:pt>
                <c:pt idx="9">
                  <c:v>13.5</c:v>
                </c:pt>
                <c:pt idx="10">
                  <c:v>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DC-44AB-894D-BF4E55CBE168}"/>
            </c:ext>
          </c:extLst>
        </c:ser>
        <c:ser>
          <c:idx val="1"/>
          <c:order val="1"/>
          <c:tx>
            <c:strRef>
              <c:f>ETSCCP!$U$44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0871302820782067E-2"/>
                  <c:y val="-8.8792878457049091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DDC-44AB-894D-BF4E55CBE168}"/>
                </c:ext>
              </c:extLst>
            </c:dLbl>
            <c:dLbl>
              <c:idx val="1"/>
              <c:layout>
                <c:manualLayout>
                  <c:x val="8.1534771155865587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DDC-44AB-894D-BF4E55CBE168}"/>
                </c:ext>
              </c:extLst>
            </c:dLbl>
            <c:dLbl>
              <c:idx val="2"/>
              <c:layout>
                <c:manualLayout>
                  <c:x val="1.0871302820782079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DDC-44AB-894D-BF4E55CBE168}"/>
                </c:ext>
              </c:extLst>
            </c:dLbl>
            <c:dLbl>
              <c:idx val="5"/>
              <c:layout>
                <c:manualLayout>
                  <c:x val="0"/>
                  <c:y val="-2.282738373118379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DDC-44AB-894D-BF4E55CBE16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ETSCCP!$S$45:$S$55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ETSCCP!$U$45:$U$55</c:f>
              <c:numCache>
                <c:formatCode>0.0</c:formatCode>
                <c:ptCount val="11"/>
                <c:pt idx="0">
                  <c:v>21</c:v>
                </c:pt>
                <c:pt idx="1">
                  <c:v>24</c:v>
                </c:pt>
                <c:pt idx="2">
                  <c:v>30.13</c:v>
                </c:pt>
                <c:pt idx="3">
                  <c:v>27.19</c:v>
                </c:pt>
                <c:pt idx="4">
                  <c:v>27.48</c:v>
                </c:pt>
                <c:pt idx="5">
                  <c:v>31.63</c:v>
                </c:pt>
                <c:pt idx="6">
                  <c:v>28.02</c:v>
                </c:pt>
                <c:pt idx="7">
                  <c:v>34.049999999999997</c:v>
                </c:pt>
                <c:pt idx="8">
                  <c:v>25</c:v>
                </c:pt>
                <c:pt idx="9">
                  <c:v>28.7</c:v>
                </c:pt>
                <c:pt idx="10">
                  <c:v>34.299999999999997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DDC-44AB-894D-BF4E55CBE16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15130192"/>
        <c:axId val="615129712"/>
      </c:barChart>
      <c:catAx>
        <c:axId val="615130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15129712"/>
        <c:crosses val="autoZero"/>
        <c:auto val="1"/>
        <c:lblAlgn val="ctr"/>
        <c:lblOffset val="100"/>
        <c:noMultiLvlLbl val="0"/>
      </c:catAx>
      <c:valAx>
        <c:axId val="61512971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615130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4825864221943699"/>
          <c:y val="3.096116937951926E-2"/>
          <c:w val="0.34397271769600229"/>
          <c:h val="0.152174535495316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Evolució del % d'oferta en valencià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ca-ES"/>
              <a:t>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Màster Hab. en Eng. de Camins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ETSCCP!$W$44:$W$55</c15:sqref>
                  </c15:fullRef>
                </c:ext>
              </c:extLst>
              <c:f>(ETSCCP!$W$44:$W$52,ETSCCP!$W$54:$W$55)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ETSCCP!$X$44:$X$55</c15:sqref>
                  </c15:fullRef>
                </c:ext>
              </c:extLst>
              <c:f>(ETSCCP!$X$44:$X$52,ETSCCP!$X$54:$X$55)</c:f>
              <c:numCache>
                <c:formatCode>General</c:formatCode>
                <c:ptCount val="11"/>
                <c:pt idx="0">
                  <c:v>4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1A-4397-8652-D31C8AB7CFCA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976518128"/>
        <c:axId val="976518608"/>
      </c:lineChart>
      <c:catAx>
        <c:axId val="97651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976518608"/>
        <c:crosses val="autoZero"/>
        <c:auto val="1"/>
        <c:lblAlgn val="ctr"/>
        <c:lblOffset val="100"/>
        <c:noMultiLvlLbl val="0"/>
      </c:catAx>
      <c:valAx>
        <c:axId val="97651860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976518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100"/>
              <a:t>% demanda de valencià al</a:t>
            </a:r>
          </a:p>
          <a:p>
            <a:pPr algn="l">
              <a:defRPr sz="1100"/>
            </a:pPr>
            <a:r>
              <a:rPr lang="ca-ES" sz="1100" baseline="0"/>
              <a:t>Grau en Eng. Transport i Logística</a:t>
            </a:r>
            <a:endParaRPr lang="ca-ES" sz="1100"/>
          </a:p>
        </c:rich>
      </c:tx>
      <c:layout>
        <c:manualLayout>
          <c:xMode val="edge"/>
          <c:yMode val="edge"/>
          <c:x val="2.6046744156980366E-2"/>
          <c:y val="3.16205533596837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3.3257747543461828E-2"/>
          <c:y val="0.19952569169960477"/>
          <c:w val="0.93348450491307633"/>
          <c:h val="0.631866214351664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ETSCCP!$T$4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ETSCCP!$S$5:$S$15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ETSCCP!$T$5:$T$15</c:f>
              <c:numCache>
                <c:formatCode>0.0</c:formatCode>
                <c:ptCount val="11"/>
                <c:pt idx="0">
                  <c:v>7</c:v>
                </c:pt>
                <c:pt idx="1">
                  <c:v>7</c:v>
                </c:pt>
                <c:pt idx="2">
                  <c:v>8.7100000000000009</c:v>
                </c:pt>
                <c:pt idx="3">
                  <c:v>5.36</c:v>
                </c:pt>
                <c:pt idx="4">
                  <c:v>8.16</c:v>
                </c:pt>
                <c:pt idx="5">
                  <c:v>3.14</c:v>
                </c:pt>
                <c:pt idx="6">
                  <c:v>5.15</c:v>
                </c:pt>
                <c:pt idx="7">
                  <c:v>5.7</c:v>
                </c:pt>
                <c:pt idx="8">
                  <c:v>2.1</c:v>
                </c:pt>
                <c:pt idx="9">
                  <c:v>9.8000000000000007</c:v>
                </c:pt>
                <c:pt idx="10">
                  <c:v>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61-4444-8436-3BFABB5283FF}"/>
            </c:ext>
          </c:extLst>
        </c:ser>
        <c:ser>
          <c:idx val="1"/>
          <c:order val="1"/>
          <c:tx>
            <c:strRef>
              <c:f>ETSCCP!$U$4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0871302820782067E-2"/>
                  <c:y val="-8.8792878457049091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061-4444-8436-3BFABB5283FF}"/>
                </c:ext>
              </c:extLst>
            </c:dLbl>
            <c:dLbl>
              <c:idx val="1"/>
              <c:layout>
                <c:manualLayout>
                  <c:x val="8.1534771155865587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061-4444-8436-3BFABB5283FF}"/>
                </c:ext>
              </c:extLst>
            </c:dLbl>
            <c:dLbl>
              <c:idx val="2"/>
              <c:layout>
                <c:manualLayout>
                  <c:x val="1.0871302820782079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061-4444-8436-3BFABB5283FF}"/>
                </c:ext>
              </c:extLst>
            </c:dLbl>
            <c:dLbl>
              <c:idx val="5"/>
              <c:layout>
                <c:manualLayout>
                  <c:x val="-9.9652457996803931E-17"/>
                  <c:y val="-3.3903127058165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061-4444-8436-3BFABB5283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ETSCCP!$S$5:$S$15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ETSCCP!$U$5:$U$15</c:f>
              <c:numCache>
                <c:formatCode>0.0</c:formatCode>
                <c:ptCount val="11"/>
                <c:pt idx="0">
                  <c:v>30</c:v>
                </c:pt>
                <c:pt idx="1">
                  <c:v>48</c:v>
                </c:pt>
                <c:pt idx="2">
                  <c:v>36.79</c:v>
                </c:pt>
                <c:pt idx="3">
                  <c:v>31.69</c:v>
                </c:pt>
                <c:pt idx="4">
                  <c:v>34.11</c:v>
                </c:pt>
                <c:pt idx="5">
                  <c:v>37.46</c:v>
                </c:pt>
                <c:pt idx="6">
                  <c:v>34.31</c:v>
                </c:pt>
                <c:pt idx="7">
                  <c:v>37.07</c:v>
                </c:pt>
                <c:pt idx="8">
                  <c:v>42.9</c:v>
                </c:pt>
                <c:pt idx="9">
                  <c:v>27</c:v>
                </c:pt>
                <c:pt idx="10">
                  <c:v>40.700000000000003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061-4444-8436-3BFABB5283F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15130192"/>
        <c:axId val="615129712"/>
      </c:barChart>
      <c:catAx>
        <c:axId val="615130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15129712"/>
        <c:crosses val="autoZero"/>
        <c:auto val="1"/>
        <c:lblAlgn val="ctr"/>
        <c:lblOffset val="100"/>
        <c:noMultiLvlLbl val="0"/>
      </c:catAx>
      <c:valAx>
        <c:axId val="61512971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615130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4825864221943699"/>
          <c:y val="3.096116937951926E-2"/>
          <c:w val="0.34397271769600229"/>
          <c:h val="0.152174535495316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Evolució del % d'oferta en valencià</a:t>
            </a:r>
          </a:p>
          <a:p>
            <a:pPr>
              <a:defRPr/>
            </a:pPr>
            <a:r>
              <a:rPr lang="ca-ES"/>
              <a:t>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Eng. </a:t>
            </a:r>
            <a:r>
              <a:rPr lang="ca-ES" sz="960" b="0" i="0" u="none" strike="noStrike" baseline="0">
                <a:effectLst/>
              </a:rPr>
              <a:t>Transport i Logística</a:t>
            </a:r>
            <a:endParaRPr lang="ca-E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ETSCCP!$W$4:$W$15</c15:sqref>
                  </c15:fullRef>
                </c:ext>
              </c:extLst>
              <c:f>(ETSCCP!$W$4:$W$12,ETSCCP!$W$14:$W$15)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ETSCCP!$X$4:$X$15</c15:sqref>
                  </c15:fullRef>
                </c:ext>
              </c:extLst>
              <c:f>(ETSCCP!$X$4:$X$12,ETSCCP!$X$14:$X$15)</c:f>
              <c:numCache>
                <c:formatCode>0</c:formatCode>
                <c:ptCount val="11"/>
                <c:pt idx="0">
                  <c:v>8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3C-4406-B746-FF07E029FCB3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976518128"/>
        <c:axId val="976518608"/>
      </c:lineChart>
      <c:catAx>
        <c:axId val="97651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976518608"/>
        <c:crosses val="autoZero"/>
        <c:auto val="1"/>
        <c:lblAlgn val="ctr"/>
        <c:lblOffset val="100"/>
        <c:noMultiLvlLbl val="0"/>
      </c:catAx>
      <c:valAx>
        <c:axId val="97651860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crossAx val="976518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050"/>
              <a:t>Grau en eng. tecnologies</a:t>
            </a:r>
            <a:r>
              <a:rPr lang="ca-ES" sz="1050" baseline="0"/>
              <a:t> INDUSTRIALS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ETSEInd!$P$11:$P$13</c:f>
              <c:numCache>
                <c:formatCode>0.0%</c:formatCode>
                <c:ptCount val="3"/>
                <c:pt idx="0">
                  <c:v>0.11620656057161416</c:v>
                </c:pt>
                <c:pt idx="1">
                  <c:v>0.74163689509581032</c:v>
                </c:pt>
                <c:pt idx="2">
                  <c:v>0.14215654433257552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CC-4618-A147-B11DB242AD5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1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eng. tecnologies INDUSTRIALS</a:t>
            </a:r>
            <a:r>
              <a:rPr lang="ca-ES" sz="14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ETSEInd!$G$4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ETSEInd!$Q$6:$Q$7</c:f>
              <c:numCache>
                <c:formatCode>0.0%</c:formatCode>
                <c:ptCount val="2"/>
                <c:pt idx="0">
                  <c:v>7.8534031413612565E-2</c:v>
                </c:pt>
                <c:pt idx="1">
                  <c:v>0.34099608429759337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26-40E8-BE1D-49AF81FB029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ORG. INDUSTRIAL</a:t>
            </a:r>
            <a:r>
              <a:rPr lang="ca-ES" sz="1200" baseline="0"/>
              <a:t>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ETSEInd!$P$32:$P$34</c:f>
              <c:numCache>
                <c:formatCode>0.0%</c:formatCode>
                <c:ptCount val="3"/>
                <c:pt idx="0">
                  <c:v>0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3F-4552-A033-8BECB55E9CF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ORG. INDUSTRIAL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ETSEInd!$G$4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ETSEInd!$Q$27:$Q$28</c:f>
              <c:numCache>
                <c:formatCode>0.0%</c:formatCode>
                <c:ptCount val="2"/>
                <c:pt idx="0">
                  <c:v>4.2316258351893093E-2</c:v>
                </c:pt>
                <c:pt idx="1">
                  <c:v>0.29373917347191292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8B-4721-8073-33F8D1E81A1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ENG. DE LA ENERGIA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ETSEInd!$P$53:$P$55</c:f>
              <c:numCache>
                <c:formatCode>0.0%</c:formatCode>
                <c:ptCount val="3"/>
                <c:pt idx="0">
                  <c:v>3.0688792907478973E-2</c:v>
                </c:pt>
                <c:pt idx="1">
                  <c:v>0.86155944532848383</c:v>
                </c:pt>
                <c:pt idx="2">
                  <c:v>0.10775176176403728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9B-4B07-8EF6-C0EB7CD2B49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ENG. DE LA ENERGIA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ETSEInd!$G$4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ETSEInd!$Q$48:$Q$49</c:f>
              <c:numCache>
                <c:formatCode>0.0%</c:formatCode>
                <c:ptCount val="2"/>
                <c:pt idx="0">
                  <c:v>0.10497512437810946</c:v>
                </c:pt>
                <c:pt idx="1">
                  <c:v>0.36094527363184081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B5-48B1-BB32-007F1D6EF06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ENG. BIOMÈDICA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ETSEInd!$P$74:$P$76</c:f>
              <c:numCache>
                <c:formatCode>0.0%</c:formatCode>
                <c:ptCount val="3"/>
                <c:pt idx="0">
                  <c:v>0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1C-47AC-A855-B18F1C0CC95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ENG. BIOMÈDICA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ETSEInd!$G$4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ETSEInd!$Q$69:$Q$70</c:f>
              <c:numCache>
                <c:formatCode>0.0%</c:formatCode>
                <c:ptCount val="2"/>
                <c:pt idx="0">
                  <c:v>0.1002205500778412</c:v>
                </c:pt>
                <c:pt idx="1">
                  <c:v>0.28061754021795532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42-42C2-9262-AC15B5777C9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ENG. QUÍMICA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ETSEInd!$P$95:$P$97</c:f>
              <c:numCache>
                <c:formatCode>0.0%</c:formatCode>
                <c:ptCount val="3"/>
                <c:pt idx="0">
                  <c:v>0</c:v>
                </c:pt>
                <c:pt idx="1">
                  <c:v>0.87188658998060897</c:v>
                </c:pt>
                <c:pt idx="2">
                  <c:v>0.12811341001939117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56-43F6-9883-B4FF189F5C4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ENG. QUÍMICA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ETSEInd!$G$4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ETSEInd!$Q$90:$Q$91</c:f>
              <c:numCache>
                <c:formatCode>0.0%</c:formatCode>
                <c:ptCount val="2"/>
                <c:pt idx="0">
                  <c:v>0.13031567962431514</c:v>
                </c:pt>
                <c:pt idx="1">
                  <c:v>0.3935559613879468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D3-496F-91D0-0C63D1DEF23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MÀSTER HAB.</a:t>
            </a:r>
            <a:r>
              <a:rPr lang="ca-ES" sz="1200" baseline="0"/>
              <a:t> EN </a:t>
            </a:r>
            <a:r>
              <a:rPr lang="ca-ES" sz="1200"/>
              <a:t>ENG. QUÍMICA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ETSEInd!$P$116:$P$118</c:f>
              <c:numCache>
                <c:formatCode>0.0%</c:formatCode>
                <c:ptCount val="3"/>
                <c:pt idx="0">
                  <c:v>0.10747760883149343</c:v>
                </c:pt>
                <c:pt idx="1">
                  <c:v>0.84961466361174742</c:v>
                </c:pt>
                <c:pt idx="2">
                  <c:v>4.2907727556759007E-2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CF-495A-B693-0E8054E4A1A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MÀSTER HAB. EN ENG. QUÍMICA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ETSEInd!$G$4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ETSEInd!$Q$111:$Q$112</c:f>
              <c:numCache>
                <c:formatCode>0.0%</c:formatCode>
                <c:ptCount val="2"/>
                <c:pt idx="0">
                  <c:v>0.11596348383913152</c:v>
                </c:pt>
                <c:pt idx="1">
                  <c:v>0.26054774241302736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20-4200-9CF4-F4E9EBFD27B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Evolució del % d'oferta en valencià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Eng. en Tecn. Industrials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5.6517790631761079E-2"/>
          <c:y val="0.30305402204976489"/>
          <c:w val="0.89165655132706334"/>
          <c:h val="0.45817189051376883"/>
        </c:manualLayout>
      </c:layout>
      <c:lineChart>
        <c:grouping val="standard"/>
        <c:varyColors val="0"/>
        <c:ser>
          <c:idx val="0"/>
          <c:order val="0"/>
          <c:tx>
            <c:strRef>
              <c:f>ETSEInd!$X$3</c:f>
              <c:strCache>
                <c:ptCount val="1"/>
                <c:pt idx="0">
                  <c:v>Oferta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12700">
                <a:solidFill>
                  <a:schemeClr val="accent1"/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ETSEInd!$W$4:$W$15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ETSEInd!$X$4:$X$15</c:f>
              <c:numCache>
                <c:formatCode>General</c:formatCode>
                <c:ptCount val="12"/>
                <c:pt idx="0">
                  <c:v>12</c:v>
                </c:pt>
                <c:pt idx="1">
                  <c:v>12</c:v>
                </c:pt>
                <c:pt idx="2">
                  <c:v>14</c:v>
                </c:pt>
                <c:pt idx="3">
                  <c:v>14</c:v>
                </c:pt>
                <c:pt idx="4">
                  <c:v>13</c:v>
                </c:pt>
                <c:pt idx="5">
                  <c:v>13</c:v>
                </c:pt>
                <c:pt idx="6">
                  <c:v>14</c:v>
                </c:pt>
                <c:pt idx="7">
                  <c:v>15</c:v>
                </c:pt>
                <c:pt idx="8" formatCode="0.0">
                  <c:v>11.6</c:v>
                </c:pt>
                <c:pt idx="9" formatCode="0.0">
                  <c:v>11.8</c:v>
                </c:pt>
                <c:pt idx="10">
                  <c:v>13.1</c:v>
                </c:pt>
                <c:pt idx="11">
                  <c:v>14.2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6A-4DE8-B4FD-639F5643D87F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7616880"/>
        <c:axId val="2097643280"/>
      </c:lineChart>
      <c:catAx>
        <c:axId val="209761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3280"/>
        <c:crosses val="autoZero"/>
        <c:auto val="1"/>
        <c:lblAlgn val="ctr"/>
        <c:lblOffset val="100"/>
        <c:noMultiLvlLbl val="0"/>
      </c:catAx>
      <c:valAx>
        <c:axId val="20976432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209761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Evolució del % d'oferta en valencià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Organització Ind.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5.6517790631761079E-2"/>
          <c:y val="0.30305402204976489"/>
          <c:w val="0.89165655132706334"/>
          <c:h val="0.45817189051376883"/>
        </c:manualLayout>
      </c:layout>
      <c:lineChart>
        <c:grouping val="standard"/>
        <c:varyColors val="0"/>
        <c:ser>
          <c:idx val="0"/>
          <c:order val="0"/>
          <c:tx>
            <c:strRef>
              <c:f>ETSEInd!$X$3</c:f>
              <c:strCache>
                <c:ptCount val="1"/>
                <c:pt idx="0">
                  <c:v>Oferta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12700">
                <a:solidFill>
                  <a:schemeClr val="accent1"/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ETSEInd!$W$25:$W$36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ETSEInd!$X$25:$X$36</c:f>
              <c:numCache>
                <c:formatCode>General</c:formatCode>
                <c:ptCount val="12"/>
                <c:pt idx="0">
                  <c:v>19</c:v>
                </c:pt>
                <c:pt idx="1">
                  <c:v>19</c:v>
                </c:pt>
                <c:pt idx="2">
                  <c:v>19</c:v>
                </c:pt>
                <c:pt idx="3">
                  <c:v>18</c:v>
                </c:pt>
                <c:pt idx="4">
                  <c:v>15</c:v>
                </c:pt>
                <c:pt idx="5">
                  <c:v>16</c:v>
                </c:pt>
                <c:pt idx="6">
                  <c:v>16</c:v>
                </c:pt>
                <c:pt idx="7">
                  <c:v>19</c:v>
                </c:pt>
                <c:pt idx="8" formatCode="0.0">
                  <c:v>11.9</c:v>
                </c:pt>
                <c:pt idx="9" formatCode="0.0">
                  <c:v>3.3</c:v>
                </c:pt>
                <c:pt idx="10">
                  <c:v>0.7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FC-4B64-9065-344FE902F52D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7616880"/>
        <c:axId val="2097643280"/>
      </c:lineChart>
      <c:catAx>
        <c:axId val="209761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3280"/>
        <c:crosses val="autoZero"/>
        <c:auto val="1"/>
        <c:lblAlgn val="ctr"/>
        <c:lblOffset val="100"/>
        <c:noMultiLvlLbl val="0"/>
      </c:catAx>
      <c:valAx>
        <c:axId val="20976432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209761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demanda de valencià al</a:t>
            </a:r>
          </a:p>
          <a:p>
            <a:pPr algn="l">
              <a:defRPr sz="1200"/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Màster en Eng. Química</a:t>
            </a:r>
          </a:p>
        </c:rich>
      </c:tx>
      <c:layout>
        <c:manualLayout>
          <c:xMode val="edge"/>
          <c:yMode val="edge"/>
          <c:x val="4.8909667541557296E-2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2.7303149606299214E-2"/>
          <c:y val="0.1902314814814815"/>
          <c:w val="0.94214129483814524"/>
          <c:h val="0.68479913969087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ETSEInd!$T$110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ETSEInd!$S$111:$S$121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ETSEInd!$T$111:$T$121</c:f>
              <c:numCache>
                <c:formatCode>0.0</c:formatCode>
                <c:ptCount val="11"/>
                <c:pt idx="0">
                  <c:v>15</c:v>
                </c:pt>
                <c:pt idx="1">
                  <c:v>15</c:v>
                </c:pt>
                <c:pt idx="2">
                  <c:v>12.23</c:v>
                </c:pt>
                <c:pt idx="3">
                  <c:v>15.69</c:v>
                </c:pt>
                <c:pt idx="4">
                  <c:v>14.99</c:v>
                </c:pt>
                <c:pt idx="5">
                  <c:v>15.03</c:v>
                </c:pt>
                <c:pt idx="6">
                  <c:v>15.24</c:v>
                </c:pt>
                <c:pt idx="7">
                  <c:v>14.22</c:v>
                </c:pt>
                <c:pt idx="8">
                  <c:v>6.7</c:v>
                </c:pt>
                <c:pt idx="9">
                  <c:v>9.6</c:v>
                </c:pt>
                <c:pt idx="10">
                  <c:v>11.6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79-4FB6-B901-BE8C778C1338}"/>
            </c:ext>
          </c:extLst>
        </c:ser>
        <c:ser>
          <c:idx val="1"/>
          <c:order val="1"/>
          <c:tx>
            <c:strRef>
              <c:f>ETSEInd!$U$110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ETSEInd!$S$111:$S$121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ETSEInd!$U$111:$U$121</c:f>
              <c:numCache>
                <c:formatCode>0.0</c:formatCode>
                <c:ptCount val="11"/>
                <c:pt idx="0">
                  <c:v>20</c:v>
                </c:pt>
                <c:pt idx="1">
                  <c:v>28</c:v>
                </c:pt>
                <c:pt idx="2">
                  <c:v>23.58</c:v>
                </c:pt>
                <c:pt idx="3">
                  <c:v>23.19</c:v>
                </c:pt>
                <c:pt idx="4">
                  <c:v>28.52</c:v>
                </c:pt>
                <c:pt idx="5">
                  <c:v>28.32</c:v>
                </c:pt>
                <c:pt idx="6">
                  <c:v>20.12</c:v>
                </c:pt>
                <c:pt idx="7">
                  <c:v>20.85</c:v>
                </c:pt>
                <c:pt idx="8">
                  <c:v>25.2</c:v>
                </c:pt>
                <c:pt idx="9">
                  <c:v>26.8</c:v>
                </c:pt>
                <c:pt idx="10">
                  <c:v>26.1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79-4FB6-B901-BE8C778C133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97633680"/>
        <c:axId val="2097640880"/>
      </c:barChart>
      <c:catAx>
        <c:axId val="209763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0880"/>
        <c:crosses val="autoZero"/>
        <c:auto val="1"/>
        <c:lblAlgn val="ctr"/>
        <c:lblOffset val="100"/>
        <c:noMultiLvlLbl val="0"/>
      </c:catAx>
      <c:valAx>
        <c:axId val="20976408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09763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3087642169728788"/>
          <c:y val="2.8355934674832307E-2"/>
          <c:w val="0.27435826771653543"/>
          <c:h val="0.152199620880723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 rtl="0">
              <a:def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% demanda de valencià al</a:t>
            </a:r>
          </a:p>
          <a:p>
            <a:pPr algn="l" rtl="0">
              <a:defRPr lang="ca-ES" sz="1200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Grau en Eng. Química</a:t>
            </a:r>
          </a:p>
        </c:rich>
      </c:tx>
      <c:layout>
        <c:manualLayout>
          <c:xMode val="edge"/>
          <c:yMode val="edge"/>
          <c:x val="4.8909667541557296E-2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 rtl="0">
            <a:defRPr lang="ca-ES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2.7303149606299214E-2"/>
          <c:y val="0.1902314814814815"/>
          <c:w val="0.94214129483814524"/>
          <c:h val="0.68479913969087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ETSEInd!$T$89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ETSEInd!$S$90:$S$100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ETSEInd!$T$90:$T$100</c:f>
              <c:numCache>
                <c:formatCode>0.0</c:formatCode>
                <c:ptCount val="11"/>
                <c:pt idx="0">
                  <c:v>20</c:v>
                </c:pt>
                <c:pt idx="1">
                  <c:v>17</c:v>
                </c:pt>
                <c:pt idx="2">
                  <c:v>14.67</c:v>
                </c:pt>
                <c:pt idx="3">
                  <c:v>24.43</c:v>
                </c:pt>
                <c:pt idx="4">
                  <c:v>9.64</c:v>
                </c:pt>
                <c:pt idx="5">
                  <c:v>11.48</c:v>
                </c:pt>
                <c:pt idx="6">
                  <c:v>12.61</c:v>
                </c:pt>
                <c:pt idx="7">
                  <c:v>13.2</c:v>
                </c:pt>
                <c:pt idx="8">
                  <c:v>12.7</c:v>
                </c:pt>
                <c:pt idx="9">
                  <c:v>12</c:v>
                </c:pt>
                <c:pt idx="10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C5-4D0E-8197-17673C2878B6}"/>
            </c:ext>
          </c:extLst>
        </c:ser>
        <c:ser>
          <c:idx val="1"/>
          <c:order val="1"/>
          <c:tx>
            <c:strRef>
              <c:f>ETSEInd!$U$89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ETSEInd!$S$90:$S$100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ETSEInd!$U$90:$U$100</c:f>
              <c:numCache>
                <c:formatCode>0.0</c:formatCode>
                <c:ptCount val="11"/>
                <c:pt idx="0">
                  <c:v>18</c:v>
                </c:pt>
                <c:pt idx="1">
                  <c:v>33</c:v>
                </c:pt>
                <c:pt idx="2">
                  <c:v>27.84</c:v>
                </c:pt>
                <c:pt idx="3">
                  <c:v>26.15</c:v>
                </c:pt>
                <c:pt idx="4">
                  <c:v>33.729999999999997</c:v>
                </c:pt>
                <c:pt idx="5">
                  <c:v>35.28</c:v>
                </c:pt>
                <c:pt idx="6">
                  <c:v>34.22</c:v>
                </c:pt>
                <c:pt idx="7">
                  <c:v>36.56</c:v>
                </c:pt>
                <c:pt idx="8">
                  <c:v>39</c:v>
                </c:pt>
                <c:pt idx="9">
                  <c:v>44.2</c:v>
                </c:pt>
                <c:pt idx="10">
                  <c:v>39.4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C5-4D0E-8197-17673C2878B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97633680"/>
        <c:axId val="2097640880"/>
      </c:barChart>
      <c:catAx>
        <c:axId val="209763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0880"/>
        <c:crosses val="autoZero"/>
        <c:auto val="1"/>
        <c:lblAlgn val="ctr"/>
        <c:lblOffset val="100"/>
        <c:noMultiLvlLbl val="0"/>
      </c:catAx>
      <c:valAx>
        <c:axId val="20976408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09763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3087642169728788"/>
          <c:y val="2.8355934674832307E-2"/>
          <c:w val="0.27435826771653543"/>
          <c:h val="0.152199620880723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 rtl="0">
              <a:def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% demanda de valencià al</a:t>
            </a:r>
          </a:p>
          <a:p>
            <a:pPr algn="l" rtl="0">
              <a:defRPr lang="ca-ES" sz="1200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Grau en Eng. Biomèdica</a:t>
            </a:r>
          </a:p>
        </c:rich>
      </c:tx>
      <c:layout>
        <c:manualLayout>
          <c:xMode val="edge"/>
          <c:yMode val="edge"/>
          <c:x val="4.8909667541557296E-2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 rtl="0">
            <a:defRPr lang="ca-ES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2.7303149606299214E-2"/>
          <c:y val="0.1902314814814815"/>
          <c:w val="0.94214129483814524"/>
          <c:h val="0.68479913969087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ETSEInd!$T$4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ETSEInd!$S$69:$S$79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ETSEInd!$T$69:$T$79</c:f>
              <c:numCache>
                <c:formatCode>0.0</c:formatCode>
                <c:ptCount val="11"/>
                <c:pt idx="0">
                  <c:v>16</c:v>
                </c:pt>
                <c:pt idx="1">
                  <c:v>12</c:v>
                </c:pt>
                <c:pt idx="2">
                  <c:v>11.33</c:v>
                </c:pt>
                <c:pt idx="3">
                  <c:v>10.029999999999999</c:v>
                </c:pt>
                <c:pt idx="4">
                  <c:v>11.9</c:v>
                </c:pt>
                <c:pt idx="5">
                  <c:v>13.25</c:v>
                </c:pt>
                <c:pt idx="6">
                  <c:v>14.1</c:v>
                </c:pt>
                <c:pt idx="7">
                  <c:v>11.91</c:v>
                </c:pt>
                <c:pt idx="8">
                  <c:v>9.6</c:v>
                </c:pt>
                <c:pt idx="9">
                  <c:v>9.6999999999999993</c:v>
                </c:pt>
                <c:pt idx="1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9D-412A-9AA3-273823A6A7F5}"/>
            </c:ext>
          </c:extLst>
        </c:ser>
        <c:ser>
          <c:idx val="1"/>
          <c:order val="1"/>
          <c:tx>
            <c:strRef>
              <c:f>ETSEInd!$U$4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ETSEInd!$S$69:$S$79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ETSEInd!$U$69:$U$79</c:f>
              <c:numCache>
                <c:formatCode>0.0</c:formatCode>
                <c:ptCount val="11"/>
                <c:pt idx="0">
                  <c:v>13</c:v>
                </c:pt>
                <c:pt idx="1">
                  <c:v>16</c:v>
                </c:pt>
                <c:pt idx="2">
                  <c:v>15.83</c:v>
                </c:pt>
                <c:pt idx="3">
                  <c:v>18.510000000000002</c:v>
                </c:pt>
                <c:pt idx="4">
                  <c:v>22.46</c:v>
                </c:pt>
                <c:pt idx="5">
                  <c:v>22.29</c:v>
                </c:pt>
                <c:pt idx="6">
                  <c:v>24.73</c:v>
                </c:pt>
                <c:pt idx="7">
                  <c:v>26.16</c:v>
                </c:pt>
                <c:pt idx="8">
                  <c:v>28.2</c:v>
                </c:pt>
                <c:pt idx="9">
                  <c:v>28.8</c:v>
                </c:pt>
                <c:pt idx="10">
                  <c:v>28.1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9D-412A-9AA3-273823A6A7F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97633680"/>
        <c:axId val="2097640880"/>
      </c:barChart>
      <c:catAx>
        <c:axId val="209763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0880"/>
        <c:crosses val="autoZero"/>
        <c:auto val="1"/>
        <c:lblAlgn val="ctr"/>
        <c:lblOffset val="100"/>
        <c:noMultiLvlLbl val="0"/>
      </c:catAx>
      <c:valAx>
        <c:axId val="20976408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09763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3087642169728788"/>
          <c:y val="2.8355934674832307E-2"/>
          <c:w val="0.27435826771653543"/>
          <c:h val="0.152199620880723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 rtl="0">
              <a:def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% demanda de valencià al</a:t>
            </a:r>
          </a:p>
          <a:p>
            <a:pPr algn="l" rtl="0">
              <a:defRPr lang="ca-ES" sz="1200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Grau en Eng. de l'Energia</a:t>
            </a:r>
          </a:p>
        </c:rich>
      </c:tx>
      <c:layout>
        <c:manualLayout>
          <c:xMode val="edge"/>
          <c:yMode val="edge"/>
          <c:x val="4.8909667541557296E-2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 rtl="0">
            <a:defRPr lang="ca-ES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2.7303149606299214E-2"/>
          <c:y val="0.1902314814814815"/>
          <c:w val="0.94214129483814524"/>
          <c:h val="0.68479913969087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ETSEInd!$T$4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ETSEInd!$S$47:$S$57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ETSEInd!$T$47:$T$57</c:f>
              <c:numCache>
                <c:formatCode>0.0</c:formatCode>
                <c:ptCount val="11"/>
                <c:pt idx="0">
                  <c:v>15</c:v>
                </c:pt>
                <c:pt idx="1">
                  <c:v>15</c:v>
                </c:pt>
                <c:pt idx="2">
                  <c:v>12.23</c:v>
                </c:pt>
                <c:pt idx="3">
                  <c:v>15.69</c:v>
                </c:pt>
                <c:pt idx="4">
                  <c:v>14.99</c:v>
                </c:pt>
                <c:pt idx="5">
                  <c:v>15.03</c:v>
                </c:pt>
                <c:pt idx="6">
                  <c:v>13.5</c:v>
                </c:pt>
                <c:pt idx="7">
                  <c:v>12.32</c:v>
                </c:pt>
                <c:pt idx="8">
                  <c:v>13.4</c:v>
                </c:pt>
                <c:pt idx="9">
                  <c:v>12.7</c:v>
                </c:pt>
                <c:pt idx="10">
                  <c:v>10.5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52-43D7-B054-807A379EFA32}"/>
            </c:ext>
          </c:extLst>
        </c:ser>
        <c:ser>
          <c:idx val="1"/>
          <c:order val="1"/>
          <c:tx>
            <c:strRef>
              <c:f>ETSEInd!$U$4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ETSEInd!$S$47:$S$57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ETSEInd!$U$47:$U$57</c:f>
              <c:numCache>
                <c:formatCode>0.0</c:formatCode>
                <c:ptCount val="11"/>
                <c:pt idx="0">
                  <c:v>20</c:v>
                </c:pt>
                <c:pt idx="1">
                  <c:v>28</c:v>
                </c:pt>
                <c:pt idx="2">
                  <c:v>23.58</c:v>
                </c:pt>
                <c:pt idx="3">
                  <c:v>23.19</c:v>
                </c:pt>
                <c:pt idx="4">
                  <c:v>28.52</c:v>
                </c:pt>
                <c:pt idx="5">
                  <c:v>28.32</c:v>
                </c:pt>
                <c:pt idx="6">
                  <c:v>28.83</c:v>
                </c:pt>
                <c:pt idx="7">
                  <c:v>32.92</c:v>
                </c:pt>
                <c:pt idx="8">
                  <c:v>31.7</c:v>
                </c:pt>
                <c:pt idx="9">
                  <c:v>33.700000000000003</c:v>
                </c:pt>
                <c:pt idx="10">
                  <c:v>36.1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52-43D7-B054-807A379EFA3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97633680"/>
        <c:axId val="2097640880"/>
      </c:barChart>
      <c:catAx>
        <c:axId val="209763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0880"/>
        <c:crosses val="autoZero"/>
        <c:auto val="1"/>
        <c:lblAlgn val="ctr"/>
        <c:lblOffset val="100"/>
        <c:noMultiLvlLbl val="0"/>
      </c:catAx>
      <c:valAx>
        <c:axId val="20976408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09763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3087642169728788"/>
          <c:y val="2.8355934674832307E-2"/>
          <c:w val="0.27435826771653543"/>
          <c:h val="0.152199620880723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 rtl="0">
              <a:def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% demanda de valencià al</a:t>
            </a:r>
          </a:p>
          <a:p>
            <a:pPr algn="l" rtl="0">
              <a:defRPr lang="ca-ES" sz="1200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Grau en </a:t>
            </a:r>
            <a:r>
              <a:rPr lang="ca-ES" sz="1200" b="0" i="0" u="none" strike="noStrike" baseline="0">
                <a:effectLst/>
              </a:rPr>
              <a:t>Organització Ind.</a:t>
            </a:r>
            <a:endParaRPr lang="ca-ES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endParaRPr>
          </a:p>
        </c:rich>
      </c:tx>
      <c:layout>
        <c:manualLayout>
          <c:xMode val="edge"/>
          <c:yMode val="edge"/>
          <c:x val="4.8909667541557296E-2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 rtl="0">
            <a:defRPr lang="ca-ES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2.7303149606299214E-2"/>
          <c:y val="0.1902314814814815"/>
          <c:w val="0.94214129483814524"/>
          <c:h val="0.68479913969087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ETSEInd!$T$4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ETSEInd!$S$26:$S$36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ETSEInd!$T$26:$T$36</c:f>
              <c:numCache>
                <c:formatCode>0.0</c:formatCode>
                <c:ptCount val="11"/>
                <c:pt idx="0">
                  <c:v>16</c:v>
                </c:pt>
                <c:pt idx="1">
                  <c:v>14</c:v>
                </c:pt>
                <c:pt idx="2">
                  <c:v>9.85</c:v>
                </c:pt>
                <c:pt idx="3">
                  <c:v>6.43</c:v>
                </c:pt>
                <c:pt idx="4">
                  <c:v>6.66</c:v>
                </c:pt>
                <c:pt idx="5">
                  <c:v>5.5</c:v>
                </c:pt>
                <c:pt idx="6">
                  <c:v>5.98</c:v>
                </c:pt>
                <c:pt idx="7">
                  <c:v>4.9400000000000004</c:v>
                </c:pt>
                <c:pt idx="8">
                  <c:v>5.0999999999999996</c:v>
                </c:pt>
                <c:pt idx="9">
                  <c:v>5</c:v>
                </c:pt>
                <c:pt idx="10">
                  <c:v>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06-419C-A7EF-3147544FF08D}"/>
            </c:ext>
          </c:extLst>
        </c:ser>
        <c:ser>
          <c:idx val="1"/>
          <c:order val="1"/>
          <c:tx>
            <c:strRef>
              <c:f>ETSEInd!$U$4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ETSEInd!$S$26:$S$36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ETSEInd!$U$26:$U$36</c:f>
              <c:numCache>
                <c:formatCode>0.0</c:formatCode>
                <c:ptCount val="11"/>
                <c:pt idx="0">
                  <c:v>21</c:v>
                </c:pt>
                <c:pt idx="1">
                  <c:v>33</c:v>
                </c:pt>
                <c:pt idx="2">
                  <c:v>29.74</c:v>
                </c:pt>
                <c:pt idx="3">
                  <c:v>40.450000000000003</c:v>
                </c:pt>
                <c:pt idx="4">
                  <c:v>28.85</c:v>
                </c:pt>
                <c:pt idx="5">
                  <c:v>36.119999999999997</c:v>
                </c:pt>
                <c:pt idx="6">
                  <c:v>35.18</c:v>
                </c:pt>
                <c:pt idx="7">
                  <c:v>31.78</c:v>
                </c:pt>
                <c:pt idx="8">
                  <c:v>30.9</c:v>
                </c:pt>
                <c:pt idx="9">
                  <c:v>32.5</c:v>
                </c:pt>
                <c:pt idx="10">
                  <c:v>29.4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06-419C-A7EF-3147544FF08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97633680"/>
        <c:axId val="2097640880"/>
      </c:barChart>
      <c:catAx>
        <c:axId val="209763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0880"/>
        <c:crosses val="autoZero"/>
        <c:auto val="1"/>
        <c:lblAlgn val="ctr"/>
        <c:lblOffset val="100"/>
        <c:noMultiLvlLbl val="0"/>
      </c:catAx>
      <c:valAx>
        <c:axId val="20976408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09763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3087642169728788"/>
          <c:y val="2.8355934674832307E-2"/>
          <c:w val="0.27435826771653543"/>
          <c:h val="0.152199620880723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 rtl="0">
              <a:def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% demanda de valencià al</a:t>
            </a:r>
          </a:p>
          <a:p>
            <a:pPr algn="l" rtl="0">
              <a:defRPr lang="ca-ES" sz="1200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Grau </a:t>
            </a:r>
            <a:r>
              <a:rPr lang="ca-ES" sz="1200" b="0" i="0" u="none" strike="noStrike" baseline="0">
                <a:effectLst/>
              </a:rPr>
              <a:t>en Eng. en Tecn. Industrials</a:t>
            </a:r>
            <a:endParaRPr lang="ca-ES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endParaRPr>
          </a:p>
        </c:rich>
      </c:tx>
      <c:layout>
        <c:manualLayout>
          <c:xMode val="edge"/>
          <c:yMode val="edge"/>
          <c:x val="4.8909667541557296E-2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 rtl="0">
            <a:defRPr lang="ca-ES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2.7303149606299214E-2"/>
          <c:y val="0.1902314814814815"/>
          <c:w val="0.94214129483814524"/>
          <c:h val="0.68479913969087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ETSEInd!$T$4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ETSEInd!$S$5:$S$15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ETSEInd!$T$5:$T$15</c:f>
              <c:numCache>
                <c:formatCode>0.0</c:formatCode>
                <c:ptCount val="11"/>
                <c:pt idx="0">
                  <c:v>15</c:v>
                </c:pt>
                <c:pt idx="1">
                  <c:v>15</c:v>
                </c:pt>
                <c:pt idx="2">
                  <c:v>14.87</c:v>
                </c:pt>
                <c:pt idx="3">
                  <c:v>12.76</c:v>
                </c:pt>
                <c:pt idx="4">
                  <c:v>13.92</c:v>
                </c:pt>
                <c:pt idx="5">
                  <c:v>11.93</c:v>
                </c:pt>
                <c:pt idx="6">
                  <c:v>10.74</c:v>
                </c:pt>
                <c:pt idx="7">
                  <c:v>10.32</c:v>
                </c:pt>
                <c:pt idx="8">
                  <c:v>9.4</c:v>
                </c:pt>
                <c:pt idx="9">
                  <c:v>8.6999999999999993</c:v>
                </c:pt>
                <c:pt idx="10">
                  <c:v>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E0-41F8-82FA-951BD48F7C5B}"/>
            </c:ext>
          </c:extLst>
        </c:ser>
        <c:ser>
          <c:idx val="1"/>
          <c:order val="1"/>
          <c:tx>
            <c:strRef>
              <c:f>ETSEInd!$U$4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ETSEInd!$S$5:$S$15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ETSEInd!$U$5:$U$15</c:f>
              <c:numCache>
                <c:formatCode>0.0</c:formatCode>
                <c:ptCount val="11"/>
                <c:pt idx="0">
                  <c:v>17</c:v>
                </c:pt>
                <c:pt idx="1">
                  <c:v>22</c:v>
                </c:pt>
                <c:pt idx="2">
                  <c:v>23.48</c:v>
                </c:pt>
                <c:pt idx="3">
                  <c:v>23.16</c:v>
                </c:pt>
                <c:pt idx="4">
                  <c:v>24.49</c:v>
                </c:pt>
                <c:pt idx="5">
                  <c:v>23.61</c:v>
                </c:pt>
                <c:pt idx="6">
                  <c:v>30.75</c:v>
                </c:pt>
                <c:pt idx="7">
                  <c:v>33.36</c:v>
                </c:pt>
                <c:pt idx="8">
                  <c:v>34.6</c:v>
                </c:pt>
                <c:pt idx="9">
                  <c:v>34.799999999999997</c:v>
                </c:pt>
                <c:pt idx="10">
                  <c:v>34.1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E0-41F8-82FA-951BD48F7C5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97633680"/>
        <c:axId val="2097640880"/>
      </c:barChart>
      <c:catAx>
        <c:axId val="209763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0880"/>
        <c:crosses val="autoZero"/>
        <c:auto val="1"/>
        <c:lblAlgn val="ctr"/>
        <c:lblOffset val="100"/>
        <c:noMultiLvlLbl val="0"/>
      </c:catAx>
      <c:valAx>
        <c:axId val="20976408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09763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3087642169728788"/>
          <c:y val="2.8355934674832307E-2"/>
          <c:w val="0.27435826771653543"/>
          <c:h val="0.152199620880723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Evolució del % d'oferta en valencià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</a:t>
            </a:r>
            <a:r>
              <a:rPr lang="ca-ES" sz="960" b="0" i="0" u="none" strike="noStrike" baseline="0">
                <a:effectLst/>
              </a:rPr>
              <a:t>en Eng. de l'Energia</a:t>
            </a:r>
            <a:endParaRPr lang="ca-ES" sz="10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5.6517790631761079E-2"/>
          <c:y val="0.30305402204976489"/>
          <c:w val="0.89165655132706334"/>
          <c:h val="0.45817189051376883"/>
        </c:manualLayout>
      </c:layout>
      <c:lineChart>
        <c:grouping val="standard"/>
        <c:varyColors val="0"/>
        <c:ser>
          <c:idx val="0"/>
          <c:order val="0"/>
          <c:tx>
            <c:strRef>
              <c:f>ETSEInd!$X$3</c:f>
              <c:strCache>
                <c:ptCount val="1"/>
                <c:pt idx="0">
                  <c:v>Oferta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12700">
                <a:solidFill>
                  <a:schemeClr val="accent1"/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ETSEInd!$W$46:$W$57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ETSEInd!$X$46:$X$57</c:f>
              <c:numCache>
                <c:formatCode>General</c:formatCode>
                <c:ptCount val="12"/>
                <c:pt idx="0">
                  <c:v>5</c:v>
                </c:pt>
                <c:pt idx="1">
                  <c:v>4</c:v>
                </c:pt>
                <c:pt idx="2">
                  <c:v>5</c:v>
                </c:pt>
                <c:pt idx="3">
                  <c:v>4</c:v>
                </c:pt>
                <c:pt idx="4">
                  <c:v>10</c:v>
                </c:pt>
                <c:pt idx="5">
                  <c:v>11</c:v>
                </c:pt>
                <c:pt idx="6">
                  <c:v>9</c:v>
                </c:pt>
                <c:pt idx="7">
                  <c:v>18</c:v>
                </c:pt>
                <c:pt idx="8" formatCode="0.0">
                  <c:v>14.6</c:v>
                </c:pt>
                <c:pt idx="9" formatCode="0.0">
                  <c:v>15.6</c:v>
                </c:pt>
                <c:pt idx="10">
                  <c:v>11.5</c:v>
                </c:pt>
                <c:pt idx="11">
                  <c:v>10.8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68-46AE-9134-D26881E027BC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7616880"/>
        <c:axId val="2097643280"/>
      </c:lineChart>
      <c:catAx>
        <c:axId val="209761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3280"/>
        <c:crosses val="autoZero"/>
        <c:auto val="1"/>
        <c:lblAlgn val="ctr"/>
        <c:lblOffset val="100"/>
        <c:noMultiLvlLbl val="0"/>
      </c:catAx>
      <c:valAx>
        <c:axId val="20976432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209761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Evolució del % d'oferta en valencià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</a:t>
            </a:r>
            <a:r>
              <a:rPr lang="ca-ES" sz="960" b="0" i="0" u="none" strike="noStrike" baseline="0">
                <a:effectLst/>
              </a:rPr>
              <a:t>en Eng. Biomèdica</a:t>
            </a:r>
            <a:endParaRPr lang="ca-ES" sz="10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5.6517790631761079E-2"/>
          <c:y val="0.30305402204976489"/>
          <c:w val="0.89165655132706334"/>
          <c:h val="0.45817189051376883"/>
        </c:manualLayout>
      </c:layout>
      <c:lineChart>
        <c:grouping val="standard"/>
        <c:varyColors val="0"/>
        <c:ser>
          <c:idx val="0"/>
          <c:order val="0"/>
          <c:tx>
            <c:strRef>
              <c:f>ETSEInd!$X$3</c:f>
              <c:strCache>
                <c:ptCount val="1"/>
                <c:pt idx="0">
                  <c:v>Oferta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12700">
                <a:solidFill>
                  <a:schemeClr val="accent1"/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ETSEInd!$W$68:$W$79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ETSEInd!$X$68:$X$79</c:f>
              <c:numCache>
                <c:formatCode>General</c:formatCode>
                <c:ptCount val="12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5</c:v>
                </c:pt>
                <c:pt idx="4">
                  <c:v>12</c:v>
                </c:pt>
                <c:pt idx="5">
                  <c:v>6</c:v>
                </c:pt>
                <c:pt idx="6">
                  <c:v>7</c:v>
                </c:pt>
                <c:pt idx="7">
                  <c:v>15</c:v>
                </c:pt>
                <c:pt idx="8" formatCode="0.0">
                  <c:v>6.4</c:v>
                </c:pt>
                <c:pt idx="9" formatCode="0.0">
                  <c:v>1.9</c:v>
                </c:pt>
                <c:pt idx="10">
                  <c:v>1.5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9A-4B14-A3BE-3F0B14BF984C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7616880"/>
        <c:axId val="2097643280"/>
      </c:lineChart>
      <c:catAx>
        <c:axId val="209761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3280"/>
        <c:crosses val="autoZero"/>
        <c:auto val="1"/>
        <c:lblAlgn val="ctr"/>
        <c:lblOffset val="100"/>
        <c:noMultiLvlLbl val="0"/>
      </c:catAx>
      <c:valAx>
        <c:axId val="20976432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209761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Evolució del % d'oferta en valencià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</a:t>
            </a:r>
            <a:r>
              <a:rPr lang="ca-ES" sz="960" b="0" i="0" u="none" strike="noStrike" baseline="0">
                <a:effectLst/>
              </a:rPr>
              <a:t>en Eng. Química</a:t>
            </a:r>
            <a:endParaRPr lang="ca-ES" sz="10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5.6517790631761079E-2"/>
          <c:y val="0.30305402204976489"/>
          <c:w val="0.89165655132706334"/>
          <c:h val="0.45817189051376883"/>
        </c:manualLayout>
      </c:layout>
      <c:lineChart>
        <c:grouping val="standard"/>
        <c:varyColors val="0"/>
        <c:ser>
          <c:idx val="0"/>
          <c:order val="0"/>
          <c:tx>
            <c:strRef>
              <c:f>ETSEInd!$X$3</c:f>
              <c:strCache>
                <c:ptCount val="1"/>
                <c:pt idx="0">
                  <c:v>Oferta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12700">
                <a:solidFill>
                  <a:schemeClr val="accent1"/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ETSEInd!$W$89:$W$100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ETSEInd!$X$89:$X$100</c:f>
              <c:numCache>
                <c:formatCode>General</c:formatCode>
                <c:ptCount val="12"/>
                <c:pt idx="0">
                  <c:v>15</c:v>
                </c:pt>
                <c:pt idx="1">
                  <c:v>2</c:v>
                </c:pt>
                <c:pt idx="2">
                  <c:v>7</c:v>
                </c:pt>
                <c:pt idx="3">
                  <c:v>9</c:v>
                </c:pt>
                <c:pt idx="4">
                  <c:v>2</c:v>
                </c:pt>
                <c:pt idx="5">
                  <c:v>0</c:v>
                </c:pt>
                <c:pt idx="6">
                  <c:v>6</c:v>
                </c:pt>
                <c:pt idx="7">
                  <c:v>17</c:v>
                </c:pt>
                <c:pt idx="8" formatCode="0.0">
                  <c:v>14.5</c:v>
                </c:pt>
                <c:pt idx="9" formatCode="0.0">
                  <c:v>13.6</c:v>
                </c:pt>
                <c:pt idx="10">
                  <c:v>11.5</c:v>
                </c:pt>
                <c:pt idx="11">
                  <c:v>12.8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CA-46BB-B78B-A7BFC6092D70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7616880"/>
        <c:axId val="2097643280"/>
      </c:lineChart>
      <c:catAx>
        <c:axId val="209761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3280"/>
        <c:crosses val="autoZero"/>
        <c:auto val="1"/>
        <c:lblAlgn val="ctr"/>
        <c:lblOffset val="100"/>
        <c:noMultiLvlLbl val="0"/>
      </c:catAx>
      <c:valAx>
        <c:axId val="20976432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209761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Evolució del % d'oferta en valencià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al </a:t>
            </a:r>
            <a:r>
              <a:rPr lang="ca-ES" sz="960" b="0" i="0" u="none" strike="noStrike" baseline="0">
                <a:effectLst/>
              </a:rPr>
              <a:t>Màster en Eng. Química</a:t>
            </a:r>
            <a:endParaRPr lang="ca-ES" sz="10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5.6517790631761079E-2"/>
          <c:y val="0.30305402204976489"/>
          <c:w val="0.89165655132706334"/>
          <c:h val="0.45817189051376883"/>
        </c:manualLayout>
      </c:layout>
      <c:lineChart>
        <c:grouping val="standard"/>
        <c:varyColors val="0"/>
        <c:ser>
          <c:idx val="0"/>
          <c:order val="0"/>
          <c:tx>
            <c:strRef>
              <c:f>ETSEInd!$X$3</c:f>
              <c:strCache>
                <c:ptCount val="1"/>
                <c:pt idx="0">
                  <c:v>Oferta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12700">
                <a:solidFill>
                  <a:schemeClr val="accent1"/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ETSEInd!$W$110:$W$121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ETSEInd!$X$110:$X$121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5</c:v>
                </c:pt>
                <c:pt idx="4">
                  <c:v>3</c:v>
                </c:pt>
                <c:pt idx="5">
                  <c:v>0</c:v>
                </c:pt>
                <c:pt idx="6">
                  <c:v>5</c:v>
                </c:pt>
                <c:pt idx="7">
                  <c:v>5</c:v>
                </c:pt>
                <c:pt idx="8" formatCode="0.0">
                  <c:v>5.3</c:v>
                </c:pt>
                <c:pt idx="9" formatCode="0.0">
                  <c:v>5.3</c:v>
                </c:pt>
                <c:pt idx="10">
                  <c:v>4.3</c:v>
                </c:pt>
                <c:pt idx="11">
                  <c:v>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0F-476F-A4FB-F72FF2FD4421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7616880"/>
        <c:axId val="2097643280"/>
      </c:lineChart>
      <c:catAx>
        <c:axId val="209761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3280"/>
        <c:crosses val="autoZero"/>
        <c:auto val="1"/>
        <c:lblAlgn val="ctr"/>
        <c:lblOffset val="100"/>
        <c:noMultiLvlLbl val="0"/>
      </c:catAx>
      <c:valAx>
        <c:axId val="20976432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209761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ENG.</a:t>
            </a:r>
            <a:r>
              <a:rPr lang="ca-ES" sz="1200" baseline="0"/>
              <a:t> DISSENY INDUSTRIAL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ETSED!$P$11:$P$13</c:f>
              <c:numCache>
                <c:formatCode>0.0%</c:formatCode>
                <c:ptCount val="3"/>
                <c:pt idx="0">
                  <c:v>4.8518987491568341E-3</c:v>
                </c:pt>
                <c:pt idx="1">
                  <c:v>0.92053536560832161</c:v>
                </c:pt>
                <c:pt idx="2">
                  <c:v>7.4612735642521563E-2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42-4794-A7F5-84221A8E6D2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ENG. </a:t>
            </a:r>
            <a:r>
              <a:rPr lang="ca-ES" sz="1200" b="1" i="0" u="none" strike="noStrike" cap="all" normalizeH="0" baseline="0">
                <a:effectLst/>
              </a:rPr>
              <a:t>DISSENY INDUSTRIAL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ETSED!$G$4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(ETSED!$Q$4,ETSED!$Q$7)</c:f>
              <c:numCache>
                <c:formatCode>0.0%</c:formatCode>
                <c:ptCount val="2"/>
                <c:pt idx="0">
                  <c:v>0.103315836640635</c:v>
                </c:pt>
                <c:pt idx="1">
                  <c:v>0.35987709640250926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23-442A-A0D5-D9CF55A2055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</a:t>
            </a: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en ENG. AEROESPACIAL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ETSED!$P$32:$P$34</c:f>
              <c:numCache>
                <c:formatCode>0.0%</c:formatCode>
                <c:ptCount val="3"/>
                <c:pt idx="0">
                  <c:v>0.25967036663303061</c:v>
                </c:pt>
                <c:pt idx="1">
                  <c:v>0.72031617894382782</c:v>
                </c:pt>
                <c:pt idx="2">
                  <c:v>2.0013454423141609E-2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BB-4897-9C9A-E03DDF9EE08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</a:t>
            </a: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ENG. AEROESPACIAL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ETSA!$O$2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(ETSED!$K$32,ETSED!$K$29)</c:f>
              <c:numCache>
                <c:formatCode>0.0%</c:formatCode>
                <c:ptCount val="2"/>
                <c:pt idx="0">
                  <c:v>4.685305757691817E-2</c:v>
                </c:pt>
                <c:pt idx="1">
                  <c:v>0.10666411336652623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04-46FB-BE39-92F2E898EA7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</a:t>
            </a: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en ENG. ELÈCTRICA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ETSED!$P$53:$P$55</c:f>
              <c:numCache>
                <c:formatCode>0.0%</c:formatCode>
                <c:ptCount val="3"/>
                <c:pt idx="0">
                  <c:v>1.0549759699917945E-2</c:v>
                </c:pt>
                <c:pt idx="1">
                  <c:v>0.93705310045715617</c:v>
                </c:pt>
                <c:pt idx="2">
                  <c:v>5.2397139842925801E-2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C1-4225-8F57-33ADF1F4452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</a:t>
            </a: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ENG. ELÈCTRICA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ETSA!$O$2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(ETSED!$K$53,ETSED!$K$50)</c:f>
              <c:numCache>
                <c:formatCode>0.0%</c:formatCode>
                <c:ptCount val="2"/>
                <c:pt idx="0">
                  <c:v>8.3402458336475374E-2</c:v>
                </c:pt>
                <c:pt idx="1">
                  <c:v>0.44860870220948645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05-4A71-AD00-4D3EAFE7695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</a:t>
            </a: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en ENG. ELECTRÒNICA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ETSED!$P$74:$P$76</c:f>
              <c:numCache>
                <c:formatCode>0.0%</c:formatCode>
                <c:ptCount val="3"/>
                <c:pt idx="0">
                  <c:v>5.3526975586340855E-2</c:v>
                </c:pt>
                <c:pt idx="1">
                  <c:v>0.91020417275984855</c:v>
                </c:pt>
                <c:pt idx="2">
                  <c:v>3.6268851653810517E-2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B2-44EE-827E-96CEB794B47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</a:t>
            </a: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ENG. ELECTRÒNICA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ETSA!$O$2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(ETSED!$Q$67,ETSED!$Q$70)</c:f>
              <c:numCache>
                <c:formatCode>0.0%</c:formatCode>
                <c:ptCount val="2"/>
                <c:pt idx="0">
                  <c:v>8.2686925229908032E-2</c:v>
                </c:pt>
                <c:pt idx="1">
                  <c:v>0.33930427828868454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46-4209-9754-0AD61A9D6E8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</a:t>
            </a: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en ENG. MECÀNICA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ETSED!$P$95:$P$97</c:f>
              <c:numCache>
                <c:formatCode>0.0%</c:formatCode>
                <c:ptCount val="3"/>
                <c:pt idx="0">
                  <c:v>0</c:v>
                </c:pt>
                <c:pt idx="1">
                  <c:v>0.97783309625414883</c:v>
                </c:pt>
                <c:pt idx="2">
                  <c:v>2.2166903745851112E-2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49-4E63-9789-34BD8799F24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</a:t>
            </a: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ENG. MECÀNICA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ETSA!$O$2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(ETSED!$Q$88,ETSED!$Q$91)</c:f>
              <c:numCache>
                <c:formatCode>0.0%</c:formatCode>
                <c:ptCount val="2"/>
                <c:pt idx="0">
                  <c:v>8.8288288288288289E-2</c:v>
                </c:pt>
                <c:pt idx="1">
                  <c:v>0.28260260260260262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AC-4625-B055-AC301B05480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MÀSTER </a:t>
            </a: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en ENG. DISSENY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ETSED!$P$116:$P$118</c:f>
              <c:numCache>
                <c:formatCode>0.0%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F0-4D01-8ED9-C63E96F3A4F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MÀSTER en </a:t>
            </a: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ENG. DISSENY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ETSA!$O$2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(ETSED!$Q$88,ETSED!$Q$91)</c:f>
              <c:numCache>
                <c:formatCode>0.0%</c:formatCode>
                <c:ptCount val="2"/>
                <c:pt idx="0">
                  <c:v>8.8288288288288289E-2</c:v>
                </c:pt>
                <c:pt idx="1">
                  <c:v>0.28260260260260262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80-4EB0-832E-4408CD54821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demanda de valencià al</a:t>
            </a:r>
          </a:p>
          <a:p>
            <a:pPr algn="l">
              <a:defRPr sz="1200"/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Eng. Disseny Industrial</a:t>
            </a:r>
          </a:p>
        </c:rich>
      </c:tx>
      <c:layout>
        <c:manualLayout>
          <c:xMode val="edge"/>
          <c:yMode val="edge"/>
          <c:x val="4.8909667541557296E-2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2.7303149606299214E-2"/>
          <c:y val="0.1902314814814815"/>
          <c:w val="0.94214129483814524"/>
          <c:h val="0.68479913969087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ETSED!$T$4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ETSED!$S$5:$S$15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ETSED!$T$5:$T$15</c:f>
              <c:numCache>
                <c:formatCode>0.0</c:formatCode>
                <c:ptCount val="11"/>
                <c:pt idx="0">
                  <c:v>12</c:v>
                </c:pt>
                <c:pt idx="1">
                  <c:v>12</c:v>
                </c:pt>
                <c:pt idx="2">
                  <c:v>12.65</c:v>
                </c:pt>
                <c:pt idx="3">
                  <c:v>13.67</c:v>
                </c:pt>
                <c:pt idx="4">
                  <c:v>13.98</c:v>
                </c:pt>
                <c:pt idx="5">
                  <c:v>14.13</c:v>
                </c:pt>
                <c:pt idx="6">
                  <c:v>14.16</c:v>
                </c:pt>
                <c:pt idx="7">
                  <c:v>13.51</c:v>
                </c:pt>
                <c:pt idx="8">
                  <c:v>12.6</c:v>
                </c:pt>
                <c:pt idx="9">
                  <c:v>11.8</c:v>
                </c:pt>
                <c:pt idx="10">
                  <c:v>10.3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CA-4978-961B-E192E6CE1F92}"/>
            </c:ext>
          </c:extLst>
        </c:ser>
        <c:ser>
          <c:idx val="1"/>
          <c:order val="1"/>
          <c:tx>
            <c:strRef>
              <c:f>ETSED!$U$4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ETSED!$S$5:$S$15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ETSED!$U$5:$U$15</c:f>
              <c:numCache>
                <c:formatCode>0.0</c:formatCode>
                <c:ptCount val="11"/>
                <c:pt idx="0">
                  <c:v>21</c:v>
                </c:pt>
                <c:pt idx="1">
                  <c:v>24</c:v>
                </c:pt>
                <c:pt idx="2">
                  <c:v>25.53</c:v>
                </c:pt>
                <c:pt idx="3">
                  <c:v>29.72</c:v>
                </c:pt>
                <c:pt idx="4">
                  <c:v>31.45</c:v>
                </c:pt>
                <c:pt idx="5">
                  <c:v>27.41</c:v>
                </c:pt>
                <c:pt idx="6">
                  <c:v>29.27</c:v>
                </c:pt>
                <c:pt idx="7">
                  <c:v>27.78</c:v>
                </c:pt>
                <c:pt idx="8">
                  <c:v>31.6</c:v>
                </c:pt>
                <c:pt idx="9">
                  <c:v>33.5</c:v>
                </c:pt>
                <c:pt idx="10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CA-4978-961B-E192E6CE1F9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97633680"/>
        <c:axId val="2097640880"/>
      </c:barChart>
      <c:catAx>
        <c:axId val="209763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0880"/>
        <c:crosses val="autoZero"/>
        <c:auto val="1"/>
        <c:lblAlgn val="ctr"/>
        <c:lblOffset val="100"/>
        <c:noMultiLvlLbl val="0"/>
      </c:catAx>
      <c:valAx>
        <c:axId val="20976408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09763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9198753280839896"/>
          <c:y val="2.8355934674832307E-2"/>
          <c:w val="0.24380271216097987"/>
          <c:h val="0.142940361621463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demanda de valencià al</a:t>
            </a:r>
          </a:p>
          <a:p>
            <a:pPr algn="l">
              <a:defRPr sz="1200"/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Eng. Aeroespacial</a:t>
            </a:r>
          </a:p>
        </c:rich>
      </c:tx>
      <c:layout>
        <c:manualLayout>
          <c:xMode val="edge"/>
          <c:yMode val="edge"/>
          <c:x val="4.8909667541557296E-2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2.7303149606299214E-2"/>
          <c:y val="0.1902314814814815"/>
          <c:w val="0.94214129483814524"/>
          <c:h val="0.68479913969087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ETSED!$T$4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ETSED!$S$26:$S$36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ETSED!$T$26:$T$36</c:f>
              <c:numCache>
                <c:formatCode>0.0</c:formatCode>
                <c:ptCount val="11"/>
                <c:pt idx="0">
                  <c:v>11</c:v>
                </c:pt>
                <c:pt idx="1">
                  <c:v>10</c:v>
                </c:pt>
                <c:pt idx="2">
                  <c:v>11.18</c:v>
                </c:pt>
                <c:pt idx="3">
                  <c:v>12.06</c:v>
                </c:pt>
                <c:pt idx="4">
                  <c:v>11.24</c:v>
                </c:pt>
                <c:pt idx="5">
                  <c:v>9.25</c:v>
                </c:pt>
                <c:pt idx="6">
                  <c:v>5.9</c:v>
                </c:pt>
                <c:pt idx="7">
                  <c:v>5.1100000000000003</c:v>
                </c:pt>
                <c:pt idx="8">
                  <c:v>4.2</c:v>
                </c:pt>
                <c:pt idx="9">
                  <c:v>3.9</c:v>
                </c:pt>
                <c:pt idx="10">
                  <c:v>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FD-41A3-84BB-9DCBB1AE1E6D}"/>
            </c:ext>
          </c:extLst>
        </c:ser>
        <c:ser>
          <c:idx val="1"/>
          <c:order val="1"/>
          <c:tx>
            <c:strRef>
              <c:f>ETSED!$U$4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ETSED!$S$26:$S$36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ETSED!$U$26:$U$36</c:f>
              <c:numCache>
                <c:formatCode>0.0</c:formatCode>
                <c:ptCount val="11"/>
                <c:pt idx="0">
                  <c:v>9</c:v>
                </c:pt>
                <c:pt idx="1">
                  <c:v>14</c:v>
                </c:pt>
                <c:pt idx="2">
                  <c:v>13.9</c:v>
                </c:pt>
                <c:pt idx="3">
                  <c:v>14.3</c:v>
                </c:pt>
                <c:pt idx="4">
                  <c:v>11.98</c:v>
                </c:pt>
                <c:pt idx="5">
                  <c:v>11.69</c:v>
                </c:pt>
                <c:pt idx="6">
                  <c:v>12.17</c:v>
                </c:pt>
                <c:pt idx="7">
                  <c:v>12.6</c:v>
                </c:pt>
                <c:pt idx="8">
                  <c:v>16.5</c:v>
                </c:pt>
                <c:pt idx="9">
                  <c:v>14.5</c:v>
                </c:pt>
                <c:pt idx="10">
                  <c:v>10.7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FD-41A3-84BB-9DCBB1AE1E6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97633680"/>
        <c:axId val="2097640880"/>
      </c:barChart>
      <c:catAx>
        <c:axId val="209763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0880"/>
        <c:crosses val="autoZero"/>
        <c:auto val="1"/>
        <c:lblAlgn val="ctr"/>
        <c:lblOffset val="100"/>
        <c:noMultiLvlLbl val="0"/>
      </c:catAx>
      <c:valAx>
        <c:axId val="20976408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09763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2174868766404203"/>
          <c:y val="3.483632254301549E-2"/>
          <c:w val="0.29214020122484691"/>
          <c:h val="0.195605132691746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Evolució del % d'oferta en valencià</a:t>
            </a:r>
          </a:p>
          <a:p>
            <a:pPr>
              <a:defRPr/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Eng. Aeroespacial</a:t>
            </a:r>
            <a:endParaRPr lang="ca-ES"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5.6517790631761079E-2"/>
          <c:y val="0.30305402204976489"/>
          <c:w val="0.89165655132706334"/>
          <c:h val="0.45817189051376883"/>
        </c:manualLayout>
      </c:layout>
      <c:lineChart>
        <c:grouping val="standard"/>
        <c:varyColors val="0"/>
        <c:ser>
          <c:idx val="0"/>
          <c:order val="0"/>
          <c:tx>
            <c:strRef>
              <c:f>ETSED!$X$3</c:f>
              <c:strCache>
                <c:ptCount val="1"/>
                <c:pt idx="0">
                  <c:v>Oferta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12700">
                <a:solidFill>
                  <a:schemeClr val="accent1"/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ETSED!$W$25:$W$36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ETSED!$X$25:$X$36</c:f>
              <c:numCache>
                <c:formatCode>General</c:formatCode>
                <c:ptCount val="12"/>
                <c:pt idx="0">
                  <c:v>0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4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3.25</c:v>
                </c:pt>
                <c:pt idx="9">
                  <c:v>15.3</c:v>
                </c:pt>
                <c:pt idx="10">
                  <c:v>3.2</c:v>
                </c:pt>
                <c:pt idx="1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9E-454B-A7AC-11AE9DDCE96B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7616880"/>
        <c:axId val="2097643280"/>
      </c:lineChart>
      <c:catAx>
        <c:axId val="209761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3280"/>
        <c:crosses val="autoZero"/>
        <c:auto val="1"/>
        <c:lblAlgn val="ctr"/>
        <c:lblOffset val="100"/>
        <c:noMultiLvlLbl val="0"/>
      </c:catAx>
      <c:valAx>
        <c:axId val="20976432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209761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demanda de valencià al</a:t>
            </a:r>
          </a:p>
          <a:p>
            <a:pPr algn="l">
              <a:defRPr sz="1200"/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Eng. Elèctrica</a:t>
            </a:r>
          </a:p>
        </c:rich>
      </c:tx>
      <c:layout>
        <c:manualLayout>
          <c:xMode val="edge"/>
          <c:yMode val="edge"/>
          <c:x val="4.8909667541557296E-2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2.7303149606299214E-2"/>
          <c:y val="0.1902314814814815"/>
          <c:w val="0.94214129483814524"/>
          <c:h val="0.68479913969087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ETSED!$T$4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ETSED!$S$47:$S$57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ETSED!$T$47:$T$57</c:f>
              <c:numCache>
                <c:formatCode>0.0</c:formatCode>
                <c:ptCount val="11"/>
                <c:pt idx="0">
                  <c:v>17</c:v>
                </c:pt>
                <c:pt idx="1">
                  <c:v>13</c:v>
                </c:pt>
                <c:pt idx="2">
                  <c:v>12.52</c:v>
                </c:pt>
                <c:pt idx="3">
                  <c:v>12.15</c:v>
                </c:pt>
                <c:pt idx="4">
                  <c:v>10.27</c:v>
                </c:pt>
                <c:pt idx="5">
                  <c:v>8.2899999999999991</c:v>
                </c:pt>
                <c:pt idx="6">
                  <c:v>10.11</c:v>
                </c:pt>
                <c:pt idx="7">
                  <c:v>10.84</c:v>
                </c:pt>
                <c:pt idx="8">
                  <c:v>9.5</c:v>
                </c:pt>
                <c:pt idx="9">
                  <c:v>9.5</c:v>
                </c:pt>
                <c:pt idx="10">
                  <c:v>8.3000000000000007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46-45AA-853A-2F8461433558}"/>
            </c:ext>
          </c:extLst>
        </c:ser>
        <c:ser>
          <c:idx val="1"/>
          <c:order val="1"/>
          <c:tx>
            <c:strRef>
              <c:f>ETSED!$U$4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ETSED!$S$47:$S$57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ETSED!$U$47:$U$57</c:f>
              <c:numCache>
                <c:formatCode>0.0</c:formatCode>
                <c:ptCount val="11"/>
                <c:pt idx="0">
                  <c:v>26</c:v>
                </c:pt>
                <c:pt idx="1">
                  <c:v>35</c:v>
                </c:pt>
                <c:pt idx="2">
                  <c:v>37.68</c:v>
                </c:pt>
                <c:pt idx="3">
                  <c:v>41.24</c:v>
                </c:pt>
                <c:pt idx="4">
                  <c:v>38.54</c:v>
                </c:pt>
                <c:pt idx="5">
                  <c:v>38.799999999999997</c:v>
                </c:pt>
                <c:pt idx="6">
                  <c:v>39.36</c:v>
                </c:pt>
                <c:pt idx="7">
                  <c:v>41.86</c:v>
                </c:pt>
                <c:pt idx="8">
                  <c:v>37.1</c:v>
                </c:pt>
                <c:pt idx="9">
                  <c:v>41.7</c:v>
                </c:pt>
                <c:pt idx="10">
                  <c:v>44.9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46-45AA-853A-2F846143355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97633680"/>
        <c:axId val="2097640880"/>
      </c:barChart>
      <c:catAx>
        <c:axId val="209763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0880"/>
        <c:crosses val="autoZero"/>
        <c:auto val="1"/>
        <c:lblAlgn val="ctr"/>
        <c:lblOffset val="100"/>
        <c:noMultiLvlLbl val="0"/>
      </c:catAx>
      <c:valAx>
        <c:axId val="20976408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09763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2174868766404203"/>
          <c:y val="3.483632254301549E-2"/>
          <c:w val="0.29214020122484691"/>
          <c:h val="0.126160688247302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demanda de valencià al</a:t>
            </a:r>
          </a:p>
          <a:p>
            <a:pPr algn="l">
              <a:defRPr sz="1200"/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Màster en Eng. Disseny</a:t>
            </a:r>
          </a:p>
        </c:rich>
      </c:tx>
      <c:layout>
        <c:manualLayout>
          <c:xMode val="edge"/>
          <c:yMode val="edge"/>
          <c:x val="4.8909667541557296E-2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2.7303149606299214E-2"/>
          <c:y val="0.1902314814814815"/>
          <c:w val="0.94214129483814524"/>
          <c:h val="0.68479913969087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ETSED!$T$4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ETSED!$S$5:$S$14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ETSED!$T$110:$T$119</c:f>
              <c:numCache>
                <c:formatCode>0.0</c:formatCode>
                <c:ptCount val="10"/>
                <c:pt idx="7">
                  <c:v>9.6</c:v>
                </c:pt>
                <c:pt idx="8">
                  <c:v>4.5</c:v>
                </c:pt>
                <c:pt idx="9" formatCode="General">
                  <c:v>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42-409F-8AD4-8864E0FB8680}"/>
            </c:ext>
          </c:extLst>
        </c:ser>
        <c:ser>
          <c:idx val="1"/>
          <c:order val="1"/>
          <c:tx>
            <c:strRef>
              <c:f>ETSED!$U$4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ETSED!$S$5:$S$14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ETSED!$U$110:$U$119</c:f>
              <c:numCache>
                <c:formatCode>0.0</c:formatCode>
                <c:ptCount val="10"/>
                <c:pt idx="7">
                  <c:v>7.1</c:v>
                </c:pt>
                <c:pt idx="8">
                  <c:v>10.3</c:v>
                </c:pt>
                <c:pt idx="9" formatCode="General">
                  <c:v>13.6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42-409F-8AD4-8864E0FB868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97633680"/>
        <c:axId val="2097640880"/>
      </c:barChart>
      <c:catAx>
        <c:axId val="209763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0880"/>
        <c:crosses val="autoZero"/>
        <c:auto val="1"/>
        <c:lblAlgn val="ctr"/>
        <c:lblOffset val="100"/>
        <c:noMultiLvlLbl val="0"/>
      </c:catAx>
      <c:valAx>
        <c:axId val="20976408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09763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2174868766404203"/>
          <c:y val="3.483632254301549E-2"/>
          <c:w val="0.29214020122484691"/>
          <c:h val="0.126160688247302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Evolució del % d'oferta en valencià</a:t>
            </a:r>
          </a:p>
          <a:p>
            <a:pPr>
              <a:defRPr/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Eng. Electrònica industrial</a:t>
            </a:r>
            <a:endParaRPr lang="ca-ES"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5.6517790631761079E-2"/>
          <c:y val="0.30305402204976489"/>
          <c:w val="0.89165655132706334"/>
          <c:h val="0.45817189051376883"/>
        </c:manualLayout>
      </c:layout>
      <c:lineChart>
        <c:grouping val="standard"/>
        <c:varyColors val="0"/>
        <c:ser>
          <c:idx val="0"/>
          <c:order val="0"/>
          <c:tx>
            <c:strRef>
              <c:f>ETSED!$X$3</c:f>
              <c:strCache>
                <c:ptCount val="1"/>
                <c:pt idx="0">
                  <c:v>Oferta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12700">
                <a:solidFill>
                  <a:schemeClr val="accent1"/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ETSInf!$W$4:$W$14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ETSED!$X$88:$X$98</c:f>
              <c:numCache>
                <c:formatCode>General</c:formatCode>
                <c:ptCount val="11"/>
                <c:pt idx="0">
                  <c:v>3</c:v>
                </c:pt>
                <c:pt idx="1">
                  <c:v>6</c:v>
                </c:pt>
                <c:pt idx="2">
                  <c:v>7</c:v>
                </c:pt>
                <c:pt idx="3">
                  <c:v>7</c:v>
                </c:pt>
                <c:pt idx="4">
                  <c:v>4</c:v>
                </c:pt>
                <c:pt idx="5">
                  <c:v>4</c:v>
                </c:pt>
                <c:pt idx="6">
                  <c:v>3</c:v>
                </c:pt>
                <c:pt idx="7">
                  <c:v>2</c:v>
                </c:pt>
                <c:pt idx="8">
                  <c:v>2.14</c:v>
                </c:pt>
                <c:pt idx="9">
                  <c:v>2.2000000000000002</c:v>
                </c:pt>
                <c:pt idx="10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BE-4EC8-A0FF-1F3CE11DF91C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7616880"/>
        <c:axId val="2097643280"/>
      </c:lineChart>
      <c:catAx>
        <c:axId val="209761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3280"/>
        <c:crosses val="autoZero"/>
        <c:auto val="1"/>
        <c:lblAlgn val="ctr"/>
        <c:lblOffset val="100"/>
        <c:noMultiLvlLbl val="0"/>
      </c:catAx>
      <c:valAx>
        <c:axId val="20976432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209761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Evolució del % d'oferta en valencià</a:t>
            </a:r>
          </a:p>
          <a:p>
            <a:pPr>
              <a:defRPr/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Eng. </a:t>
            </a:r>
            <a:r>
              <a:rPr lang="ca-ES" sz="960" b="0" i="0" u="none" strike="noStrike" baseline="0">
                <a:effectLst/>
              </a:rPr>
              <a:t>Disseny Industrial</a:t>
            </a:r>
            <a:endParaRPr lang="ca-ES"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5.6517790631761079E-2"/>
          <c:y val="0.30305402204976489"/>
          <c:w val="0.89165655132706334"/>
          <c:h val="0.45817189051376883"/>
        </c:manualLayout>
      </c:layout>
      <c:lineChart>
        <c:grouping val="standard"/>
        <c:varyColors val="0"/>
        <c:ser>
          <c:idx val="0"/>
          <c:order val="0"/>
          <c:tx>
            <c:strRef>
              <c:f>ETSED!$X$3</c:f>
              <c:strCache>
                <c:ptCount val="1"/>
                <c:pt idx="0">
                  <c:v>Oferta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12700">
                <a:solidFill>
                  <a:schemeClr val="accent1"/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ETSED!$W$4:$W$15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ETSED!$X$4:$X$15</c:f>
              <c:numCache>
                <c:formatCode>0</c:formatCode>
                <c:ptCount val="12"/>
                <c:pt idx="0">
                  <c:v>1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5</c:v>
                </c:pt>
                <c:pt idx="5">
                  <c:v>5</c:v>
                </c:pt>
                <c:pt idx="6">
                  <c:v>6</c:v>
                </c:pt>
                <c:pt idx="7">
                  <c:v>5</c:v>
                </c:pt>
                <c:pt idx="8" formatCode="0.0">
                  <c:v>9</c:v>
                </c:pt>
                <c:pt idx="9" formatCode="0.0">
                  <c:v>8.5</c:v>
                </c:pt>
                <c:pt idx="10">
                  <c:v>7.4</c:v>
                </c:pt>
                <c:pt idx="11">
                  <c:v>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73-45C7-86BB-F3ABA5CA0978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7616880"/>
        <c:axId val="2097643280"/>
      </c:lineChart>
      <c:catAx>
        <c:axId val="209761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3280"/>
        <c:crosses val="autoZero"/>
        <c:auto val="1"/>
        <c:lblAlgn val="ctr"/>
        <c:lblOffset val="100"/>
        <c:noMultiLvlLbl val="0"/>
      </c:catAx>
      <c:valAx>
        <c:axId val="20976432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crossAx val="209761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Evolució del % d'oferta en valencià</a:t>
            </a:r>
          </a:p>
          <a:p>
            <a:pPr>
              <a:defRPr/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Eng. </a:t>
            </a:r>
            <a:r>
              <a:rPr lang="ca-ES" sz="960" b="0" i="0" u="none" strike="noStrike" baseline="0">
                <a:effectLst/>
              </a:rPr>
              <a:t>Elèctrica</a:t>
            </a:r>
            <a:endParaRPr lang="ca-ES"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5.6517790631761079E-2"/>
          <c:y val="0.30305402204976489"/>
          <c:w val="0.89165655132706334"/>
          <c:h val="0.45817189051376883"/>
        </c:manualLayout>
      </c:layout>
      <c:lineChart>
        <c:grouping val="standard"/>
        <c:varyColors val="0"/>
        <c:ser>
          <c:idx val="0"/>
          <c:order val="0"/>
          <c:tx>
            <c:strRef>
              <c:f>ETSED!$X$3</c:f>
              <c:strCache>
                <c:ptCount val="1"/>
                <c:pt idx="0">
                  <c:v>Oferta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12700">
                <a:solidFill>
                  <a:schemeClr val="accent1"/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ETSED!$W$46:$W$57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ETSED!$X$46:$X$57</c:f>
              <c:numCache>
                <c:formatCode>General</c:formatCode>
                <c:ptCount val="12"/>
                <c:pt idx="0">
                  <c:v>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7</c:v>
                </c:pt>
                <c:pt idx="5">
                  <c:v>8</c:v>
                </c:pt>
                <c:pt idx="6">
                  <c:v>7</c:v>
                </c:pt>
                <c:pt idx="7">
                  <c:v>7</c:v>
                </c:pt>
                <c:pt idx="8">
                  <c:v>9.1</c:v>
                </c:pt>
                <c:pt idx="9">
                  <c:v>5.8</c:v>
                </c:pt>
                <c:pt idx="10">
                  <c:v>5.3</c:v>
                </c:pt>
                <c:pt idx="11">
                  <c:v>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6D-405D-B205-5DE97B070D30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7616880"/>
        <c:axId val="2097643280"/>
      </c:lineChart>
      <c:catAx>
        <c:axId val="209761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3280"/>
        <c:crosses val="autoZero"/>
        <c:auto val="1"/>
        <c:lblAlgn val="ctr"/>
        <c:lblOffset val="100"/>
        <c:noMultiLvlLbl val="0"/>
      </c:catAx>
      <c:valAx>
        <c:axId val="20976432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209761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demanda de valencià al</a:t>
            </a:r>
          </a:p>
          <a:p>
            <a:pPr algn="l">
              <a:defRPr sz="1200"/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Eng. </a:t>
            </a:r>
            <a:r>
              <a:rPr lang="ca-ES" sz="1200" b="0" i="0" u="none" strike="noStrike" baseline="0">
                <a:effectLst/>
              </a:rPr>
              <a:t>Electrònica Ind.</a:t>
            </a:r>
            <a:endParaRPr lang="ca-ES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layout>
        <c:manualLayout>
          <c:xMode val="edge"/>
          <c:yMode val="edge"/>
          <c:x val="4.8909667541557296E-2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2.7303149606299214E-2"/>
          <c:y val="0.1902314814814815"/>
          <c:w val="0.94214129483814524"/>
          <c:h val="0.68479913969087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ETSED!$T$4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ETSED!$S$68:$S$78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ETSED!$T$68:$T$78</c:f>
              <c:numCache>
                <c:formatCode>0.0</c:formatCode>
                <c:ptCount val="11"/>
                <c:pt idx="0">
                  <c:v>13</c:v>
                </c:pt>
                <c:pt idx="1">
                  <c:v>13</c:v>
                </c:pt>
                <c:pt idx="2">
                  <c:v>13.74</c:v>
                </c:pt>
                <c:pt idx="3">
                  <c:v>13.34</c:v>
                </c:pt>
                <c:pt idx="4">
                  <c:v>12.3</c:v>
                </c:pt>
                <c:pt idx="5">
                  <c:v>12.07</c:v>
                </c:pt>
                <c:pt idx="6">
                  <c:v>10.62</c:v>
                </c:pt>
                <c:pt idx="7">
                  <c:v>8.69</c:v>
                </c:pt>
                <c:pt idx="8">
                  <c:v>10.1</c:v>
                </c:pt>
                <c:pt idx="9">
                  <c:v>11.3</c:v>
                </c:pt>
                <c:pt idx="10">
                  <c:v>8.3000000000000007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D0-497A-8872-194D38618227}"/>
            </c:ext>
          </c:extLst>
        </c:ser>
        <c:ser>
          <c:idx val="1"/>
          <c:order val="1"/>
          <c:tx>
            <c:strRef>
              <c:f>ETSED!$U$4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ETSED!$S$68:$S$78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ETSED!$U$68:$U$78</c:f>
              <c:numCache>
                <c:formatCode>0.0</c:formatCode>
                <c:ptCount val="11"/>
                <c:pt idx="0">
                  <c:v>24</c:v>
                </c:pt>
                <c:pt idx="1">
                  <c:v>27</c:v>
                </c:pt>
                <c:pt idx="2">
                  <c:v>31.94</c:v>
                </c:pt>
                <c:pt idx="3">
                  <c:v>32.53</c:v>
                </c:pt>
                <c:pt idx="4">
                  <c:v>32.200000000000003</c:v>
                </c:pt>
                <c:pt idx="5">
                  <c:v>32.29</c:v>
                </c:pt>
                <c:pt idx="6">
                  <c:v>31.94</c:v>
                </c:pt>
                <c:pt idx="7">
                  <c:v>32.36</c:v>
                </c:pt>
                <c:pt idx="8">
                  <c:v>31.77</c:v>
                </c:pt>
                <c:pt idx="9">
                  <c:v>30.1</c:v>
                </c:pt>
                <c:pt idx="10">
                  <c:v>33.9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D0-497A-8872-194D3861822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97633680"/>
        <c:axId val="2097640880"/>
      </c:barChart>
      <c:catAx>
        <c:axId val="209763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0880"/>
        <c:crosses val="autoZero"/>
        <c:auto val="1"/>
        <c:lblAlgn val="ctr"/>
        <c:lblOffset val="100"/>
        <c:noMultiLvlLbl val="0"/>
      </c:catAx>
      <c:valAx>
        <c:axId val="20976408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09763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2174868766404203"/>
          <c:y val="3.483632254301549E-2"/>
          <c:w val="0.29214020122484691"/>
          <c:h val="0.126160688247302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Evolució del % d'oferta en valencià</a:t>
            </a:r>
          </a:p>
          <a:p>
            <a:pPr>
              <a:defRPr/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Eng. </a:t>
            </a:r>
            <a:r>
              <a:rPr lang="ca-ES" sz="960" b="0" i="0" u="none" strike="noStrike" baseline="0">
                <a:effectLst/>
              </a:rPr>
              <a:t>Electrònica Ind.</a:t>
            </a:r>
            <a:endParaRPr lang="ca-ES"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5.6517790631761079E-2"/>
          <c:y val="0.30305402204976489"/>
          <c:w val="0.89165655132706334"/>
          <c:h val="0.45817189051376883"/>
        </c:manualLayout>
      </c:layout>
      <c:lineChart>
        <c:grouping val="standard"/>
        <c:varyColors val="0"/>
        <c:ser>
          <c:idx val="0"/>
          <c:order val="0"/>
          <c:tx>
            <c:strRef>
              <c:f>ETSED!$X$3</c:f>
              <c:strCache>
                <c:ptCount val="1"/>
                <c:pt idx="0">
                  <c:v>Oferta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12700">
                <a:solidFill>
                  <a:schemeClr val="accent1"/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ETSED!$W$67:$W$78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ETSED!$X$67:$X$78</c:f>
              <c:numCache>
                <c:formatCode>General</c:formatCode>
                <c:ptCount val="12"/>
                <c:pt idx="0">
                  <c:v>2</c:v>
                </c:pt>
                <c:pt idx="1">
                  <c:v>7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4</c:v>
                </c:pt>
                <c:pt idx="6">
                  <c:v>4</c:v>
                </c:pt>
                <c:pt idx="7">
                  <c:v>5</c:v>
                </c:pt>
                <c:pt idx="8">
                  <c:v>4.8499999999999996</c:v>
                </c:pt>
                <c:pt idx="9">
                  <c:v>3.4</c:v>
                </c:pt>
                <c:pt idx="10">
                  <c:v>3.4</c:v>
                </c:pt>
                <c:pt idx="11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EA-42CD-B1DA-B44A7104A0B5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7616880"/>
        <c:axId val="2097643280"/>
      </c:lineChart>
      <c:catAx>
        <c:axId val="209761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3280"/>
        <c:crosses val="autoZero"/>
        <c:auto val="1"/>
        <c:lblAlgn val="ctr"/>
        <c:lblOffset val="100"/>
        <c:noMultiLvlLbl val="0"/>
      </c:catAx>
      <c:valAx>
        <c:axId val="20976432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209761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demanda de valencià al</a:t>
            </a:r>
          </a:p>
          <a:p>
            <a:pPr algn="l">
              <a:defRPr sz="1200"/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Eng. </a:t>
            </a:r>
            <a:r>
              <a:rPr lang="ca-ES" sz="1200" b="0" i="0" u="none" strike="noStrike" baseline="0">
                <a:effectLst/>
              </a:rPr>
              <a:t>Mecànica</a:t>
            </a:r>
            <a:endParaRPr lang="ca-ES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layout>
        <c:manualLayout>
          <c:xMode val="edge"/>
          <c:yMode val="edge"/>
          <c:x val="4.8909667541557296E-2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2.7303149606299214E-2"/>
          <c:y val="0.1902314814814815"/>
          <c:w val="0.94214129483814524"/>
          <c:h val="0.68479913969087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ETSED!$T$4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ETSED!$S$89:$S$99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ETSED!$T$89:$T$99</c:f>
              <c:numCache>
                <c:formatCode>0.0</c:formatCode>
                <c:ptCount val="11"/>
                <c:pt idx="0">
                  <c:v>13</c:v>
                </c:pt>
                <c:pt idx="1">
                  <c:v>12</c:v>
                </c:pt>
                <c:pt idx="2">
                  <c:v>14.27</c:v>
                </c:pt>
                <c:pt idx="3">
                  <c:v>14.97</c:v>
                </c:pt>
                <c:pt idx="4">
                  <c:v>14.7</c:v>
                </c:pt>
                <c:pt idx="5">
                  <c:v>15.15</c:v>
                </c:pt>
                <c:pt idx="6">
                  <c:v>12.82</c:v>
                </c:pt>
                <c:pt idx="7">
                  <c:v>10.5</c:v>
                </c:pt>
                <c:pt idx="8">
                  <c:v>8.6999999999999993</c:v>
                </c:pt>
                <c:pt idx="9">
                  <c:v>9.4</c:v>
                </c:pt>
                <c:pt idx="10">
                  <c:v>8.8000000000000007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0A-43B2-8AD0-FCD977258E8B}"/>
            </c:ext>
          </c:extLst>
        </c:ser>
        <c:ser>
          <c:idx val="1"/>
          <c:order val="1"/>
          <c:tx>
            <c:strRef>
              <c:f>ETSED!$U$4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ETSED!$S$89:$S$99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ETSED!$U$89:$U$99</c:f>
              <c:numCache>
                <c:formatCode>0.0</c:formatCode>
                <c:ptCount val="11"/>
                <c:pt idx="0">
                  <c:v>19</c:v>
                </c:pt>
                <c:pt idx="1">
                  <c:v>27</c:v>
                </c:pt>
                <c:pt idx="2">
                  <c:v>26.28</c:v>
                </c:pt>
                <c:pt idx="3">
                  <c:v>25.67</c:v>
                </c:pt>
                <c:pt idx="4">
                  <c:v>27.06</c:v>
                </c:pt>
                <c:pt idx="5">
                  <c:v>30.53</c:v>
                </c:pt>
                <c:pt idx="6">
                  <c:v>25.91</c:v>
                </c:pt>
                <c:pt idx="7">
                  <c:v>26.92</c:v>
                </c:pt>
                <c:pt idx="8">
                  <c:v>30</c:v>
                </c:pt>
                <c:pt idx="9">
                  <c:v>28.5</c:v>
                </c:pt>
                <c:pt idx="10">
                  <c:v>28.3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0A-43B2-8AD0-FCD977258E8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97633680"/>
        <c:axId val="2097640880"/>
      </c:barChart>
      <c:catAx>
        <c:axId val="209763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0880"/>
        <c:crosses val="autoZero"/>
        <c:auto val="1"/>
        <c:lblAlgn val="ctr"/>
        <c:lblOffset val="100"/>
        <c:noMultiLvlLbl val="0"/>
      </c:catAx>
      <c:valAx>
        <c:axId val="20976408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09763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2174868766404203"/>
          <c:y val="3.483632254301549E-2"/>
          <c:w val="0.29214020122484691"/>
          <c:h val="0.126160688247302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Evolució del % d'oferta en valencià</a:t>
            </a:r>
          </a:p>
          <a:p>
            <a:pPr>
              <a:defRPr/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Eng. </a:t>
            </a:r>
            <a:r>
              <a:rPr lang="ca-ES" sz="960" b="0" i="0" u="none" strike="noStrike" baseline="0">
                <a:effectLst/>
              </a:rPr>
              <a:t>Mecànica</a:t>
            </a:r>
            <a:endParaRPr lang="ca-ES"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5.6517790631761079E-2"/>
          <c:y val="0.30305402204976489"/>
          <c:w val="0.89165655132706334"/>
          <c:h val="0.45817189051376883"/>
        </c:manualLayout>
      </c:layout>
      <c:lineChart>
        <c:grouping val="standard"/>
        <c:varyColors val="0"/>
        <c:ser>
          <c:idx val="0"/>
          <c:order val="0"/>
          <c:tx>
            <c:strRef>
              <c:f>ETSED!$X$3</c:f>
              <c:strCache>
                <c:ptCount val="1"/>
                <c:pt idx="0">
                  <c:v>Oferta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12700">
                <a:solidFill>
                  <a:schemeClr val="accent1"/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ETSED!$W$88:$W$99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ETSED!$X$88:$X$99</c:f>
              <c:numCache>
                <c:formatCode>General</c:formatCode>
                <c:ptCount val="12"/>
                <c:pt idx="0">
                  <c:v>3</c:v>
                </c:pt>
                <c:pt idx="1">
                  <c:v>6</c:v>
                </c:pt>
                <c:pt idx="2">
                  <c:v>7</c:v>
                </c:pt>
                <c:pt idx="3">
                  <c:v>7</c:v>
                </c:pt>
                <c:pt idx="4">
                  <c:v>4</c:v>
                </c:pt>
                <c:pt idx="5">
                  <c:v>4</c:v>
                </c:pt>
                <c:pt idx="6">
                  <c:v>3</c:v>
                </c:pt>
                <c:pt idx="7">
                  <c:v>2</c:v>
                </c:pt>
                <c:pt idx="8">
                  <c:v>2.14</c:v>
                </c:pt>
                <c:pt idx="9">
                  <c:v>2.2000000000000002</c:v>
                </c:pt>
                <c:pt idx="10">
                  <c:v>1.9</c:v>
                </c:pt>
                <c:pt idx="11">
                  <c:v>2.2000000000000002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39-4878-9100-BECEB7119DA8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7616880"/>
        <c:axId val="2097643280"/>
      </c:lineChart>
      <c:catAx>
        <c:axId val="209761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3280"/>
        <c:crosses val="autoZero"/>
        <c:auto val="1"/>
        <c:lblAlgn val="ctr"/>
        <c:lblOffset val="100"/>
        <c:noMultiLvlLbl val="0"/>
      </c:catAx>
      <c:valAx>
        <c:axId val="20976432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209761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</a:t>
            </a:r>
            <a:r>
              <a:rPr lang="ca-ES" sz="1200" baseline="0"/>
              <a:t> </a:t>
            </a: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ENG. GEOMÀTICA I TOPOGRÀFICA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ETSEAMN!$Q$96:$Q$98</c:f>
              <c:numCache>
                <c:formatCode>0.0%</c:formatCode>
                <c:ptCount val="3"/>
                <c:pt idx="0">
                  <c:v>0</c:v>
                </c:pt>
                <c:pt idx="1">
                  <c:v>0.96556247950147589</c:v>
                </c:pt>
                <c:pt idx="2">
                  <c:v>3.443752049852411E-2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CE-4A14-8301-2A416B1DF67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ENG. GEOMÀTICA I TOPOGRÀFICA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ETSEAMN!$H$5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(ETSEAMN!$L$96,ETSEAMN!$L$93)</c:f>
              <c:numCache>
                <c:formatCode>0.0%</c:formatCode>
                <c:ptCount val="2"/>
                <c:pt idx="0">
                  <c:v>0.24042367962855482</c:v>
                </c:pt>
                <c:pt idx="1">
                  <c:v>0.34764944863609981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11-439D-B264-8A87B86418D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demanda de valencià al</a:t>
            </a:r>
          </a:p>
          <a:p>
            <a:pPr algn="l">
              <a:defRPr sz="1200"/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Eng. Geomàtica i Topogràfica</a:t>
            </a:r>
          </a:p>
        </c:rich>
      </c:tx>
      <c:layout>
        <c:manualLayout>
          <c:xMode val="edge"/>
          <c:yMode val="edge"/>
          <c:x val="2.9465223097112862E-2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2.7303149606299214E-2"/>
          <c:y val="0.1902314814814815"/>
          <c:w val="0.94214129483814524"/>
          <c:h val="0.68479913969087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ETSGCT!$T$4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ETSGCT!$S$5:$S$15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ETSGCT!$T$5:$T$15</c:f>
              <c:numCache>
                <c:formatCode>0.0</c:formatCode>
                <c:ptCount val="11"/>
                <c:pt idx="0">
                  <c:v>13</c:v>
                </c:pt>
                <c:pt idx="1">
                  <c:v>13</c:v>
                </c:pt>
                <c:pt idx="2">
                  <c:v>14.64</c:v>
                </c:pt>
                <c:pt idx="3">
                  <c:v>6.74</c:v>
                </c:pt>
                <c:pt idx="4">
                  <c:v>8.18</c:v>
                </c:pt>
                <c:pt idx="5">
                  <c:v>7.25</c:v>
                </c:pt>
                <c:pt idx="6">
                  <c:v>5.05</c:v>
                </c:pt>
                <c:pt idx="7">
                  <c:v>3.21</c:v>
                </c:pt>
                <c:pt idx="8">
                  <c:v>4.8</c:v>
                </c:pt>
                <c:pt idx="9">
                  <c:v>5.5</c:v>
                </c:pt>
                <c:pt idx="10">
                  <c:v>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E7-44AD-A6E6-6D2145AC8751}"/>
            </c:ext>
          </c:extLst>
        </c:ser>
        <c:ser>
          <c:idx val="1"/>
          <c:order val="1"/>
          <c:tx>
            <c:strRef>
              <c:f>ETSGCT!$U$4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ETSGCT!$S$5:$S$15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ETSGCT!$U$5:$U$15</c:f>
              <c:numCache>
                <c:formatCode>0.0</c:formatCode>
                <c:ptCount val="11"/>
                <c:pt idx="0">
                  <c:v>25</c:v>
                </c:pt>
                <c:pt idx="1">
                  <c:v>39</c:v>
                </c:pt>
                <c:pt idx="2">
                  <c:v>36.54</c:v>
                </c:pt>
                <c:pt idx="3">
                  <c:v>38.78</c:v>
                </c:pt>
                <c:pt idx="4">
                  <c:v>36.409999999999997</c:v>
                </c:pt>
                <c:pt idx="5">
                  <c:v>36.47</c:v>
                </c:pt>
                <c:pt idx="6">
                  <c:v>31.81</c:v>
                </c:pt>
                <c:pt idx="7">
                  <c:v>31.58</c:v>
                </c:pt>
                <c:pt idx="8">
                  <c:v>35.4</c:v>
                </c:pt>
                <c:pt idx="9">
                  <c:v>35</c:v>
                </c:pt>
                <c:pt idx="10">
                  <c:v>33.5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DE7-44AD-A6E6-6D2145AC875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97633680"/>
        <c:axId val="2097640880"/>
      </c:barChart>
      <c:catAx>
        <c:axId val="209763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0880"/>
        <c:crosses val="autoZero"/>
        <c:auto val="1"/>
        <c:lblAlgn val="ctr"/>
        <c:lblOffset val="100"/>
        <c:noMultiLvlLbl val="0"/>
      </c:catAx>
      <c:valAx>
        <c:axId val="20976408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09763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0865419947506563"/>
          <c:y val="2.8355934674832307E-2"/>
          <c:w val="0.24380271216097987"/>
          <c:h val="0.142940361621463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Evolució del % d'oferta en valencià</a:t>
            </a:r>
          </a:p>
          <a:p>
            <a:pPr>
              <a:defRPr/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Eng. Geomàtica i Topogràfica</a:t>
            </a:r>
            <a:endParaRPr lang="ca-ES"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5.6517790631761079E-2"/>
          <c:y val="0.30305402204976489"/>
          <c:w val="0.89165655132706334"/>
          <c:h val="0.45817189051376883"/>
        </c:manualLayout>
      </c:layout>
      <c:lineChart>
        <c:grouping val="standard"/>
        <c:varyColors val="0"/>
        <c:ser>
          <c:idx val="0"/>
          <c:order val="0"/>
          <c:tx>
            <c:strRef>
              <c:f>ETSGCT!$X$3</c:f>
              <c:strCache>
                <c:ptCount val="1"/>
                <c:pt idx="0">
                  <c:v>Oferta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12700">
                <a:solidFill>
                  <a:schemeClr val="accent1"/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ETSGCT!$W$4:$W$15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ETSGCT!$X$4:$X$15</c:f>
              <c:numCache>
                <c:formatCode>General</c:formatCode>
                <c:ptCount val="12"/>
                <c:pt idx="0">
                  <c:v>0</c:v>
                </c:pt>
                <c:pt idx="1">
                  <c:v>5</c:v>
                </c:pt>
                <c:pt idx="2">
                  <c:v>4</c:v>
                </c:pt>
                <c:pt idx="3">
                  <c:v>1</c:v>
                </c:pt>
                <c:pt idx="4">
                  <c:v>3</c:v>
                </c:pt>
                <c:pt idx="5">
                  <c:v>5</c:v>
                </c:pt>
                <c:pt idx="6">
                  <c:v>2</c:v>
                </c:pt>
                <c:pt idx="7">
                  <c:v>0</c:v>
                </c:pt>
                <c:pt idx="8">
                  <c:v>7.1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9C-4CE2-A2C6-6930B43FABF1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7616880"/>
        <c:axId val="2097643280"/>
      </c:lineChart>
      <c:catAx>
        <c:axId val="209761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3280"/>
        <c:crosses val="autoZero"/>
        <c:auto val="1"/>
        <c:lblAlgn val="ctr"/>
        <c:lblOffset val="100"/>
        <c:noMultiLvlLbl val="0"/>
      </c:catAx>
      <c:valAx>
        <c:axId val="20976432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209761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ARQUITECTURA TÈCNICA</a:t>
            </a:r>
            <a:r>
              <a:rPr lang="ca-ES" sz="1200" baseline="0"/>
              <a:t>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ETSEEdif!$P$11:$P$13</c:f>
              <c:numCache>
                <c:formatCode>0.0%</c:formatCode>
                <c:ptCount val="3"/>
                <c:pt idx="0">
                  <c:v>0.10379967972048333</c:v>
                </c:pt>
                <c:pt idx="1">
                  <c:v>0.87873052846120259</c:v>
                </c:pt>
                <c:pt idx="2">
                  <c:v>1.7469791818314165E-2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53-40B9-9180-EC02D74B42A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</a:t>
            </a: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ARQUITECTURA TÈCNICA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ETSEEdif!$G$4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(ETSEEdif!$K$11,ETSEEdif!$K$8)</c:f>
              <c:numCache>
                <c:formatCode>0.0%</c:formatCode>
                <c:ptCount val="2"/>
                <c:pt idx="0">
                  <c:v>6.8095238095238098E-2</c:v>
                </c:pt>
                <c:pt idx="1">
                  <c:v>0.42095238095238091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1E-44B0-9E84-83B577A7F46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MÀSTER HAB. EDIFICACIÓ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ETSEEdif!#REF!</c:f>
              <c:numCache>
                <c:formatCode>0.0%</c:formatCode>
                <c:ptCount val="3"/>
                <c:pt idx="0">
                  <c:v>0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63-4696-B323-FDC76322712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MÀSTER HAB. EDIFICACIÓ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ETSEEdif!$G$4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(ETSEEdif!$K$11,ETSEEdif!$K$8)</c:f>
              <c:numCache>
                <c:formatCode>0.0%</c:formatCode>
                <c:ptCount val="2"/>
                <c:pt idx="0">
                  <c:v>6.8095238095238098E-2</c:v>
                </c:pt>
                <c:pt idx="1">
                  <c:v>0.42095238095238091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AA-4FAE-B3D8-F379AA747B3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demanda de valencià al</a:t>
            </a:r>
          </a:p>
          <a:p>
            <a:pPr algn="l">
              <a:defRPr sz="1200"/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Arquitectura Tècnica</a:t>
            </a:r>
          </a:p>
        </c:rich>
      </c:tx>
      <c:layout>
        <c:manualLayout>
          <c:xMode val="edge"/>
          <c:yMode val="edge"/>
          <c:x val="4.8909667541557296E-2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2.7303149606299214E-2"/>
          <c:y val="0.1902314814814815"/>
          <c:w val="0.94214129483814524"/>
          <c:h val="0.68479913969087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ETSEEdif!$T$4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ETSEEdif!$S$5:$S$15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ETSEEdif!$T$5:$T$15</c:f>
              <c:numCache>
                <c:formatCode>0.0</c:formatCode>
                <c:ptCount val="11"/>
                <c:pt idx="0">
                  <c:v>14</c:v>
                </c:pt>
                <c:pt idx="1">
                  <c:v>13</c:v>
                </c:pt>
                <c:pt idx="2">
                  <c:v>9.2200000000000006</c:v>
                </c:pt>
                <c:pt idx="3">
                  <c:v>11.28</c:v>
                </c:pt>
                <c:pt idx="4">
                  <c:v>9.6300000000000008</c:v>
                </c:pt>
                <c:pt idx="5">
                  <c:v>8.7799999999999994</c:v>
                </c:pt>
                <c:pt idx="6">
                  <c:v>9.81</c:v>
                </c:pt>
                <c:pt idx="7">
                  <c:v>6.5</c:v>
                </c:pt>
                <c:pt idx="8">
                  <c:v>7</c:v>
                </c:pt>
                <c:pt idx="9">
                  <c:v>8.3000000000000007</c:v>
                </c:pt>
                <c:pt idx="10">
                  <c:v>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DF-4A57-8F08-E3F884FC2EF2}"/>
            </c:ext>
          </c:extLst>
        </c:ser>
        <c:ser>
          <c:idx val="1"/>
          <c:order val="1"/>
          <c:tx>
            <c:strRef>
              <c:f>ETSEEdif!$U$4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ETSEEdif!$S$5:$S$15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ETSEEdif!$U$5:$U$15</c:f>
              <c:numCache>
                <c:formatCode>0.0</c:formatCode>
                <c:ptCount val="11"/>
                <c:pt idx="0">
                  <c:v>31</c:v>
                </c:pt>
                <c:pt idx="1">
                  <c:v>36</c:v>
                </c:pt>
                <c:pt idx="2">
                  <c:v>39.42</c:v>
                </c:pt>
                <c:pt idx="3">
                  <c:v>37.28</c:v>
                </c:pt>
                <c:pt idx="4">
                  <c:v>39.35</c:v>
                </c:pt>
                <c:pt idx="5">
                  <c:v>38.729999999999997</c:v>
                </c:pt>
                <c:pt idx="6">
                  <c:v>38.83</c:v>
                </c:pt>
                <c:pt idx="7">
                  <c:v>41.44</c:v>
                </c:pt>
                <c:pt idx="8">
                  <c:v>43.7</c:v>
                </c:pt>
                <c:pt idx="9">
                  <c:v>42.9</c:v>
                </c:pt>
                <c:pt idx="10">
                  <c:v>42.1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DF-4A57-8F08-E3F884FC2EF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97633680"/>
        <c:axId val="2097640880"/>
      </c:barChart>
      <c:catAx>
        <c:axId val="209763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0880"/>
        <c:crosses val="autoZero"/>
        <c:auto val="1"/>
        <c:lblAlgn val="ctr"/>
        <c:lblOffset val="100"/>
        <c:noMultiLvlLbl val="0"/>
      </c:catAx>
      <c:valAx>
        <c:axId val="20976408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09763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9198753280839896"/>
          <c:y val="2.8355934674832307E-2"/>
          <c:w val="0.24380271216097987"/>
          <c:h val="0.142940361621463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Evolució del % d'oferta en valencià</a:t>
            </a:r>
          </a:p>
          <a:p>
            <a:pPr>
              <a:defRPr/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Arquitectura Tècnica</a:t>
            </a:r>
            <a:endParaRPr lang="ca-ES"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5.6517790631761079E-2"/>
          <c:y val="0.30305402204976489"/>
          <c:w val="0.89165655132706334"/>
          <c:h val="0.45817189051376883"/>
        </c:manualLayout>
      </c:layout>
      <c:lineChart>
        <c:grouping val="standard"/>
        <c:varyColors val="0"/>
        <c:ser>
          <c:idx val="0"/>
          <c:order val="0"/>
          <c:tx>
            <c:strRef>
              <c:f>ETSEEdif!$X$3</c:f>
              <c:strCache>
                <c:ptCount val="1"/>
                <c:pt idx="0">
                  <c:v>Oferta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12700">
                <a:solidFill>
                  <a:schemeClr val="accent1"/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ETSEEdif!$W$4:$W$15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ETSEEdif!$X$4:$X$15</c:f>
              <c:numCache>
                <c:formatCode>General</c:formatCode>
                <c:ptCount val="12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  <c:pt idx="6">
                  <c:v>3</c:v>
                </c:pt>
                <c:pt idx="7">
                  <c:v>4</c:v>
                </c:pt>
                <c:pt idx="8" formatCode="0.0">
                  <c:v>1.17</c:v>
                </c:pt>
                <c:pt idx="9" formatCode="0.0">
                  <c:v>2.9</c:v>
                </c:pt>
                <c:pt idx="10">
                  <c:v>2</c:v>
                </c:pt>
                <c:pt idx="11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1D-4D2F-988F-CD6990B672A7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7616880"/>
        <c:axId val="2097643280"/>
      </c:lineChart>
      <c:catAx>
        <c:axId val="209761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3280"/>
        <c:crosses val="autoZero"/>
        <c:auto val="1"/>
        <c:lblAlgn val="ctr"/>
        <c:lblOffset val="100"/>
        <c:noMultiLvlLbl val="0"/>
      </c:catAx>
      <c:valAx>
        <c:axId val="20976432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209761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100"/>
              <a:t>Grau en</a:t>
            </a:r>
            <a:r>
              <a:rPr lang="ca-ES" sz="1100" baseline="0"/>
              <a:t> CONS. I REST. DE BENS CULTURALS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FBBAA!$P$31:$P$33</c:f>
              <c:numCache>
                <c:formatCode>0.0%</c:formatCode>
                <c:ptCount val="3"/>
                <c:pt idx="0">
                  <c:v>1.1834319526627219E-2</c:v>
                </c:pt>
                <c:pt idx="1">
                  <c:v>0.97928994082840237</c:v>
                </c:pt>
                <c:pt idx="2">
                  <c:v>8.8757396449704144E-3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88-468F-98CF-C39FB0FD4B8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1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CONS. I REST. DE BENS CULTURALS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FBBAA!$Q$26:$Q$27</c:f>
              <c:strCache>
                <c:ptCount val="2"/>
                <c:pt idx="0">
                  <c:v>19,3%</c:v>
                </c:pt>
                <c:pt idx="1">
                  <c:v>35,0%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FBBAA!$Q$26:$Q$27</c:f>
              <c:numCache>
                <c:formatCode>0.0%</c:formatCode>
                <c:ptCount val="2"/>
                <c:pt idx="0">
                  <c:v>0.19260450160771703</c:v>
                </c:pt>
                <c:pt idx="1">
                  <c:v>0.35016077170418008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4B-4AF1-8705-9D5CCB6383F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BELLES ARTS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FBBAA!$P$10:$P$12</c:f>
              <c:numCache>
                <c:formatCode>0.0%</c:formatCode>
                <c:ptCount val="3"/>
                <c:pt idx="0">
                  <c:v>3.3388981636060101E-3</c:v>
                </c:pt>
                <c:pt idx="1">
                  <c:v>0.89428491930996101</c:v>
                </c:pt>
                <c:pt idx="2">
                  <c:v>0.10237618252643295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25-4071-B24D-2D5F4F35EF9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BELLES ARTS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FBBAA!$N$2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FBBAA!$Q$5:$Q$6</c:f>
              <c:numCache>
                <c:formatCode>0.0%</c:formatCode>
                <c:ptCount val="2"/>
                <c:pt idx="0">
                  <c:v>0.17529583037814028</c:v>
                </c:pt>
                <c:pt idx="1">
                  <c:v>0.39402366643025122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1F-4BE7-844A-A7D0F0B2F6E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100"/>
              <a:t>Grau en</a:t>
            </a:r>
            <a:r>
              <a:rPr lang="ca-ES" sz="1100" baseline="0"/>
              <a:t> Disseny i tecn. creatives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FBBAA!$P$52:$P$54</c:f>
              <c:numCache>
                <c:formatCode>0.0%</c:formatCode>
                <c:ptCount val="3"/>
                <c:pt idx="0">
                  <c:v>0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2A-4D43-9046-81D3B0DC092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1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Disseny i tecn. creatives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FBBAA!$N$43:$N$44</c:f>
              <c:strCache>
                <c:ptCount val="2"/>
                <c:pt idx="1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FBBAA!$Q$47:$Q$48</c:f>
              <c:numCache>
                <c:formatCode>0.0%</c:formatCode>
                <c:ptCount val="2"/>
                <c:pt idx="0">
                  <c:v>0.10703030303030303</c:v>
                </c:pt>
                <c:pt idx="1">
                  <c:v>0.23757575757575758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7D-4A9E-BA87-D4FAB958359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demanda de valencià al</a:t>
            </a:r>
          </a:p>
          <a:p>
            <a:pPr algn="l">
              <a:defRPr sz="1200"/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Belles Arts</a:t>
            </a:r>
          </a:p>
        </c:rich>
      </c:tx>
      <c:layout>
        <c:manualLayout>
          <c:xMode val="edge"/>
          <c:yMode val="edge"/>
          <c:x val="4.8909667541557296E-2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2.7303149606299214E-2"/>
          <c:y val="0.1902314814814815"/>
          <c:w val="0.94214129483814524"/>
          <c:h val="0.68479913969087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FBBAA!$T$3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FBBAA!$S$4:$S$14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FBBAA!$T$4:$T$14</c:f>
              <c:numCache>
                <c:formatCode>0.0</c:formatCode>
                <c:ptCount val="11"/>
                <c:pt idx="0">
                  <c:v>22</c:v>
                </c:pt>
                <c:pt idx="1">
                  <c:v>21</c:v>
                </c:pt>
                <c:pt idx="2">
                  <c:v>21.51</c:v>
                </c:pt>
                <c:pt idx="3">
                  <c:v>23.26</c:v>
                </c:pt>
                <c:pt idx="4">
                  <c:v>22.23</c:v>
                </c:pt>
                <c:pt idx="5">
                  <c:v>18.649999999999999</c:v>
                </c:pt>
                <c:pt idx="6">
                  <c:v>17.329999999999998</c:v>
                </c:pt>
                <c:pt idx="7">
                  <c:v>17.399999999999999</c:v>
                </c:pt>
                <c:pt idx="8">
                  <c:v>14.8</c:v>
                </c:pt>
                <c:pt idx="9">
                  <c:v>20.399999999999999</c:v>
                </c:pt>
                <c:pt idx="10">
                  <c:v>17.5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40-424D-82DD-55754016553C}"/>
            </c:ext>
          </c:extLst>
        </c:ser>
        <c:ser>
          <c:idx val="1"/>
          <c:order val="1"/>
          <c:tx>
            <c:strRef>
              <c:f>FBBAA!$U$3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FBBAA!$S$4:$S$14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FBBAA!$U$4:$U$14</c:f>
              <c:numCache>
                <c:formatCode>0.0</c:formatCode>
                <c:ptCount val="11"/>
                <c:pt idx="0">
                  <c:v>25</c:v>
                </c:pt>
                <c:pt idx="1">
                  <c:v>38</c:v>
                </c:pt>
                <c:pt idx="2">
                  <c:v>35.340000000000003</c:v>
                </c:pt>
                <c:pt idx="3">
                  <c:v>33.75</c:v>
                </c:pt>
                <c:pt idx="4">
                  <c:v>35.44</c:v>
                </c:pt>
                <c:pt idx="5">
                  <c:v>35.18</c:v>
                </c:pt>
                <c:pt idx="6">
                  <c:v>36.800000000000004</c:v>
                </c:pt>
                <c:pt idx="7">
                  <c:v>37</c:v>
                </c:pt>
                <c:pt idx="8">
                  <c:v>42.5</c:v>
                </c:pt>
                <c:pt idx="9">
                  <c:v>38.5</c:v>
                </c:pt>
                <c:pt idx="10">
                  <c:v>39.4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40-424D-82DD-55754016553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97633680"/>
        <c:axId val="2097640880"/>
      </c:barChart>
      <c:catAx>
        <c:axId val="209763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0880"/>
        <c:crosses val="autoZero"/>
        <c:auto val="1"/>
        <c:lblAlgn val="ctr"/>
        <c:lblOffset val="100"/>
        <c:noMultiLvlLbl val="0"/>
      </c:catAx>
      <c:valAx>
        <c:axId val="20976408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09763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9198753280839896"/>
          <c:y val="2.8355934674832307E-2"/>
          <c:w val="0.31324715660542435"/>
          <c:h val="0.152199620880723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Evolució del % d'oferta en valencià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Belles Arts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5.6517790631761079E-2"/>
          <c:y val="0.30305402204976489"/>
          <c:w val="0.89165655132706334"/>
          <c:h val="0.45817189051376883"/>
        </c:manualLayout>
      </c:layout>
      <c:lineChart>
        <c:grouping val="standard"/>
        <c:varyColors val="0"/>
        <c:ser>
          <c:idx val="0"/>
          <c:order val="0"/>
          <c:tx>
            <c:strRef>
              <c:f>FBBAA!$X$2</c:f>
              <c:strCache>
                <c:ptCount val="1"/>
                <c:pt idx="0">
                  <c:v>Oferta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12700">
                <a:solidFill>
                  <a:schemeClr val="accent1"/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FBBAA!$W$3:$W$14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FBBAA!$X$3:$X$14</c:f>
              <c:numCache>
                <c:formatCode>General</c:formatCode>
                <c:ptCount val="12"/>
                <c:pt idx="0">
                  <c:v>8</c:v>
                </c:pt>
                <c:pt idx="1">
                  <c:v>9</c:v>
                </c:pt>
                <c:pt idx="2">
                  <c:v>9</c:v>
                </c:pt>
                <c:pt idx="3">
                  <c:v>8</c:v>
                </c:pt>
                <c:pt idx="4">
                  <c:v>9</c:v>
                </c:pt>
                <c:pt idx="5">
                  <c:v>9</c:v>
                </c:pt>
                <c:pt idx="6">
                  <c:v>10</c:v>
                </c:pt>
                <c:pt idx="7">
                  <c:v>9</c:v>
                </c:pt>
                <c:pt idx="8">
                  <c:v>8.4</c:v>
                </c:pt>
                <c:pt idx="9" formatCode="0.0">
                  <c:v>9.3000000000000007</c:v>
                </c:pt>
                <c:pt idx="10">
                  <c:v>9</c:v>
                </c:pt>
                <c:pt idx="11">
                  <c:v>10.199999999999999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7F-489B-847E-F5E0661485CE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7616880"/>
        <c:axId val="2097643280"/>
      </c:lineChart>
      <c:catAx>
        <c:axId val="209761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3280"/>
        <c:crosses val="autoZero"/>
        <c:auto val="1"/>
        <c:lblAlgn val="ctr"/>
        <c:lblOffset val="100"/>
        <c:noMultiLvlLbl val="0"/>
      </c:catAx>
      <c:valAx>
        <c:axId val="20976432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209761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demanda de valencià al</a:t>
            </a:r>
          </a:p>
          <a:p>
            <a:pPr algn="l">
              <a:defRPr sz="1200"/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Conservació i Restauració</a:t>
            </a:r>
          </a:p>
        </c:rich>
      </c:tx>
      <c:layout>
        <c:manualLayout>
          <c:xMode val="edge"/>
          <c:yMode val="edge"/>
          <c:x val="4.8909667541557296E-2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2.7303149606299214E-2"/>
          <c:y val="0.1902314814814815"/>
          <c:w val="0.94214129483814524"/>
          <c:h val="0.68479913969087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FBBAA!$T$3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FBBAA!$S$25:$S$35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FBBAA!$T$25:$T$35</c:f>
              <c:numCache>
                <c:formatCode>0.0</c:formatCode>
                <c:ptCount val="11"/>
                <c:pt idx="0">
                  <c:v>22</c:v>
                </c:pt>
                <c:pt idx="1">
                  <c:v>31</c:v>
                </c:pt>
                <c:pt idx="2">
                  <c:v>27.15</c:v>
                </c:pt>
                <c:pt idx="3">
                  <c:v>23.26</c:v>
                </c:pt>
                <c:pt idx="4">
                  <c:v>21.84</c:v>
                </c:pt>
                <c:pt idx="5">
                  <c:v>20.190000000000001</c:v>
                </c:pt>
                <c:pt idx="6">
                  <c:v>17.48</c:v>
                </c:pt>
                <c:pt idx="7">
                  <c:v>18.8</c:v>
                </c:pt>
                <c:pt idx="8">
                  <c:v>20.9</c:v>
                </c:pt>
                <c:pt idx="9">
                  <c:v>18.8</c:v>
                </c:pt>
                <c:pt idx="10">
                  <c:v>19.3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19-4132-BA77-87053643001B}"/>
            </c:ext>
          </c:extLst>
        </c:ser>
        <c:ser>
          <c:idx val="1"/>
          <c:order val="1"/>
          <c:tx>
            <c:strRef>
              <c:f>FBBAA!$U$3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FBBAA!$S$25:$S$35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FBBAA!$U$25:$U$35</c:f>
              <c:numCache>
                <c:formatCode>0.0</c:formatCode>
                <c:ptCount val="11"/>
                <c:pt idx="0">
                  <c:v>34</c:v>
                </c:pt>
                <c:pt idx="1">
                  <c:v>40</c:v>
                </c:pt>
                <c:pt idx="2">
                  <c:v>40.75</c:v>
                </c:pt>
                <c:pt idx="3">
                  <c:v>41.83</c:v>
                </c:pt>
                <c:pt idx="4">
                  <c:v>48.62</c:v>
                </c:pt>
                <c:pt idx="5">
                  <c:v>42.51</c:v>
                </c:pt>
                <c:pt idx="6">
                  <c:v>43.82</c:v>
                </c:pt>
                <c:pt idx="7">
                  <c:v>34.700000000000003</c:v>
                </c:pt>
                <c:pt idx="8">
                  <c:v>34.4</c:v>
                </c:pt>
                <c:pt idx="9">
                  <c:v>32.1</c:v>
                </c:pt>
                <c:pt idx="10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19-4132-BA77-87053643001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97633680"/>
        <c:axId val="2097640880"/>
      </c:barChart>
      <c:catAx>
        <c:axId val="209763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0880"/>
        <c:crosses val="autoZero"/>
        <c:auto val="1"/>
        <c:lblAlgn val="ctr"/>
        <c:lblOffset val="100"/>
        <c:noMultiLvlLbl val="0"/>
      </c:catAx>
      <c:valAx>
        <c:axId val="20976408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09763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9198753280839896"/>
          <c:y val="2.8355934674832307E-2"/>
          <c:w val="0.31324715660542435"/>
          <c:h val="0.152199620880723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Evolució del % d'oferta en valencià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Conservació i Restauració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5.6517790631761079E-2"/>
          <c:y val="0.30305402204976489"/>
          <c:w val="0.89165655132706334"/>
          <c:h val="0.45817189051376883"/>
        </c:manualLayout>
      </c:layout>
      <c:lineChart>
        <c:grouping val="standard"/>
        <c:varyColors val="0"/>
        <c:ser>
          <c:idx val="0"/>
          <c:order val="0"/>
          <c:tx>
            <c:strRef>
              <c:f>FBBAA!$X$2</c:f>
              <c:strCache>
                <c:ptCount val="1"/>
                <c:pt idx="0">
                  <c:v>Oferta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12700">
                <a:solidFill>
                  <a:schemeClr val="accent1"/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FBBAA!$W$24:$W$35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FBBAA!$X$24:$X$35</c:f>
              <c:numCache>
                <c:formatCode>General</c:formatCode>
                <c:ptCount val="12"/>
                <c:pt idx="0">
                  <c:v>5</c:v>
                </c:pt>
                <c:pt idx="1">
                  <c:v>2</c:v>
                </c:pt>
                <c:pt idx="2">
                  <c:v>2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2.2999999999999998</c:v>
                </c:pt>
                <c:pt idx="11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B5-4338-8CE3-43A724BC3A56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7616880"/>
        <c:axId val="2097643280"/>
      </c:lineChart>
      <c:catAx>
        <c:axId val="209761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3280"/>
        <c:crosses val="autoZero"/>
        <c:auto val="1"/>
        <c:lblAlgn val="ctr"/>
        <c:lblOffset val="100"/>
        <c:noMultiLvlLbl val="0"/>
      </c:catAx>
      <c:valAx>
        <c:axId val="20976432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209761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demanda de valencià al</a:t>
            </a:r>
          </a:p>
          <a:p>
            <a:pPr algn="l">
              <a:defRPr sz="1200"/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Disseny i Tecn. Creatives</a:t>
            </a:r>
          </a:p>
        </c:rich>
      </c:tx>
      <c:layout>
        <c:manualLayout>
          <c:xMode val="edge"/>
          <c:yMode val="edge"/>
          <c:x val="4.8909667541557296E-2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2.7303149606299214E-2"/>
          <c:y val="0.1902314814814815"/>
          <c:w val="0.94214129483814524"/>
          <c:h val="0.68479913969087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FBBAA!$T$3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FBBAA!$S$46:$S$56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FBBAA!$T$46:$T$56</c:f>
              <c:numCache>
                <c:formatCode>0.0</c:formatCode>
                <c:ptCount val="11"/>
                <c:pt idx="0">
                  <c:v>20</c:v>
                </c:pt>
                <c:pt idx="1">
                  <c:v>19</c:v>
                </c:pt>
                <c:pt idx="2">
                  <c:v>19.04</c:v>
                </c:pt>
                <c:pt idx="3">
                  <c:v>17.82</c:v>
                </c:pt>
                <c:pt idx="4">
                  <c:v>13.21</c:v>
                </c:pt>
                <c:pt idx="5">
                  <c:v>14.46</c:v>
                </c:pt>
                <c:pt idx="6">
                  <c:v>12.22</c:v>
                </c:pt>
                <c:pt idx="7">
                  <c:v>12.5</c:v>
                </c:pt>
                <c:pt idx="8">
                  <c:v>10.9</c:v>
                </c:pt>
                <c:pt idx="9">
                  <c:v>13.6</c:v>
                </c:pt>
                <c:pt idx="10">
                  <c:v>10.7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77-45D5-822C-894A0E77CF57}"/>
            </c:ext>
          </c:extLst>
        </c:ser>
        <c:ser>
          <c:idx val="1"/>
          <c:order val="1"/>
          <c:tx>
            <c:strRef>
              <c:f>FBBAA!$U$3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FBBAA!$S$46:$S$56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FBBAA!$U$46:$U$56</c:f>
              <c:numCache>
                <c:formatCode>0.0</c:formatCode>
                <c:ptCount val="11"/>
                <c:pt idx="0">
                  <c:v>18</c:v>
                </c:pt>
                <c:pt idx="1">
                  <c:v>21</c:v>
                </c:pt>
                <c:pt idx="2">
                  <c:v>22.07</c:v>
                </c:pt>
                <c:pt idx="3">
                  <c:v>20.46</c:v>
                </c:pt>
                <c:pt idx="4">
                  <c:v>21.66</c:v>
                </c:pt>
                <c:pt idx="5">
                  <c:v>24.58</c:v>
                </c:pt>
                <c:pt idx="6">
                  <c:v>25.53</c:v>
                </c:pt>
                <c:pt idx="7">
                  <c:v>26.1</c:v>
                </c:pt>
                <c:pt idx="8">
                  <c:v>27.4</c:v>
                </c:pt>
                <c:pt idx="9">
                  <c:v>26.1</c:v>
                </c:pt>
                <c:pt idx="10">
                  <c:v>23.8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77-45D5-822C-894A0E77CF5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97633680"/>
        <c:axId val="2097640880"/>
      </c:barChart>
      <c:catAx>
        <c:axId val="209763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0880"/>
        <c:crosses val="autoZero"/>
        <c:auto val="1"/>
        <c:lblAlgn val="ctr"/>
        <c:lblOffset val="100"/>
        <c:noMultiLvlLbl val="0"/>
      </c:catAx>
      <c:valAx>
        <c:axId val="20976408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09763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9198753280839896"/>
          <c:y val="2.8355934674832307E-2"/>
          <c:w val="0.31324715660542435"/>
          <c:h val="0.152199620880723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Evolució del % d'oferta en valencià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Disseny i Tecn. Creatives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5.6517790631761079E-2"/>
          <c:y val="0.30305402204976489"/>
          <c:w val="0.89165655132706334"/>
          <c:h val="0.45817189051376883"/>
        </c:manualLayout>
      </c:layout>
      <c:lineChart>
        <c:grouping val="standard"/>
        <c:varyColors val="0"/>
        <c:ser>
          <c:idx val="0"/>
          <c:order val="0"/>
          <c:tx>
            <c:strRef>
              <c:f>FBBAA!$X$2</c:f>
              <c:strCache>
                <c:ptCount val="1"/>
                <c:pt idx="0">
                  <c:v>Oferta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12700">
                <a:solidFill>
                  <a:schemeClr val="accent1"/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FBBAA!$W$46:$W$56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FBBAA!$X$46:$X$56</c:f>
              <c:numCache>
                <c:formatCode>General</c:formatCode>
                <c:ptCount val="11"/>
                <c:pt idx="0">
                  <c:v>8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0.4</c:v>
                </c:pt>
                <c:pt idx="8" formatCode="0.0">
                  <c:v>0</c:v>
                </c:pt>
                <c:pt idx="9">
                  <c:v>0.9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EA-4A65-927A-6865D93F2EFA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7616880"/>
        <c:axId val="2097643280"/>
      </c:lineChart>
      <c:catAx>
        <c:axId val="209761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3280"/>
        <c:crosses val="autoZero"/>
        <c:auto val="1"/>
        <c:lblAlgn val="ctr"/>
        <c:lblOffset val="100"/>
        <c:noMultiLvlLbl val="0"/>
      </c:catAx>
      <c:valAx>
        <c:axId val="20976432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209761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100"/>
              <a:t>Grau en</a:t>
            </a:r>
            <a:r>
              <a:rPr lang="ca-ES" sz="1100" baseline="0"/>
              <a:t> ADM. i DIRECCIÓ D'EMPRESES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FADE!$P$31:$P$33</c:f>
              <c:numCache>
                <c:formatCode>0.0%</c:formatCode>
                <c:ptCount val="3"/>
                <c:pt idx="0">
                  <c:v>0.13619829117671939</c:v>
                </c:pt>
                <c:pt idx="1">
                  <c:v>0.77396159377379226</c:v>
                </c:pt>
                <c:pt idx="2">
                  <c:v>8.9840115049488189E-2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49-4D88-AAA5-84C5D0ACFE3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1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ADM. i DIRECCIÓ D'EMPRESES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FADE!$Q$26:$Q$27</c:f>
              <c:strCache>
                <c:ptCount val="2"/>
                <c:pt idx="0">
                  <c:v>3,8%</c:v>
                </c:pt>
                <c:pt idx="1">
                  <c:v>28,3%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FADE!$Q$26:$Q$27</c:f>
              <c:numCache>
                <c:formatCode>0.0%</c:formatCode>
                <c:ptCount val="2"/>
                <c:pt idx="0">
                  <c:v>3.8121429079443353E-2</c:v>
                </c:pt>
                <c:pt idx="1">
                  <c:v>0.28320807946705862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D2-4667-BB08-9A38A6B243A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GESTIÓ I ADM. PÚBLICA</a:t>
            </a:r>
            <a:r>
              <a:rPr lang="ca-ES" sz="1200" baseline="0"/>
              <a:t>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FADE!$P$10:$P$12</c:f>
              <c:numCache>
                <c:formatCode>0.0%</c:formatCode>
                <c:ptCount val="3"/>
                <c:pt idx="0">
                  <c:v>0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D0-4CD7-83E6-5FB81F4FF8B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GESTIÓ I ADM. PÚBLICA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FADE!$N$2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FADE!$Q$5:$Q$6</c:f>
              <c:numCache>
                <c:formatCode>0.0%</c:formatCode>
                <c:ptCount val="2"/>
                <c:pt idx="0">
                  <c:v>8.6372180451127822E-2</c:v>
                </c:pt>
                <c:pt idx="1">
                  <c:v>0.45357142857142857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5B-4CF5-927C-6144D9297AF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Demanda FADE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EA8-4706-ACD7-EB3018BAF41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EA8-4706-ACD7-EB3018BAF41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EA8-4706-ACD7-EB3018BAF41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FADE!$AG$13:$AG$15</c:f>
              <c:strCache>
                <c:ptCount val="3"/>
                <c:pt idx="0">
                  <c:v>Valencià 1a opció</c:v>
                </c:pt>
                <c:pt idx="1">
                  <c:v>Valencià 2a opció</c:v>
                </c:pt>
                <c:pt idx="2">
                  <c:v>Altres</c:v>
                </c:pt>
              </c:strCache>
            </c:strRef>
          </c:cat>
          <c:val>
            <c:numRef>
              <c:f>FADE!$AF$13:$AF$15</c:f>
              <c:numCache>
                <c:formatCode>0.0%</c:formatCode>
                <c:ptCount val="3"/>
                <c:pt idx="0">
                  <c:v>5.322340187953814E-2</c:v>
                </c:pt>
                <c:pt idx="1">
                  <c:v>0.32122357088104109</c:v>
                </c:pt>
                <c:pt idx="2">
                  <c:v>0.62555302723942086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31-4BBE-A2A5-BD8E476940E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demanda de valencià al</a:t>
            </a:r>
          </a:p>
          <a:p>
            <a:pPr algn="l">
              <a:defRPr sz="1200"/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Gestió i Adm. Pública</a:t>
            </a:r>
          </a:p>
        </c:rich>
      </c:tx>
      <c:layout>
        <c:manualLayout>
          <c:xMode val="edge"/>
          <c:yMode val="edge"/>
          <c:x val="4.8909667541557296E-2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2.7303149606299214E-2"/>
          <c:y val="0.1902314814814815"/>
          <c:w val="0.94214129483814524"/>
          <c:h val="0.68479913969087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FADE!$T$3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FADE!$S$4:$S$14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FADE!$T$4:$T$14</c:f>
              <c:numCache>
                <c:formatCode>0.0</c:formatCode>
                <c:ptCount val="11"/>
                <c:pt idx="0">
                  <c:v>12</c:v>
                </c:pt>
                <c:pt idx="1">
                  <c:v>16</c:v>
                </c:pt>
                <c:pt idx="2">
                  <c:v>15.81</c:v>
                </c:pt>
                <c:pt idx="3">
                  <c:v>13.43</c:v>
                </c:pt>
                <c:pt idx="4">
                  <c:v>12.9</c:v>
                </c:pt>
                <c:pt idx="5">
                  <c:v>12.94</c:v>
                </c:pt>
                <c:pt idx="6">
                  <c:v>12.48</c:v>
                </c:pt>
                <c:pt idx="7">
                  <c:v>10.36</c:v>
                </c:pt>
                <c:pt idx="8">
                  <c:v>8.3000000000000007</c:v>
                </c:pt>
                <c:pt idx="9">
                  <c:v>7.6</c:v>
                </c:pt>
                <c:pt idx="10">
                  <c:v>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2-4110-B138-43D3C84C6A32}"/>
            </c:ext>
          </c:extLst>
        </c:ser>
        <c:ser>
          <c:idx val="1"/>
          <c:order val="1"/>
          <c:tx>
            <c:strRef>
              <c:f>FADE!$U$3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FADE!$S$4:$S$14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FADE!$U$4:$U$14</c:f>
              <c:numCache>
                <c:formatCode>0.0</c:formatCode>
                <c:ptCount val="11"/>
                <c:pt idx="0">
                  <c:v>40</c:v>
                </c:pt>
                <c:pt idx="1">
                  <c:v>53</c:v>
                </c:pt>
                <c:pt idx="2">
                  <c:v>54.05</c:v>
                </c:pt>
                <c:pt idx="3">
                  <c:v>49.43</c:v>
                </c:pt>
                <c:pt idx="4">
                  <c:v>49.77</c:v>
                </c:pt>
                <c:pt idx="5">
                  <c:v>55.08</c:v>
                </c:pt>
                <c:pt idx="6">
                  <c:v>50.79</c:v>
                </c:pt>
                <c:pt idx="7">
                  <c:v>49.26</c:v>
                </c:pt>
                <c:pt idx="8">
                  <c:v>46.3</c:v>
                </c:pt>
                <c:pt idx="9">
                  <c:v>46.7</c:v>
                </c:pt>
                <c:pt idx="10">
                  <c:v>45.4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2-4110-B138-43D3C84C6A3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97633680"/>
        <c:axId val="2097640880"/>
      </c:barChart>
      <c:catAx>
        <c:axId val="209763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0880"/>
        <c:crosses val="autoZero"/>
        <c:auto val="1"/>
        <c:lblAlgn val="ctr"/>
        <c:lblOffset val="100"/>
        <c:noMultiLvlLbl val="0"/>
      </c:catAx>
      <c:valAx>
        <c:axId val="20976408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09763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9198753280839896"/>
          <c:y val="2.8355934674832307E-2"/>
          <c:w val="0.31324715660542435"/>
          <c:h val="0.152199620880723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Evolució del % d'oferta en valencià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Gestió i Adm. Pública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5.6517790631761079E-2"/>
          <c:y val="0.30305402204976489"/>
          <c:w val="0.89165655132706334"/>
          <c:h val="0.45817189051376883"/>
        </c:manualLayout>
      </c:layout>
      <c:lineChart>
        <c:grouping val="standard"/>
        <c:varyColors val="0"/>
        <c:ser>
          <c:idx val="0"/>
          <c:order val="0"/>
          <c:tx>
            <c:strRef>
              <c:f>FADE!$X$2</c:f>
              <c:strCache>
                <c:ptCount val="1"/>
                <c:pt idx="0">
                  <c:v>Oferta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12700">
                <a:solidFill>
                  <a:schemeClr val="accent1"/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FADE!$W$3:$W$14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FADE!$X$3:$X$14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3</c:v>
                </c:pt>
                <c:pt idx="3">
                  <c:v>6</c:v>
                </c:pt>
                <c:pt idx="4">
                  <c:v>4</c:v>
                </c:pt>
                <c:pt idx="5">
                  <c:v>3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 formatCode="0.0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83-444F-8D29-F9CD91568B28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7616880"/>
        <c:axId val="2097643280"/>
      </c:lineChart>
      <c:catAx>
        <c:axId val="209761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3280"/>
        <c:crosses val="autoZero"/>
        <c:auto val="1"/>
        <c:lblAlgn val="ctr"/>
        <c:lblOffset val="100"/>
        <c:noMultiLvlLbl val="0"/>
      </c:catAx>
      <c:valAx>
        <c:axId val="20976432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209761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demanda de valencià al</a:t>
            </a:r>
          </a:p>
          <a:p>
            <a:pPr algn="l">
              <a:defRPr sz="1200"/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Adm. i Direcció d'Empreses</a:t>
            </a:r>
          </a:p>
        </c:rich>
      </c:tx>
      <c:layout>
        <c:manualLayout>
          <c:xMode val="edge"/>
          <c:yMode val="edge"/>
          <c:x val="4.8909667541557296E-2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2.7303149606299214E-2"/>
          <c:y val="0.1902314814814815"/>
          <c:w val="0.94214129483814524"/>
          <c:h val="0.68479913969087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FADE!$T$3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FADE!$S$25:$S$35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FADE!$T$25:$T$35</c:f>
              <c:numCache>
                <c:formatCode>0.0</c:formatCode>
                <c:ptCount val="11"/>
                <c:pt idx="0">
                  <c:v>9</c:v>
                </c:pt>
                <c:pt idx="1">
                  <c:v>8</c:v>
                </c:pt>
                <c:pt idx="2">
                  <c:v>7.99</c:v>
                </c:pt>
                <c:pt idx="3">
                  <c:v>8.84</c:v>
                </c:pt>
                <c:pt idx="4">
                  <c:v>6.21</c:v>
                </c:pt>
                <c:pt idx="5">
                  <c:v>7.05</c:v>
                </c:pt>
                <c:pt idx="6">
                  <c:v>5.25</c:v>
                </c:pt>
                <c:pt idx="7">
                  <c:v>4.95</c:v>
                </c:pt>
                <c:pt idx="8">
                  <c:v>4.7</c:v>
                </c:pt>
                <c:pt idx="9">
                  <c:v>4.5</c:v>
                </c:pt>
                <c:pt idx="10">
                  <c:v>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8F-47FE-96A0-FE2C3A17795F}"/>
            </c:ext>
          </c:extLst>
        </c:ser>
        <c:ser>
          <c:idx val="1"/>
          <c:order val="1"/>
          <c:tx>
            <c:strRef>
              <c:f>FADE!$U$3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FADE!$S$25:$S$35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FADE!$U$25:$U$35</c:f>
              <c:numCache>
                <c:formatCode>0.0</c:formatCode>
                <c:ptCount val="11"/>
                <c:pt idx="0">
                  <c:v>19</c:v>
                </c:pt>
                <c:pt idx="1">
                  <c:v>27</c:v>
                </c:pt>
                <c:pt idx="2">
                  <c:v>27.13</c:v>
                </c:pt>
                <c:pt idx="3">
                  <c:v>28.8</c:v>
                </c:pt>
                <c:pt idx="4">
                  <c:v>28.98</c:v>
                </c:pt>
                <c:pt idx="5">
                  <c:v>27.17</c:v>
                </c:pt>
                <c:pt idx="6">
                  <c:v>28.04</c:v>
                </c:pt>
                <c:pt idx="7">
                  <c:v>28.4</c:v>
                </c:pt>
                <c:pt idx="8">
                  <c:v>30.3</c:v>
                </c:pt>
                <c:pt idx="9">
                  <c:v>28.5</c:v>
                </c:pt>
                <c:pt idx="10">
                  <c:v>28.3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8F-47FE-96A0-FE2C3A17795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97633680"/>
        <c:axId val="2097640880"/>
      </c:barChart>
      <c:catAx>
        <c:axId val="209763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0880"/>
        <c:crosses val="autoZero"/>
        <c:auto val="1"/>
        <c:lblAlgn val="ctr"/>
        <c:lblOffset val="100"/>
        <c:noMultiLvlLbl val="0"/>
      </c:catAx>
      <c:valAx>
        <c:axId val="20976408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09763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9198753280839896"/>
          <c:y val="2.8355934674832307E-2"/>
          <c:w val="0.31324715660542435"/>
          <c:h val="0.152199620880723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Evolució del % d'oferta en valencià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Adm. i Direcció d'Empreses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5.6517790631761079E-2"/>
          <c:y val="0.30305402204976489"/>
          <c:w val="0.89165655132706334"/>
          <c:h val="0.45817189051376883"/>
        </c:manualLayout>
      </c:layout>
      <c:lineChart>
        <c:grouping val="standard"/>
        <c:varyColors val="0"/>
        <c:ser>
          <c:idx val="0"/>
          <c:order val="0"/>
          <c:tx>
            <c:strRef>
              <c:f>FADE!$X$2</c:f>
              <c:strCache>
                <c:ptCount val="1"/>
                <c:pt idx="0">
                  <c:v>Oferta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12700">
                <a:solidFill>
                  <a:schemeClr val="accent1"/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FADE!$W$24:$W$35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FADE!$X$24:$X$35</c:f>
              <c:numCache>
                <c:formatCode>0</c:formatCode>
                <c:ptCount val="12"/>
                <c:pt idx="0">
                  <c:v>5</c:v>
                </c:pt>
                <c:pt idx="1">
                  <c:v>3</c:v>
                </c:pt>
                <c:pt idx="2">
                  <c:v>9</c:v>
                </c:pt>
                <c:pt idx="3">
                  <c:v>10</c:v>
                </c:pt>
                <c:pt idx="4">
                  <c:v>10</c:v>
                </c:pt>
                <c:pt idx="5">
                  <c:v>8</c:v>
                </c:pt>
                <c:pt idx="6">
                  <c:v>13</c:v>
                </c:pt>
                <c:pt idx="7">
                  <c:v>10</c:v>
                </c:pt>
                <c:pt idx="8">
                  <c:v>9</c:v>
                </c:pt>
                <c:pt idx="9">
                  <c:v>10</c:v>
                </c:pt>
                <c:pt idx="10">
                  <c:v>9</c:v>
                </c:pt>
                <c:pt idx="1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DB-4D64-AD97-0C4249D8AA95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7616880"/>
        <c:axId val="2097643280"/>
      </c:lineChart>
      <c:catAx>
        <c:axId val="209761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3280"/>
        <c:crosses val="autoZero"/>
        <c:auto val="1"/>
        <c:lblAlgn val="ctr"/>
        <c:lblOffset val="100"/>
        <c:noMultiLvlLbl val="0"/>
      </c:catAx>
      <c:valAx>
        <c:axId val="20976432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crossAx val="209761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ENG.</a:t>
            </a:r>
            <a:r>
              <a:rPr lang="ca-ES" sz="1200" baseline="0"/>
              <a:t> INFORMÀTICA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ETSInf!$P$11:$P$13</c:f>
              <c:numCache>
                <c:formatCode>0.0%</c:formatCode>
                <c:ptCount val="3"/>
                <c:pt idx="0">
                  <c:v>9.7231829394030356E-2</c:v>
                </c:pt>
                <c:pt idx="1">
                  <c:v>0.78353192988867271</c:v>
                </c:pt>
                <c:pt idx="2">
                  <c:v>0.11923624071729681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AD-42DD-AA68-8A38961329B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ENG. </a:t>
            </a:r>
            <a:r>
              <a:rPr lang="ca-ES" sz="1200" b="1" i="0" u="none" strike="noStrike" cap="all" normalizeH="0" baseline="0">
                <a:effectLst/>
              </a:rPr>
              <a:t>INFORMÀTICA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ETSInf!$G$4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ETSInf!$Q$4:$Q$5</c:f>
              <c:numCache>
                <c:formatCode>0.0%</c:formatCode>
                <c:ptCount val="2"/>
                <c:pt idx="0">
                  <c:v>9.6233202317124567E-2</c:v>
                </c:pt>
                <c:pt idx="1">
                  <c:v>0.32656361800770417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D9-47FB-8F1B-7342C559685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CIÈNCIA DE DADES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ETSInf!$P$30:$P$32</c:f>
              <c:numCache>
                <c:formatCode>0.0%</c:formatCode>
                <c:ptCount val="3"/>
                <c:pt idx="0">
                  <c:v>0.25027685492801771</c:v>
                </c:pt>
                <c:pt idx="1">
                  <c:v>0.74972314507198223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02-4F92-AB5D-122F107A36E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CIÈNCIA DE DADES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ETSInf!$G$4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(ETSInf!$Q$23,ETSInf!$Q$26)</c:f>
              <c:numCache>
                <c:formatCode>0.00%</c:formatCode>
                <c:ptCount val="2"/>
                <c:pt idx="0">
                  <c:v>7.8673872375805448E-2</c:v>
                </c:pt>
                <c:pt idx="1">
                  <c:v>0.2751506963209312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4B-4DEB-91E5-4D1FBA9177E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Inf.</a:t>
            </a:r>
            <a:r>
              <a:rPr lang="ca-ES" sz="1200" baseline="0"/>
              <a:t> INDUSTRIAL I ROB.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ETSInf!$P$49:$P$51</c:f>
              <c:numCache>
                <c:formatCode>0.0%</c:formatCode>
                <c:ptCount val="3"/>
                <c:pt idx="0">
                  <c:v>0</c:v>
                </c:pt>
                <c:pt idx="1">
                  <c:v>0.98557692307692313</c:v>
                </c:pt>
                <c:pt idx="2">
                  <c:v>1.4423076923076924E-2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95-4942-9259-2A1DF42AAF9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</a:t>
            </a: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en Inf. INDUSTRIAL I ROB.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ETSInf!$G$4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(ETSInf!$Q$42,ETSInf!$Q$45)</c:f>
              <c:numCache>
                <c:formatCode>0.0%</c:formatCode>
                <c:ptCount val="2"/>
                <c:pt idx="0">
                  <c:v>8.1906496660595018E-2</c:v>
                </c:pt>
                <c:pt idx="1">
                  <c:v>0.32871888281724349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E0-4F4F-831F-4EAB633685E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MÀSTER EN ENG. INFORMÀTICA</a:t>
            </a:r>
            <a:r>
              <a:rPr lang="ca-ES" sz="1200" baseline="0"/>
              <a:t>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ETSInf!$P$68:$P$70</c:f>
              <c:numCache>
                <c:formatCode>0.0%</c:formatCode>
                <c:ptCount val="3"/>
                <c:pt idx="0">
                  <c:v>5.2631578947368418E-2</c:v>
                </c:pt>
                <c:pt idx="1">
                  <c:v>0.94736842105263153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7A-4F9D-BA07-A716E0AB3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MÀSTER EN ENG. INFORMÀTICA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ETSInf!$G$4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(ETSInf!$Q$61,ETSInf!$Q$64)</c:f>
              <c:numCache>
                <c:formatCode>0.0%</c:formatCode>
                <c:ptCount val="2"/>
                <c:pt idx="0">
                  <c:v>9.9403578528827044E-2</c:v>
                </c:pt>
                <c:pt idx="1">
                  <c:v>0.34990059642147114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B4-4AE2-A418-780EF595AA2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Demanda ETSEI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E99-41B9-8779-17A80EE5E70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E99-41B9-8779-17A80EE5E70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E99-41B9-8779-17A80EE5E70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ETSInf!$AM$14:$AM$16</c:f>
              <c:strCache>
                <c:ptCount val="3"/>
                <c:pt idx="0">
                  <c:v>Valencià 1a opció</c:v>
                </c:pt>
                <c:pt idx="1">
                  <c:v>Valencià 2a opció</c:v>
                </c:pt>
                <c:pt idx="2">
                  <c:v>Altres</c:v>
                </c:pt>
              </c:strCache>
            </c:strRef>
          </c:cat>
          <c:val>
            <c:numRef>
              <c:f>ETSInf!$AL$14:$AL$16</c:f>
              <c:numCache>
                <c:formatCode>0.0%</c:formatCode>
                <c:ptCount val="3"/>
                <c:pt idx="0">
                  <c:v>8.6507464555100028E-2</c:v>
                </c:pt>
                <c:pt idx="1">
                  <c:v>0.30746038204333731</c:v>
                </c:pt>
                <c:pt idx="2">
                  <c:v>0.60603215340156269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E99-41B9-8779-17A80EE5E70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721172353455819"/>
          <c:y val="0.82002260134149896"/>
          <c:w val="0.69446522309711278"/>
          <c:h val="0.115162583843686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demanda de valencià al</a:t>
            </a:r>
          </a:p>
          <a:p>
            <a:pPr algn="l">
              <a:defRPr sz="1200"/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Eng. Informàtica</a:t>
            </a:r>
          </a:p>
        </c:rich>
      </c:tx>
      <c:layout>
        <c:manualLayout>
          <c:xMode val="edge"/>
          <c:yMode val="edge"/>
          <c:x val="4.8909667541557296E-2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2.7303149606299214E-2"/>
          <c:y val="0.1902314814814815"/>
          <c:w val="0.94214129483814524"/>
          <c:h val="0.68479913969087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ETSInf!$T$4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ETSInf!$S$5:$S$15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ETSInf!$T$5:$T$15</c:f>
              <c:numCache>
                <c:formatCode>0.0</c:formatCode>
                <c:ptCount val="11"/>
                <c:pt idx="0">
                  <c:v>15</c:v>
                </c:pt>
                <c:pt idx="1">
                  <c:v>14</c:v>
                </c:pt>
                <c:pt idx="2">
                  <c:v>14.34</c:v>
                </c:pt>
                <c:pt idx="3">
                  <c:v>14.73</c:v>
                </c:pt>
                <c:pt idx="4">
                  <c:v>13.74</c:v>
                </c:pt>
                <c:pt idx="5">
                  <c:v>12.81</c:v>
                </c:pt>
                <c:pt idx="6">
                  <c:v>11.15</c:v>
                </c:pt>
                <c:pt idx="7">
                  <c:v>10.79</c:v>
                </c:pt>
                <c:pt idx="8">
                  <c:v>8.9</c:v>
                </c:pt>
                <c:pt idx="9">
                  <c:v>9.8000000000000007</c:v>
                </c:pt>
                <c:pt idx="10">
                  <c:v>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E1-42B4-9EBD-C97400FC0082}"/>
            </c:ext>
          </c:extLst>
        </c:ser>
        <c:ser>
          <c:idx val="1"/>
          <c:order val="1"/>
          <c:tx>
            <c:strRef>
              <c:f>ETSInf!$U$4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ETSInf!$S$5:$S$15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ETSInf!$U$5:$U$15</c:f>
              <c:numCache>
                <c:formatCode>0.0</c:formatCode>
                <c:ptCount val="11"/>
                <c:pt idx="0">
                  <c:v>21</c:v>
                </c:pt>
                <c:pt idx="1">
                  <c:v>32</c:v>
                </c:pt>
                <c:pt idx="2">
                  <c:v>29.58</c:v>
                </c:pt>
                <c:pt idx="3">
                  <c:v>27.92</c:v>
                </c:pt>
                <c:pt idx="4">
                  <c:v>25</c:v>
                </c:pt>
                <c:pt idx="5">
                  <c:v>28.79</c:v>
                </c:pt>
                <c:pt idx="6">
                  <c:v>28.79</c:v>
                </c:pt>
                <c:pt idx="7">
                  <c:v>32.549999999999997</c:v>
                </c:pt>
                <c:pt idx="8">
                  <c:v>32.700000000000003</c:v>
                </c:pt>
                <c:pt idx="9">
                  <c:v>33.200000000000003</c:v>
                </c:pt>
                <c:pt idx="10">
                  <c:v>32.700000000000003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E1-42B4-9EBD-C97400FC008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97633680"/>
        <c:axId val="2097640880"/>
      </c:barChart>
      <c:catAx>
        <c:axId val="209763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0880"/>
        <c:crosses val="autoZero"/>
        <c:auto val="1"/>
        <c:lblAlgn val="ctr"/>
        <c:lblOffset val="100"/>
        <c:noMultiLvlLbl val="0"/>
      </c:catAx>
      <c:valAx>
        <c:axId val="20976408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09763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9198753280839896"/>
          <c:y val="2.8355934674832307E-2"/>
          <c:w val="0.24380271216097987"/>
          <c:h val="0.142940361621463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Evolució del % d'oferta en valencià</a:t>
            </a:r>
          </a:p>
          <a:p>
            <a:pPr>
              <a:defRPr/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Eng. Informàtica</a:t>
            </a:r>
            <a:endParaRPr lang="ca-ES"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5.6517790631761079E-2"/>
          <c:y val="0.30305402204976489"/>
          <c:w val="0.89165655132706334"/>
          <c:h val="0.45817189051376883"/>
        </c:manualLayout>
      </c:layout>
      <c:lineChart>
        <c:grouping val="standard"/>
        <c:varyColors val="0"/>
        <c:ser>
          <c:idx val="0"/>
          <c:order val="0"/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12700">
                <a:solidFill>
                  <a:schemeClr val="accent1"/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ETSInf!$W$4:$W$15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ETSInf!$X$4:$X$15</c:f>
              <c:numCache>
                <c:formatCode>General</c:formatCode>
                <c:ptCount val="12"/>
                <c:pt idx="0">
                  <c:v>13</c:v>
                </c:pt>
                <c:pt idx="1">
                  <c:v>13</c:v>
                </c:pt>
                <c:pt idx="2">
                  <c:v>13</c:v>
                </c:pt>
                <c:pt idx="3">
                  <c:v>12</c:v>
                </c:pt>
                <c:pt idx="4">
                  <c:v>13</c:v>
                </c:pt>
                <c:pt idx="5">
                  <c:v>12</c:v>
                </c:pt>
                <c:pt idx="6">
                  <c:v>12</c:v>
                </c:pt>
                <c:pt idx="7">
                  <c:v>26</c:v>
                </c:pt>
                <c:pt idx="8" formatCode="0.0">
                  <c:v>11.6</c:v>
                </c:pt>
                <c:pt idx="9">
                  <c:v>11.8</c:v>
                </c:pt>
                <c:pt idx="10">
                  <c:v>11.9</c:v>
                </c:pt>
                <c:pt idx="11">
                  <c:v>11.9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F1-4417-8795-8AFA867B197C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7616880"/>
        <c:axId val="2097643280"/>
      </c:lineChart>
      <c:catAx>
        <c:axId val="209761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3280"/>
        <c:crosses val="autoZero"/>
        <c:auto val="1"/>
        <c:lblAlgn val="ctr"/>
        <c:lblOffset val="100"/>
        <c:noMultiLvlLbl val="0"/>
      </c:catAx>
      <c:valAx>
        <c:axId val="20976432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209761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demanda de valencià al</a:t>
            </a:r>
          </a:p>
          <a:p>
            <a:pPr algn="l">
              <a:defRPr sz="1200"/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Ciència de Dades</a:t>
            </a:r>
          </a:p>
        </c:rich>
      </c:tx>
      <c:layout>
        <c:manualLayout>
          <c:xMode val="edge"/>
          <c:yMode val="edge"/>
          <c:x val="4.8909667541557296E-2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2.7303149606299214E-2"/>
          <c:y val="0.1902314814814815"/>
          <c:w val="0.94214129483814524"/>
          <c:h val="0.68479913969087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ETSInf!$T$4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ETSInf!$S$27:$S$34</c:f>
              <c:numCache>
                <c:formatCode>General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</c:numCache>
            </c:numRef>
          </c:cat>
          <c:val>
            <c:numRef>
              <c:f>ETSInf!$T$27:$T$34</c:f>
              <c:numCache>
                <c:formatCode>0.0</c:formatCode>
                <c:ptCount val="8"/>
                <c:pt idx="0">
                  <c:v>15.69</c:v>
                </c:pt>
                <c:pt idx="1">
                  <c:v>12.22</c:v>
                </c:pt>
                <c:pt idx="2">
                  <c:v>10.71</c:v>
                </c:pt>
                <c:pt idx="3">
                  <c:v>6.78</c:v>
                </c:pt>
                <c:pt idx="4">
                  <c:v>7.64</c:v>
                </c:pt>
                <c:pt idx="5">
                  <c:v>7.57</c:v>
                </c:pt>
                <c:pt idx="6">
                  <c:v>7.9</c:v>
                </c:pt>
                <c:pt idx="7">
                  <c:v>7.87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12-4B62-947D-C54AE7120425}"/>
            </c:ext>
          </c:extLst>
        </c:ser>
        <c:ser>
          <c:idx val="1"/>
          <c:order val="1"/>
          <c:tx>
            <c:strRef>
              <c:f>ETSInf!$U$4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ETSInf!$S$27:$S$34</c:f>
              <c:numCache>
                <c:formatCode>General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</c:numCache>
            </c:numRef>
          </c:cat>
          <c:val>
            <c:numRef>
              <c:f>ETSInf!$U$27:$U$34</c:f>
              <c:numCache>
                <c:formatCode>0.0</c:formatCode>
                <c:ptCount val="8"/>
                <c:pt idx="0">
                  <c:v>27.92</c:v>
                </c:pt>
                <c:pt idx="1">
                  <c:v>24.97</c:v>
                </c:pt>
                <c:pt idx="2">
                  <c:v>20.38</c:v>
                </c:pt>
                <c:pt idx="3">
                  <c:v>27.07</c:v>
                </c:pt>
                <c:pt idx="4">
                  <c:v>25.45</c:v>
                </c:pt>
                <c:pt idx="5">
                  <c:v>26.49</c:v>
                </c:pt>
                <c:pt idx="6">
                  <c:v>29.8</c:v>
                </c:pt>
                <c:pt idx="7">
                  <c:v>27.52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12-4B62-947D-C54AE712042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97633680"/>
        <c:axId val="2097640880"/>
      </c:barChart>
      <c:catAx>
        <c:axId val="209763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0880"/>
        <c:crosses val="autoZero"/>
        <c:auto val="1"/>
        <c:lblAlgn val="ctr"/>
        <c:lblOffset val="100"/>
        <c:noMultiLvlLbl val="0"/>
      </c:catAx>
      <c:valAx>
        <c:axId val="20976408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09763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9198753280839896"/>
          <c:y val="2.8355934674832307E-2"/>
          <c:w val="0.24380271216097987"/>
          <c:h val="0.142940361621463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Evolució del % d'oferta en valencià</a:t>
            </a:r>
          </a:p>
          <a:p>
            <a:pPr>
              <a:defRPr/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Ciència de dades</a:t>
            </a:r>
            <a:endParaRPr lang="ca-ES"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5.6517790631761079E-2"/>
          <c:y val="0.30305402204976489"/>
          <c:w val="0.89165655132706334"/>
          <c:h val="0.45817189051376883"/>
        </c:manualLayout>
      </c:layout>
      <c:lineChart>
        <c:grouping val="standard"/>
        <c:varyColors val="0"/>
        <c:ser>
          <c:idx val="0"/>
          <c:order val="0"/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12700">
                <a:solidFill>
                  <a:schemeClr val="accent1"/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ETSInf!$W$27:$W$34</c:f>
              <c:numCache>
                <c:formatCode>General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</c:numCache>
            </c:numRef>
          </c:cat>
          <c:val>
            <c:numRef>
              <c:f>ETSInf!$X$27:$X$34</c:f>
              <c:numCache>
                <c:formatCode>0.0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10</c:v>
                </c:pt>
                <c:pt idx="3">
                  <c:v>13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1F-465A-8677-1ABC35E2C6B7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7616880"/>
        <c:axId val="2097643280"/>
      </c:lineChart>
      <c:catAx>
        <c:axId val="209761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3280"/>
        <c:crosses val="autoZero"/>
        <c:auto val="1"/>
        <c:lblAlgn val="ctr"/>
        <c:lblOffset val="100"/>
        <c:noMultiLvlLbl val="0"/>
      </c:catAx>
      <c:valAx>
        <c:axId val="20976432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09761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demanda de valencià al</a:t>
            </a:r>
          </a:p>
          <a:p>
            <a:pPr algn="l">
              <a:defRPr sz="1200"/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Màster en Eng. Informàtica</a:t>
            </a:r>
          </a:p>
        </c:rich>
      </c:tx>
      <c:layout>
        <c:manualLayout>
          <c:xMode val="edge"/>
          <c:yMode val="edge"/>
          <c:x val="4.8909667541557296E-2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2.7303149606299214E-2"/>
          <c:y val="0.1902314814814815"/>
          <c:w val="0.94214129483814524"/>
          <c:h val="0.68479913969087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ETSInf!$T$4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ETSInf!$S$62:$S$72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ETSInf!$T$62:$T$72</c:f>
              <c:numCache>
                <c:formatCode>0.0</c:formatCode>
                <c:ptCount val="11"/>
                <c:pt idx="0">
                  <c:v>24</c:v>
                </c:pt>
                <c:pt idx="1">
                  <c:v>15</c:v>
                </c:pt>
                <c:pt idx="2">
                  <c:v>11.67</c:v>
                </c:pt>
                <c:pt idx="3">
                  <c:v>16.760000000000002</c:v>
                </c:pt>
                <c:pt idx="4">
                  <c:v>12.88</c:v>
                </c:pt>
                <c:pt idx="5">
                  <c:v>12.43</c:v>
                </c:pt>
                <c:pt idx="6">
                  <c:v>10.9</c:v>
                </c:pt>
                <c:pt idx="7">
                  <c:v>22.63</c:v>
                </c:pt>
                <c:pt idx="8">
                  <c:v>16.28</c:v>
                </c:pt>
                <c:pt idx="9">
                  <c:v>20.100000000000001</c:v>
                </c:pt>
                <c:pt idx="10">
                  <c:v>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85-4948-BFCE-B962A27091FE}"/>
            </c:ext>
          </c:extLst>
        </c:ser>
        <c:ser>
          <c:idx val="1"/>
          <c:order val="1"/>
          <c:tx>
            <c:strRef>
              <c:f>ETSInf!$U$4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ETSInf!$S$62:$S$72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ETSInf!$U$62:$U$72</c:f>
              <c:numCache>
                <c:formatCode>0.0</c:formatCode>
                <c:ptCount val="11"/>
                <c:pt idx="0">
                  <c:v>10</c:v>
                </c:pt>
                <c:pt idx="1">
                  <c:v>25</c:v>
                </c:pt>
                <c:pt idx="2">
                  <c:v>25.66</c:v>
                </c:pt>
                <c:pt idx="3">
                  <c:v>15.39</c:v>
                </c:pt>
                <c:pt idx="4">
                  <c:v>27.87</c:v>
                </c:pt>
                <c:pt idx="5">
                  <c:v>21.64</c:v>
                </c:pt>
                <c:pt idx="6">
                  <c:v>21.32</c:v>
                </c:pt>
                <c:pt idx="7">
                  <c:v>20.68</c:v>
                </c:pt>
                <c:pt idx="8">
                  <c:v>17.05</c:v>
                </c:pt>
                <c:pt idx="9">
                  <c:v>16.5</c:v>
                </c:pt>
                <c:pt idx="10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85-4948-BFCE-B962A27091F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97633680"/>
        <c:axId val="2097640880"/>
      </c:barChart>
      <c:catAx>
        <c:axId val="209763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0880"/>
        <c:crosses val="autoZero"/>
        <c:auto val="1"/>
        <c:lblAlgn val="ctr"/>
        <c:lblOffset val="100"/>
        <c:noMultiLvlLbl val="0"/>
      </c:catAx>
      <c:valAx>
        <c:axId val="20976408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09763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9198753280839896"/>
          <c:y val="2.8355934674832307E-2"/>
          <c:w val="0.24380271216097987"/>
          <c:h val="0.142940361621463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Evolució del % d'oferta en valencià</a:t>
            </a:r>
          </a:p>
          <a:p>
            <a:pPr>
              <a:defRPr/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Eng. Informàtica</a:t>
            </a:r>
            <a:endParaRPr lang="ca-ES"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5.6517790631761079E-2"/>
          <c:y val="0.30305402204976489"/>
          <c:w val="0.89165655132706334"/>
          <c:h val="0.45817189051376883"/>
        </c:manualLayout>
      </c:layout>
      <c:lineChart>
        <c:grouping val="standard"/>
        <c:varyColors val="0"/>
        <c:ser>
          <c:idx val="0"/>
          <c:order val="0"/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12700">
                <a:solidFill>
                  <a:schemeClr val="accent1"/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ETSInf!$W$61:$W$72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ETSInf!$X$61:$X$72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2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  <c:pt idx="11" formatCode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BE-4D77-9864-A2F233B68081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7616880"/>
        <c:axId val="2097643280"/>
      </c:lineChart>
      <c:catAx>
        <c:axId val="209761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3280"/>
        <c:crosses val="autoZero"/>
        <c:auto val="1"/>
        <c:lblAlgn val="ctr"/>
        <c:lblOffset val="100"/>
        <c:noMultiLvlLbl val="0"/>
      </c:catAx>
      <c:valAx>
        <c:axId val="20976432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209761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ENG AGROALIMENTÀRIA</a:t>
            </a:r>
            <a:r>
              <a:rPr lang="ca-ES" sz="1200" baseline="0"/>
              <a:t> I M.R.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ETSEAMN!$Q$12:$Q$14</c:f>
              <c:numCache>
                <c:formatCode>0.0%</c:formatCode>
                <c:ptCount val="3"/>
                <c:pt idx="0">
                  <c:v>0</c:v>
                </c:pt>
                <c:pt idx="1">
                  <c:v>0.89462259258812604</c:v>
                </c:pt>
                <c:pt idx="2">
                  <c:v>0.10537740741187394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6C-4414-B62B-E6843EDBD59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</a:t>
            </a: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ENG AGROALIMENTÀRIA I M.R.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ETSEAMN!$H$5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(ETSEAMN!$L$12,ETSEAMN!$L$9)</c:f>
              <c:numCache>
                <c:formatCode>0.0%</c:formatCode>
                <c:ptCount val="2"/>
                <c:pt idx="0">
                  <c:v>0.11800764250079609</c:v>
                </c:pt>
                <c:pt idx="1">
                  <c:v>0.40558327141492412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4-4891-900A-1BDC1203578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ENG FORESTAL</a:t>
            </a:r>
            <a:r>
              <a:rPr lang="ca-ES" sz="1200" baseline="0"/>
              <a:t> I M.R.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ETSEAMN!$Q$33:$Q$35</c:f>
              <c:numCache>
                <c:formatCode>0.0%</c:formatCode>
                <c:ptCount val="3"/>
                <c:pt idx="0">
                  <c:v>0</c:v>
                </c:pt>
                <c:pt idx="1">
                  <c:v>0.97080053387083587</c:v>
                </c:pt>
                <c:pt idx="2">
                  <c:v>2.9199466129164055E-2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6F-46F0-AA0F-D81EF2B439E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</a:t>
            </a: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ENG FORESTAL I M.R.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ETSEAMN!$H$5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(ETSEAMN!$L$33,ETSEAMN!$L$30)</c:f>
              <c:numCache>
                <c:formatCode>0.0%</c:formatCode>
                <c:ptCount val="2"/>
                <c:pt idx="0">
                  <c:v>0.12530681603625149</c:v>
                </c:pt>
                <c:pt idx="1">
                  <c:v>0.44250739505318143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26-46A5-96A9-7E56D16A6AB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BIOTECNOLOGIA</a:t>
            </a:r>
            <a:r>
              <a:rPr lang="ca-ES" sz="1200" baseline="0"/>
              <a:t>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ETSEAMN!$Q$54:$Q$56</c:f>
              <c:numCache>
                <c:formatCode>0.0%</c:formatCode>
                <c:ptCount val="3"/>
                <c:pt idx="0">
                  <c:v>0.12000000000000001</c:v>
                </c:pt>
                <c:pt idx="1">
                  <c:v>0.77562171628721543</c:v>
                </c:pt>
                <c:pt idx="2">
                  <c:v>0.10437828371278458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8C-4DCD-933A-4E2B9F0F8C1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</a:t>
            </a: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BIOTECNOLOGIA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ETSEAMN!$H$5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(ETSEAMN!$L$54,ETSEAMN!$L$51)</c:f>
              <c:numCache>
                <c:formatCode>0.0%</c:formatCode>
                <c:ptCount val="2"/>
                <c:pt idx="0">
                  <c:v>0.10040784027270513</c:v>
                </c:pt>
                <c:pt idx="1">
                  <c:v>0.32974190406622839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E4-47FB-A005-6044309CF2A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CIÈNCIA I TECN. DELS ALIMENTS</a:t>
            </a:r>
            <a:r>
              <a:rPr lang="ca-ES" sz="1200" baseline="0"/>
              <a:t>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ETSEAMN!$Q$75:$Q$77</c:f>
              <c:numCache>
                <c:formatCode>0.0%</c:formatCode>
                <c:ptCount val="3"/>
                <c:pt idx="0">
                  <c:v>0</c:v>
                </c:pt>
                <c:pt idx="1">
                  <c:v>0.9724514130643348</c:v>
                </c:pt>
                <c:pt idx="2">
                  <c:v>2.7548586935665142E-2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AD-4346-BB2D-63EC26BC83B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</a:t>
            </a: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CIÈNCIA I TECN. DELS ALIMENTS 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ETSEAMN!$H$5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(ETSEAMN!$L$75,ETSEAMN!$L$72)</c:f>
              <c:numCache>
                <c:formatCode>0.0%</c:formatCode>
                <c:ptCount val="2"/>
                <c:pt idx="0">
                  <c:v>0.14044439456851082</c:v>
                </c:pt>
                <c:pt idx="1">
                  <c:v>0.43749298619683541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54-4972-A69F-0B441142A9E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MÀSTER HAB. EN</a:t>
            </a:r>
            <a:r>
              <a:rPr lang="ca-ES" sz="1200" baseline="0"/>
              <a:t> ENG. AGROALIMENTÀRIA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ETSEAMN!$Q$96:$Q$98</c:f>
              <c:numCache>
                <c:formatCode>0.0%</c:formatCode>
                <c:ptCount val="3"/>
                <c:pt idx="0">
                  <c:v>0</c:v>
                </c:pt>
                <c:pt idx="1">
                  <c:v>0.96556247950147589</c:v>
                </c:pt>
                <c:pt idx="2">
                  <c:v>3.443752049852411E-2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EA-4DAB-9F98-D20B9762637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MÀSTER HAB. EN ENG. AGRONÒMICA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ETSEAMN!$H$5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(ETSEAMN!$L$96,ETSEAMN!$L$93)</c:f>
              <c:numCache>
                <c:formatCode>0.0%</c:formatCode>
                <c:ptCount val="2"/>
                <c:pt idx="0">
                  <c:v>0.24042367962855482</c:v>
                </c:pt>
                <c:pt idx="1">
                  <c:v>0.34764944863609981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36-4C56-8A33-3E6771A0B73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demanda de valencià al</a:t>
            </a:r>
          </a:p>
          <a:p>
            <a:pPr algn="l">
              <a:defRPr sz="1200"/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Eng. Agronòmica i M.R.</a:t>
            </a:r>
          </a:p>
        </c:rich>
      </c:tx>
      <c:layout>
        <c:manualLayout>
          <c:xMode val="edge"/>
          <c:yMode val="edge"/>
          <c:x val="4.8909667541557296E-2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2.7303149606299214E-2"/>
          <c:y val="0.1902314814814815"/>
          <c:w val="0.94214129483814524"/>
          <c:h val="0.68479913969087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ETSEAMN!$U$5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ETSEAMN!$T$6:$T$16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ETSEAMN!$U$6:$U$16</c:f>
              <c:numCache>
                <c:formatCode>0.0</c:formatCode>
                <c:ptCount val="11"/>
                <c:pt idx="0">
                  <c:v>23</c:v>
                </c:pt>
                <c:pt idx="1">
                  <c:v>24</c:v>
                </c:pt>
                <c:pt idx="2">
                  <c:v>22.27</c:v>
                </c:pt>
                <c:pt idx="3">
                  <c:v>22.71</c:v>
                </c:pt>
                <c:pt idx="4">
                  <c:v>20.97</c:v>
                </c:pt>
                <c:pt idx="5">
                  <c:v>19.079999999999998</c:v>
                </c:pt>
                <c:pt idx="6">
                  <c:v>15.82</c:v>
                </c:pt>
                <c:pt idx="7">
                  <c:v>15.33</c:v>
                </c:pt>
                <c:pt idx="8">
                  <c:v>12.3</c:v>
                </c:pt>
                <c:pt idx="9">
                  <c:v>14.4</c:v>
                </c:pt>
                <c:pt idx="10">
                  <c:v>11.8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3C-474C-8F44-C24C816D49F2}"/>
            </c:ext>
          </c:extLst>
        </c:ser>
        <c:ser>
          <c:idx val="1"/>
          <c:order val="1"/>
          <c:tx>
            <c:strRef>
              <c:f>ETSEAMN!$V$5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ETSEAMN!$T$6:$T$16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ETSEAMN!$V$6:$V$16</c:f>
              <c:numCache>
                <c:formatCode>0.0</c:formatCode>
                <c:ptCount val="11"/>
                <c:pt idx="0">
                  <c:v>28</c:v>
                </c:pt>
                <c:pt idx="1">
                  <c:v>38</c:v>
                </c:pt>
                <c:pt idx="2">
                  <c:v>33</c:v>
                </c:pt>
                <c:pt idx="3">
                  <c:v>34.97</c:v>
                </c:pt>
                <c:pt idx="4">
                  <c:v>34.630000000000003</c:v>
                </c:pt>
                <c:pt idx="5">
                  <c:v>35.42</c:v>
                </c:pt>
                <c:pt idx="6">
                  <c:v>37.81</c:v>
                </c:pt>
                <c:pt idx="7">
                  <c:v>41.56</c:v>
                </c:pt>
                <c:pt idx="8">
                  <c:v>39.5</c:v>
                </c:pt>
                <c:pt idx="9">
                  <c:v>39.200000000000003</c:v>
                </c:pt>
                <c:pt idx="10">
                  <c:v>40.6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3C-474C-8F44-C24C816D49F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97633680"/>
        <c:axId val="2097640880"/>
      </c:barChart>
      <c:catAx>
        <c:axId val="209763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0880"/>
        <c:crosses val="autoZero"/>
        <c:auto val="1"/>
        <c:lblAlgn val="ctr"/>
        <c:lblOffset val="100"/>
        <c:noMultiLvlLbl val="0"/>
      </c:catAx>
      <c:valAx>
        <c:axId val="20976408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09763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9198753280839896"/>
          <c:y val="2.8355934674832307E-2"/>
          <c:w val="0.24380271216097987"/>
          <c:h val="0.142940361621463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Evolució del % d'oferta en valencià</a:t>
            </a:r>
          </a:p>
          <a:p>
            <a:pPr>
              <a:defRPr/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Eng. Agron`mica i M. R.</a:t>
            </a:r>
            <a:endParaRPr lang="ca-ES"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5.6517790631761079E-2"/>
          <c:y val="0.30305402204976489"/>
          <c:w val="0.89165655132706334"/>
          <c:h val="0.45817189051376883"/>
        </c:manualLayout>
      </c:layout>
      <c:lineChart>
        <c:grouping val="standard"/>
        <c:varyColors val="0"/>
        <c:ser>
          <c:idx val="0"/>
          <c:order val="0"/>
          <c:tx>
            <c:strRef>
              <c:f>ETSEAMN!$Y$4</c:f>
              <c:strCache>
                <c:ptCount val="1"/>
                <c:pt idx="0">
                  <c:v>Oferta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12700">
                <a:solidFill>
                  <a:schemeClr val="accent1"/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ETSEAMN!$X$5:$X$16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ETSEAMN!$Y$5:$Y$16</c:f>
              <c:numCache>
                <c:formatCode>0.0</c:formatCode>
                <c:ptCount val="12"/>
                <c:pt idx="0">
                  <c:v>13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8</c:v>
                </c:pt>
                <c:pt idx="8">
                  <c:v>7.05</c:v>
                </c:pt>
                <c:pt idx="9">
                  <c:v>9.1</c:v>
                </c:pt>
                <c:pt idx="10" formatCode="General">
                  <c:v>11.8</c:v>
                </c:pt>
                <c:pt idx="11">
                  <c:v>10.5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E1-409D-B5C6-98835453B50B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7616880"/>
        <c:axId val="2097643280"/>
      </c:lineChart>
      <c:catAx>
        <c:axId val="209761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3280"/>
        <c:crosses val="autoZero"/>
        <c:auto val="1"/>
        <c:lblAlgn val="ctr"/>
        <c:lblOffset val="100"/>
        <c:noMultiLvlLbl val="0"/>
      </c:catAx>
      <c:valAx>
        <c:axId val="20976432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09761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demanda de valencià al</a:t>
            </a:r>
          </a:p>
          <a:p>
            <a:pPr algn="l">
              <a:defRPr sz="1200"/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Biotecnologia</a:t>
            </a:r>
          </a:p>
        </c:rich>
      </c:tx>
      <c:layout>
        <c:manualLayout>
          <c:xMode val="edge"/>
          <c:yMode val="edge"/>
          <c:x val="4.8909667541557296E-2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2.7303149606299214E-2"/>
          <c:y val="0.1902314814814815"/>
          <c:w val="0.94214129483814524"/>
          <c:h val="0.68479913969087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ETSEAMN!$U$5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ETSEAMN!$T$48:$T$58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ETSEAMN!$U$48:$U$58</c:f>
              <c:numCache>
                <c:formatCode>0.0</c:formatCode>
                <c:ptCount val="11"/>
                <c:pt idx="0">
                  <c:v>13</c:v>
                </c:pt>
                <c:pt idx="1">
                  <c:v>15</c:v>
                </c:pt>
                <c:pt idx="2">
                  <c:v>13.53</c:v>
                </c:pt>
                <c:pt idx="3">
                  <c:v>13.22</c:v>
                </c:pt>
                <c:pt idx="4">
                  <c:v>11.74</c:v>
                </c:pt>
                <c:pt idx="5">
                  <c:v>10.32</c:v>
                </c:pt>
                <c:pt idx="6">
                  <c:v>10.119999999999999</c:v>
                </c:pt>
                <c:pt idx="7">
                  <c:v>9.24</c:v>
                </c:pt>
                <c:pt idx="8">
                  <c:v>8.3000000000000007</c:v>
                </c:pt>
                <c:pt idx="9" formatCode="General">
                  <c:v>10.3</c:v>
                </c:pt>
                <c:pt idx="1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77-4805-B49F-E44DD7530BF3}"/>
            </c:ext>
          </c:extLst>
        </c:ser>
        <c:ser>
          <c:idx val="1"/>
          <c:order val="1"/>
          <c:tx>
            <c:strRef>
              <c:f>ETSEAMN!$V$5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ETSEAMN!$T$48:$T$58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ETSEAMN!$V$48:$V$58</c:f>
              <c:numCache>
                <c:formatCode>0.0</c:formatCode>
                <c:ptCount val="11"/>
                <c:pt idx="0">
                  <c:v>13</c:v>
                </c:pt>
                <c:pt idx="1">
                  <c:v>18</c:v>
                </c:pt>
                <c:pt idx="2">
                  <c:v>16.059999999999999</c:v>
                </c:pt>
                <c:pt idx="3">
                  <c:v>17.07</c:v>
                </c:pt>
                <c:pt idx="4">
                  <c:v>16.45</c:v>
                </c:pt>
                <c:pt idx="5">
                  <c:v>19.3</c:v>
                </c:pt>
                <c:pt idx="6">
                  <c:v>16.5</c:v>
                </c:pt>
                <c:pt idx="7">
                  <c:v>20.99</c:v>
                </c:pt>
                <c:pt idx="8">
                  <c:v>23.9</c:v>
                </c:pt>
                <c:pt idx="9" formatCode="General">
                  <c:v>28.8</c:v>
                </c:pt>
                <c:pt idx="10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77-4805-B49F-E44DD7530BF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97633680"/>
        <c:axId val="2097640880"/>
      </c:barChart>
      <c:catAx>
        <c:axId val="209763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0880"/>
        <c:crosses val="autoZero"/>
        <c:auto val="1"/>
        <c:lblAlgn val="ctr"/>
        <c:lblOffset val="100"/>
        <c:noMultiLvlLbl val="0"/>
      </c:catAx>
      <c:valAx>
        <c:axId val="20976408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09763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9198753280839896"/>
          <c:y val="2.8355934674832307E-2"/>
          <c:w val="0.24380271216097987"/>
          <c:h val="0.142940361621463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Evolució del % d'oferta en valencià</a:t>
            </a:r>
          </a:p>
          <a:p>
            <a:pPr>
              <a:defRPr/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Biotecnologia</a:t>
            </a:r>
            <a:endParaRPr lang="ca-ES"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5.6517790631761079E-2"/>
          <c:y val="0.30305402204976489"/>
          <c:w val="0.89165655132706334"/>
          <c:h val="0.45817189051376883"/>
        </c:manualLayout>
      </c:layout>
      <c:lineChart>
        <c:grouping val="standard"/>
        <c:varyColors val="0"/>
        <c:ser>
          <c:idx val="0"/>
          <c:order val="0"/>
          <c:tx>
            <c:strRef>
              <c:f>ETSEAMN!$Y$4</c:f>
              <c:strCache>
                <c:ptCount val="1"/>
                <c:pt idx="0">
                  <c:v>Oferta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12700">
                <a:solidFill>
                  <a:schemeClr val="accent1"/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ETSEAMN!$X$47:$X$58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ETSEAMN!$Y$47:$Y$58</c:f>
              <c:numCache>
                <c:formatCode>General</c:formatCode>
                <c:ptCount val="12"/>
                <c:pt idx="0">
                  <c:v>2</c:v>
                </c:pt>
                <c:pt idx="1">
                  <c:v>1</c:v>
                </c:pt>
                <c:pt idx="2">
                  <c:v>4</c:v>
                </c:pt>
                <c:pt idx="3">
                  <c:v>8</c:v>
                </c:pt>
                <c:pt idx="4">
                  <c:v>6</c:v>
                </c:pt>
                <c:pt idx="5">
                  <c:v>6</c:v>
                </c:pt>
                <c:pt idx="6">
                  <c:v>7</c:v>
                </c:pt>
                <c:pt idx="7">
                  <c:v>6</c:v>
                </c:pt>
                <c:pt idx="8" formatCode="0.0">
                  <c:v>10.119999999999999</c:v>
                </c:pt>
                <c:pt idx="9" formatCode="0.0">
                  <c:v>8.1</c:v>
                </c:pt>
                <c:pt idx="10">
                  <c:v>10.199999999999999</c:v>
                </c:pt>
                <c:pt idx="11">
                  <c:v>10.4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F1-43FA-90BA-B6EBA7FB63DE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7616880"/>
        <c:axId val="2097643280"/>
      </c:lineChart>
      <c:catAx>
        <c:axId val="209761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3280"/>
        <c:crosses val="autoZero"/>
        <c:auto val="1"/>
        <c:lblAlgn val="ctr"/>
        <c:lblOffset val="100"/>
        <c:noMultiLvlLbl val="0"/>
      </c:catAx>
      <c:valAx>
        <c:axId val="20976432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209761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demanda de valencià al</a:t>
            </a:r>
          </a:p>
          <a:p>
            <a:pPr algn="l">
              <a:defRPr sz="1200"/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Ciència i Tecn. dels Aliments</a:t>
            </a:r>
          </a:p>
        </c:rich>
      </c:tx>
      <c:layout>
        <c:manualLayout>
          <c:xMode val="edge"/>
          <c:yMode val="edge"/>
          <c:x val="4.8909667541557296E-2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2.7303149606299214E-2"/>
          <c:y val="0.1902314814814815"/>
          <c:w val="0.94214129483814524"/>
          <c:h val="0.68479913969087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ETSEAMN!$U$5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ETSEAMN!$T$69:$T$79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ETSEAMN!$U$69:$U$79</c:f>
              <c:numCache>
                <c:formatCode>0.0</c:formatCode>
                <c:ptCount val="11"/>
                <c:pt idx="0">
                  <c:v>22</c:v>
                </c:pt>
                <c:pt idx="1">
                  <c:v>23</c:v>
                </c:pt>
                <c:pt idx="2">
                  <c:v>16.75</c:v>
                </c:pt>
                <c:pt idx="3">
                  <c:v>15.52</c:v>
                </c:pt>
                <c:pt idx="4">
                  <c:v>16.73</c:v>
                </c:pt>
                <c:pt idx="5">
                  <c:v>14.52</c:v>
                </c:pt>
                <c:pt idx="6">
                  <c:v>15.58</c:v>
                </c:pt>
                <c:pt idx="7">
                  <c:v>18.72</c:v>
                </c:pt>
                <c:pt idx="8">
                  <c:v>14.1</c:v>
                </c:pt>
                <c:pt idx="9" formatCode="General">
                  <c:v>15.2</c:v>
                </c:pt>
                <c:pt idx="10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A9-438A-8560-25150EBAB0E5}"/>
            </c:ext>
          </c:extLst>
        </c:ser>
        <c:ser>
          <c:idx val="1"/>
          <c:order val="1"/>
          <c:tx>
            <c:strRef>
              <c:f>ETSEAMN!$V$5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ETSEAMN!$T$69:$T$79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ETSEAMN!$V$69:$V$79</c:f>
              <c:numCache>
                <c:formatCode>0.0</c:formatCode>
                <c:ptCount val="11"/>
                <c:pt idx="0">
                  <c:v>23</c:v>
                </c:pt>
                <c:pt idx="1">
                  <c:v>33</c:v>
                </c:pt>
                <c:pt idx="2">
                  <c:v>40.56</c:v>
                </c:pt>
                <c:pt idx="3">
                  <c:v>39.020000000000003</c:v>
                </c:pt>
                <c:pt idx="4">
                  <c:v>39.380000000000003</c:v>
                </c:pt>
                <c:pt idx="5">
                  <c:v>39.81</c:v>
                </c:pt>
                <c:pt idx="6">
                  <c:v>39.32</c:v>
                </c:pt>
                <c:pt idx="7">
                  <c:v>42.9</c:v>
                </c:pt>
                <c:pt idx="8">
                  <c:v>42.8</c:v>
                </c:pt>
                <c:pt idx="9" formatCode="General">
                  <c:v>44.3</c:v>
                </c:pt>
                <c:pt idx="10">
                  <c:v>43.7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A9-438A-8560-25150EBAB0E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97633680"/>
        <c:axId val="2097640880"/>
      </c:barChart>
      <c:catAx>
        <c:axId val="209763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0880"/>
        <c:crosses val="autoZero"/>
        <c:auto val="1"/>
        <c:lblAlgn val="ctr"/>
        <c:lblOffset val="100"/>
        <c:noMultiLvlLbl val="0"/>
      </c:catAx>
      <c:valAx>
        <c:axId val="20976408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09763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4754308836395449"/>
          <c:y val="2.8355934674832307E-2"/>
          <c:w val="0.24380271216097987"/>
          <c:h val="0.142940361621463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Evolució del % d'oferta en valencià</a:t>
            </a:r>
          </a:p>
          <a:p>
            <a:pPr>
              <a:defRPr/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Ciència i Tecn. dels Aliments</a:t>
            </a:r>
            <a:endParaRPr lang="ca-ES"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5.6517790631761079E-2"/>
          <c:y val="0.30305402204976489"/>
          <c:w val="0.89165655132706334"/>
          <c:h val="0.45817189051376883"/>
        </c:manualLayout>
      </c:layout>
      <c:lineChart>
        <c:grouping val="standard"/>
        <c:varyColors val="0"/>
        <c:ser>
          <c:idx val="0"/>
          <c:order val="0"/>
          <c:tx>
            <c:strRef>
              <c:f>ETSEAMN!$Y$4</c:f>
              <c:strCache>
                <c:ptCount val="1"/>
                <c:pt idx="0">
                  <c:v>Oferta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12700">
                <a:solidFill>
                  <a:schemeClr val="accent1"/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ETSEAMN!$X$68:$X$79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ETSEAMN!$Y$68:$Y$79</c:f>
              <c:numCache>
                <c:formatCode>General</c:formatCode>
                <c:ptCount val="12"/>
                <c:pt idx="0">
                  <c:v>6</c:v>
                </c:pt>
                <c:pt idx="1">
                  <c:v>5</c:v>
                </c:pt>
                <c:pt idx="2">
                  <c:v>6</c:v>
                </c:pt>
                <c:pt idx="3">
                  <c:v>6</c:v>
                </c:pt>
                <c:pt idx="4">
                  <c:v>7</c:v>
                </c:pt>
                <c:pt idx="5">
                  <c:v>6</c:v>
                </c:pt>
                <c:pt idx="6">
                  <c:v>7</c:v>
                </c:pt>
                <c:pt idx="7">
                  <c:v>7</c:v>
                </c:pt>
                <c:pt idx="8" formatCode="0.0">
                  <c:v>6.43</c:v>
                </c:pt>
                <c:pt idx="9" formatCode="0.0">
                  <c:v>6.6</c:v>
                </c:pt>
                <c:pt idx="10">
                  <c:v>5.7</c:v>
                </c:pt>
                <c:pt idx="11">
                  <c:v>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98-402F-83CE-809FEF0E9A14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7616880"/>
        <c:axId val="2097643280"/>
      </c:lineChart>
      <c:catAx>
        <c:axId val="209761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3280"/>
        <c:crosses val="autoZero"/>
        <c:auto val="1"/>
        <c:lblAlgn val="ctr"/>
        <c:lblOffset val="100"/>
        <c:noMultiLvlLbl val="0"/>
      </c:catAx>
      <c:valAx>
        <c:axId val="20976432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209761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demanda de valencià al</a:t>
            </a:r>
          </a:p>
          <a:p>
            <a:pPr algn="l">
              <a:defRPr sz="1200"/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Màster en Eng. Agronòmica</a:t>
            </a:r>
          </a:p>
        </c:rich>
      </c:tx>
      <c:layout>
        <c:manualLayout>
          <c:xMode val="edge"/>
          <c:yMode val="edge"/>
          <c:x val="4.8909667541557296E-2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2.7303149606299214E-2"/>
          <c:y val="0.1902314814814815"/>
          <c:w val="0.94214129483814524"/>
          <c:h val="0.68479913969087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ETSEAMN!$U$5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ETSEAMN!$T$90:$T$100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ETSEAMN!$U$90:$U$100</c:f>
              <c:numCache>
                <c:formatCode>0.0</c:formatCode>
                <c:ptCount val="11"/>
                <c:pt idx="0">
                  <c:v>25</c:v>
                </c:pt>
                <c:pt idx="1">
                  <c:v>25</c:v>
                </c:pt>
                <c:pt idx="2">
                  <c:v>26.9</c:v>
                </c:pt>
                <c:pt idx="3">
                  <c:v>20.260000000000002</c:v>
                </c:pt>
                <c:pt idx="4">
                  <c:v>22.91</c:v>
                </c:pt>
                <c:pt idx="5">
                  <c:v>22.86</c:v>
                </c:pt>
                <c:pt idx="6">
                  <c:v>17.18</c:v>
                </c:pt>
                <c:pt idx="7">
                  <c:v>17.07</c:v>
                </c:pt>
                <c:pt idx="8">
                  <c:v>15.7</c:v>
                </c:pt>
                <c:pt idx="9">
                  <c:v>18.100000000000001</c:v>
                </c:pt>
                <c:pt idx="10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BE-40F7-AE0C-A5CF4BEB2C6D}"/>
            </c:ext>
          </c:extLst>
        </c:ser>
        <c:ser>
          <c:idx val="1"/>
          <c:order val="1"/>
          <c:tx>
            <c:strRef>
              <c:f>ETSEAMN!$V$5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ETSEAMN!$T$90:$T$100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ETSEAMN!$V$90:$V$100</c:f>
              <c:numCache>
                <c:formatCode>0.0</c:formatCode>
                <c:ptCount val="11"/>
                <c:pt idx="0">
                  <c:v>8</c:v>
                </c:pt>
                <c:pt idx="1">
                  <c:v>24</c:v>
                </c:pt>
                <c:pt idx="2">
                  <c:v>19.52</c:v>
                </c:pt>
                <c:pt idx="3">
                  <c:v>21.37</c:v>
                </c:pt>
                <c:pt idx="4">
                  <c:v>32.61</c:v>
                </c:pt>
                <c:pt idx="5">
                  <c:v>34.31</c:v>
                </c:pt>
                <c:pt idx="6">
                  <c:v>31.66</c:v>
                </c:pt>
                <c:pt idx="7">
                  <c:v>35.26</c:v>
                </c:pt>
                <c:pt idx="8">
                  <c:v>36.9</c:v>
                </c:pt>
                <c:pt idx="9">
                  <c:v>37.700000000000003</c:v>
                </c:pt>
                <c:pt idx="10">
                  <c:v>34.799999999999997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BE-40F7-AE0C-A5CF4BEB2C6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97633680"/>
        <c:axId val="2097640880"/>
      </c:barChart>
      <c:catAx>
        <c:axId val="209763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0880"/>
        <c:crosses val="autoZero"/>
        <c:auto val="1"/>
        <c:lblAlgn val="ctr"/>
        <c:lblOffset val="100"/>
        <c:noMultiLvlLbl val="0"/>
      </c:catAx>
      <c:valAx>
        <c:axId val="20976408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09763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4754308836395449"/>
          <c:y val="2.8355934674832307E-2"/>
          <c:w val="0.24380271216097987"/>
          <c:h val="0.142940361621463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Evolució del % d'oferta en valencià</a:t>
            </a:r>
          </a:p>
          <a:p>
            <a:pPr>
              <a:defRPr/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Màster en Eng. Agronòmica</a:t>
            </a:r>
            <a:endParaRPr lang="ca-ES"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5.6517790631761079E-2"/>
          <c:y val="0.30305402204976489"/>
          <c:w val="0.89165655132706334"/>
          <c:h val="0.45817189051376883"/>
        </c:manualLayout>
      </c:layout>
      <c:lineChart>
        <c:grouping val="standard"/>
        <c:varyColors val="0"/>
        <c:ser>
          <c:idx val="0"/>
          <c:order val="0"/>
          <c:tx>
            <c:strRef>
              <c:f>ETSEAMN!$Y$4</c:f>
              <c:strCache>
                <c:ptCount val="1"/>
                <c:pt idx="0">
                  <c:v>Oferta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12700">
                <a:solidFill>
                  <a:schemeClr val="accent1"/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ETSEAMN!$X$89:$X$100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ETSEAMN!$Y$89:$Y$100</c:f>
              <c:numCache>
                <c:formatCode>General</c:formatCode>
                <c:ptCount val="12"/>
                <c:pt idx="0">
                  <c:v>4</c:v>
                </c:pt>
                <c:pt idx="1">
                  <c:v>3</c:v>
                </c:pt>
                <c:pt idx="2">
                  <c:v>0</c:v>
                </c:pt>
                <c:pt idx="3">
                  <c:v>5</c:v>
                </c:pt>
                <c:pt idx="4">
                  <c:v>3</c:v>
                </c:pt>
                <c:pt idx="5">
                  <c:v>4</c:v>
                </c:pt>
                <c:pt idx="6">
                  <c:v>4</c:v>
                </c:pt>
                <c:pt idx="7">
                  <c:v>2</c:v>
                </c:pt>
                <c:pt idx="8" formatCode="0.0">
                  <c:v>3.9</c:v>
                </c:pt>
                <c:pt idx="9" formatCode="0.0">
                  <c:v>8.1</c:v>
                </c:pt>
                <c:pt idx="10">
                  <c:v>2</c:v>
                </c:pt>
                <c:pt idx="11">
                  <c:v>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F9-4FFC-AC2E-196AA4FBE1D4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7616880"/>
        <c:axId val="2097643280"/>
      </c:lineChart>
      <c:catAx>
        <c:axId val="209761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3280"/>
        <c:crosses val="autoZero"/>
        <c:auto val="1"/>
        <c:lblAlgn val="ctr"/>
        <c:lblOffset val="100"/>
        <c:noMultiLvlLbl val="0"/>
      </c:catAx>
      <c:valAx>
        <c:axId val="20976432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209761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demanda de valencià al</a:t>
            </a:r>
          </a:p>
          <a:p>
            <a:pPr algn="l">
              <a:defRPr sz="1200"/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Eng. Forestal i M.R.</a:t>
            </a:r>
          </a:p>
        </c:rich>
      </c:tx>
      <c:layout>
        <c:manualLayout>
          <c:xMode val="edge"/>
          <c:yMode val="edge"/>
          <c:x val="4.8909667541557296E-2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2.7303149606299214E-2"/>
          <c:y val="0.1902314814814815"/>
          <c:w val="0.94214129483814524"/>
          <c:h val="0.68479913969087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ETSEAMN!$U$5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ETSEAMN!$T$27:$T$37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ETSEAMN!$U$27:$U$37</c:f>
              <c:numCache>
                <c:formatCode>0.0</c:formatCode>
                <c:ptCount val="11"/>
                <c:pt idx="0">
                  <c:v>23</c:v>
                </c:pt>
                <c:pt idx="1">
                  <c:v>24</c:v>
                </c:pt>
                <c:pt idx="2">
                  <c:v>22.27</c:v>
                </c:pt>
                <c:pt idx="3">
                  <c:v>22.71</c:v>
                </c:pt>
                <c:pt idx="4">
                  <c:v>20.97</c:v>
                </c:pt>
                <c:pt idx="5">
                  <c:v>19.079999999999998</c:v>
                </c:pt>
                <c:pt idx="6">
                  <c:v>19</c:v>
                </c:pt>
                <c:pt idx="7">
                  <c:v>17.05</c:v>
                </c:pt>
                <c:pt idx="8">
                  <c:v>14.6</c:v>
                </c:pt>
                <c:pt idx="9" formatCode="General">
                  <c:v>15</c:v>
                </c:pt>
                <c:pt idx="10">
                  <c:v>12.5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1B-4E2C-B4A9-4DD56EDFD658}"/>
            </c:ext>
          </c:extLst>
        </c:ser>
        <c:ser>
          <c:idx val="1"/>
          <c:order val="1"/>
          <c:tx>
            <c:strRef>
              <c:f>ETSEAMN!$V$5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ETSEAMN!$T$27:$T$37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ETSEAMN!$V$27:$V$37</c:f>
              <c:numCache>
                <c:formatCode>0.0</c:formatCode>
                <c:ptCount val="11"/>
                <c:pt idx="0">
                  <c:v>28</c:v>
                </c:pt>
                <c:pt idx="1">
                  <c:v>38</c:v>
                </c:pt>
                <c:pt idx="2">
                  <c:v>33</c:v>
                </c:pt>
                <c:pt idx="3">
                  <c:v>34.97</c:v>
                </c:pt>
                <c:pt idx="4">
                  <c:v>34.630000000000003</c:v>
                </c:pt>
                <c:pt idx="5">
                  <c:v>35.42</c:v>
                </c:pt>
                <c:pt idx="6">
                  <c:v>45.77</c:v>
                </c:pt>
                <c:pt idx="7">
                  <c:v>37.4</c:v>
                </c:pt>
                <c:pt idx="8" formatCode="General">
                  <c:v>40.299999999999997</c:v>
                </c:pt>
                <c:pt idx="9" formatCode="General">
                  <c:v>43.1</c:v>
                </c:pt>
                <c:pt idx="10">
                  <c:v>44.3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1B-4E2C-B4A9-4DD56EDFD65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97633680"/>
        <c:axId val="2097640880"/>
      </c:barChart>
      <c:catAx>
        <c:axId val="209763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0880"/>
        <c:crosses val="autoZero"/>
        <c:auto val="1"/>
        <c:lblAlgn val="ctr"/>
        <c:lblOffset val="100"/>
        <c:noMultiLvlLbl val="0"/>
      </c:catAx>
      <c:valAx>
        <c:axId val="20976408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09763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9198753280839896"/>
          <c:y val="2.8355934674832307E-2"/>
          <c:w val="0.24380271216097987"/>
          <c:h val="0.142940361621463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Evolució del % d'oferta en valencià</a:t>
            </a:r>
          </a:p>
          <a:p>
            <a:pPr>
              <a:defRPr/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Eng. Forestal i M. R.</a:t>
            </a:r>
            <a:endParaRPr lang="ca-ES"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5.6517790631761079E-2"/>
          <c:y val="0.30305402204976489"/>
          <c:w val="0.89165655132706334"/>
          <c:h val="0.45817189051376883"/>
        </c:manualLayout>
      </c:layout>
      <c:lineChart>
        <c:grouping val="standard"/>
        <c:varyColors val="0"/>
        <c:ser>
          <c:idx val="0"/>
          <c:order val="0"/>
          <c:tx>
            <c:strRef>
              <c:f>ETSEAMN!$Y$4</c:f>
              <c:strCache>
                <c:ptCount val="1"/>
                <c:pt idx="0">
                  <c:v>Oferta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12700">
                <a:solidFill>
                  <a:schemeClr val="accent1"/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ETSEAMN!$X$26:$X$37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ETSEAMN!$Y$26:$Y$37</c:f>
              <c:numCache>
                <c:formatCode>General</c:formatCode>
                <c:ptCount val="12"/>
                <c:pt idx="0">
                  <c:v>7</c:v>
                </c:pt>
                <c:pt idx="1">
                  <c:v>2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7</c:v>
                </c:pt>
                <c:pt idx="7">
                  <c:v>7</c:v>
                </c:pt>
                <c:pt idx="8" formatCode="0.0">
                  <c:v>2.71</c:v>
                </c:pt>
                <c:pt idx="9">
                  <c:v>4.3</c:v>
                </c:pt>
                <c:pt idx="10">
                  <c:v>4.9000000000000004</c:v>
                </c:pt>
                <c:pt idx="11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4C-4C6B-A409-FEA166E92725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7616880"/>
        <c:axId val="2097643280"/>
      </c:lineChart>
      <c:catAx>
        <c:axId val="209761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3280"/>
        <c:crosses val="autoZero"/>
        <c:auto val="1"/>
        <c:lblAlgn val="ctr"/>
        <c:lblOffset val="100"/>
        <c:noMultiLvlLbl val="0"/>
      </c:catAx>
      <c:valAx>
        <c:axId val="20976432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209761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050"/>
              <a:t>Grau en eng. tecnologies</a:t>
            </a:r>
            <a:r>
              <a:rPr lang="ca-ES" sz="1050" baseline="0"/>
              <a:t> i serveis de telecom.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ETSET!$P$11:$P$13</c:f>
              <c:numCache>
                <c:formatCode>0.0%</c:formatCode>
                <c:ptCount val="3"/>
                <c:pt idx="0">
                  <c:v>2.0349505633478957E-2</c:v>
                </c:pt>
                <c:pt idx="1">
                  <c:v>0.97965049436652096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3E-46F8-B37D-BD97FF53200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05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eng. tecnologies i serveis de telecom</a:t>
            </a: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.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ETSEAMN!$H$5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(ETSET!$K$11,ETSET!$K$8)</c:f>
              <c:numCache>
                <c:formatCode>0.0%</c:formatCode>
                <c:ptCount val="2"/>
                <c:pt idx="0">
                  <c:v>8.401448525607863E-2</c:v>
                </c:pt>
                <c:pt idx="1">
                  <c:v>0.28825659596482156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70-48D3-800A-5313666A84D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050"/>
              <a:t>Grau en TECNOLOGIA</a:t>
            </a:r>
            <a:r>
              <a:rPr lang="ca-ES" sz="1050" baseline="0"/>
              <a:t> DIGITAL I MULTIMEDIA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ETSET!$P$32:$P$34</c:f>
              <c:numCache>
                <c:formatCode>0.0%</c:formatCode>
                <c:ptCount val="3"/>
                <c:pt idx="0">
                  <c:v>0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98-48CC-857E-60A68576338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05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TECNOLOGIA DIGITAL I MULTIMEDIA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ETSEAMN!$H$5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(ETSET!$K$32,ETSET!$K$29)</c:f>
              <c:numCache>
                <c:formatCode>0.0%</c:formatCode>
                <c:ptCount val="2"/>
                <c:pt idx="0">
                  <c:v>0.126</c:v>
                </c:pt>
                <c:pt idx="1">
                  <c:v>0.39749999999999996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22-4C31-9407-C828BF393E2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MATEMÀTIQUES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ETSET!$P$53:$P$55</c:f>
              <c:numCache>
                <c:formatCode>0.0%</c:formatCode>
                <c:ptCount val="3"/>
                <c:pt idx="0">
                  <c:v>0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99-4B85-AABF-A3D63340310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MATEMÀTIQUES </a:t>
            </a:r>
            <a:r>
              <a:rPr lang="ca-ES" sz="1200" b="0" baseline="0"/>
              <a:t>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ETSEAMN!$H$5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(ETSET!$K$53,ETSET!$K$50)</c:f>
              <c:numCache>
                <c:formatCode>0.0%</c:formatCode>
                <c:ptCount val="2"/>
                <c:pt idx="0">
                  <c:v>7.2720277029626773E-2</c:v>
                </c:pt>
                <c:pt idx="1">
                  <c:v>0.32974220854174685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0A-43C2-A3F0-E9E50289C9E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Grau en ENG. FÍSICA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ETSET!$P$74:$P$76</c:f>
              <c:numCache>
                <c:formatCode>0.0%</c:formatCode>
                <c:ptCount val="3"/>
                <c:pt idx="0">
                  <c:v>0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18-4F22-8885-2F8CA8C6231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ENG. FÍSICA </a:t>
            </a:r>
            <a:r>
              <a:rPr lang="ca-ES" sz="1200" b="0" baseline="0"/>
              <a:t>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ETSEAMN!$H$5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(ETSET!$K$74,ETSET!$K$71)</c:f>
              <c:numCache>
                <c:formatCode>0.0%</c:formatCode>
                <c:ptCount val="2"/>
                <c:pt idx="0">
                  <c:v>0.1098111896212209</c:v>
                </c:pt>
                <c:pt idx="1">
                  <c:v>0.23022124406347735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F5-42B9-A4B7-0701AF58F3A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MÀSTER HAB. en ENG. TELECOMUNICACIONS </a:t>
            </a:r>
            <a:r>
              <a:rPr lang="ca-ES" sz="1100" b="0"/>
              <a:t>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[1]ETSET!$Q$32:$Q$34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ETSET!$P$95:$P$97</c:f>
              <c:numCache>
                <c:formatCode>0.0%</c:formatCode>
                <c:ptCount val="3"/>
                <c:pt idx="0">
                  <c:v>0.26390041493775934</c:v>
                </c:pt>
                <c:pt idx="1">
                  <c:v>0.73609958506224071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D3-4A43-B905-AA89CE0A816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1" i="0" u="none" strike="noStrike" kern="1200" cap="all" spc="12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MÀSTER HAB. en ENG. TELECOMUNICACIONS </a:t>
            </a:r>
            <a:r>
              <a:rPr lang="ca-ES" sz="110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ETSEAMN!$H$5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[1]ETSED!$Q$4:$R$4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(ETSET!$K$95,ETSET!$K$92)</c:f>
              <c:numCache>
                <c:formatCode>0.0%</c:formatCode>
                <c:ptCount val="2"/>
                <c:pt idx="0">
                  <c:v>9.3259464450600182E-2</c:v>
                </c:pt>
                <c:pt idx="1">
                  <c:v>0.2059095106186519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4A-4B75-979C-F3ED27E607F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demanda de valencià al</a:t>
            </a:r>
          </a:p>
          <a:p>
            <a:pPr algn="l">
              <a:defRPr sz="1200"/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Eng. Tecn. i Serveis de Telec.</a:t>
            </a:r>
          </a:p>
        </c:rich>
      </c:tx>
      <c:layout>
        <c:manualLayout>
          <c:xMode val="edge"/>
          <c:yMode val="edge"/>
          <c:x val="2.9465223097112862E-2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2.7303149606299214E-2"/>
          <c:y val="0.1902314814814815"/>
          <c:w val="0.94214129483814524"/>
          <c:h val="0.68479913969087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ETSET!$T$4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ETSET!$S$5:$S$15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ETSET!$T$5:$T$15</c:f>
              <c:numCache>
                <c:formatCode>0.0</c:formatCode>
                <c:ptCount val="11"/>
                <c:pt idx="0">
                  <c:v>11</c:v>
                </c:pt>
                <c:pt idx="1">
                  <c:v>12</c:v>
                </c:pt>
                <c:pt idx="2">
                  <c:v>9.7100000000000009</c:v>
                </c:pt>
                <c:pt idx="3">
                  <c:v>8.77</c:v>
                </c:pt>
                <c:pt idx="4">
                  <c:v>7.73</c:v>
                </c:pt>
                <c:pt idx="5">
                  <c:v>6.68</c:v>
                </c:pt>
                <c:pt idx="6">
                  <c:v>6.58</c:v>
                </c:pt>
                <c:pt idx="7">
                  <c:v>6.83</c:v>
                </c:pt>
                <c:pt idx="8">
                  <c:v>6.9</c:v>
                </c:pt>
                <c:pt idx="9">
                  <c:v>6.8</c:v>
                </c:pt>
                <c:pt idx="10">
                  <c:v>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13-4DC2-A7E0-09B5A27BAF0B}"/>
            </c:ext>
          </c:extLst>
        </c:ser>
        <c:ser>
          <c:idx val="1"/>
          <c:order val="1"/>
          <c:tx>
            <c:strRef>
              <c:f>ETSET!$U$4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ETSET!$S$5:$S$15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ETSET!$U$5:$U$15</c:f>
              <c:numCache>
                <c:formatCode>0.0</c:formatCode>
                <c:ptCount val="11"/>
                <c:pt idx="0">
                  <c:v>18</c:v>
                </c:pt>
                <c:pt idx="1">
                  <c:v>26</c:v>
                </c:pt>
                <c:pt idx="2">
                  <c:v>24.52</c:v>
                </c:pt>
                <c:pt idx="3">
                  <c:v>25.1</c:v>
                </c:pt>
                <c:pt idx="4">
                  <c:v>26.69</c:v>
                </c:pt>
                <c:pt idx="5">
                  <c:v>24.83</c:v>
                </c:pt>
                <c:pt idx="6">
                  <c:v>26.46</c:v>
                </c:pt>
                <c:pt idx="7">
                  <c:v>28.57</c:v>
                </c:pt>
                <c:pt idx="8">
                  <c:v>29.1</c:v>
                </c:pt>
                <c:pt idx="9">
                  <c:v>30.1</c:v>
                </c:pt>
                <c:pt idx="10">
                  <c:v>28.8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13-4DC2-A7E0-09B5A27BAF0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97633680"/>
        <c:axId val="2097640880"/>
      </c:barChart>
      <c:catAx>
        <c:axId val="209763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0880"/>
        <c:crosses val="autoZero"/>
        <c:auto val="1"/>
        <c:lblAlgn val="ctr"/>
        <c:lblOffset val="100"/>
        <c:noMultiLvlLbl val="0"/>
      </c:catAx>
      <c:valAx>
        <c:axId val="20976408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09763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6698753280839898"/>
          <c:y val="2.8355934674832307E-2"/>
          <c:w val="0.24380271216097987"/>
          <c:h val="0.142940361621463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Evolució del % d'oferta en valencià</a:t>
            </a:r>
          </a:p>
          <a:p>
            <a:pPr>
              <a:defRPr/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Eng. Tecn. i Serveis de Telec.</a:t>
            </a:r>
            <a:endParaRPr lang="ca-ES"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5.6517790631761079E-2"/>
          <c:y val="0.30305402204976489"/>
          <c:w val="0.89165655132706334"/>
          <c:h val="0.45817189051376883"/>
        </c:manualLayout>
      </c:layout>
      <c:lineChart>
        <c:grouping val="standard"/>
        <c:varyColors val="0"/>
        <c:ser>
          <c:idx val="0"/>
          <c:order val="0"/>
          <c:tx>
            <c:strRef>
              <c:f>ETSET!$X$3</c:f>
              <c:strCache>
                <c:ptCount val="1"/>
                <c:pt idx="0">
                  <c:v>Oferta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12700">
                <a:solidFill>
                  <a:schemeClr val="accent1"/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ETSET!$W$4:$W$15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ETSET!$X$4:$X$15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 formatCode="0.0">
                  <c:v>0.8</c:v>
                </c:pt>
                <c:pt idx="9" formatCode="0.0">
                  <c:v>0.4</c:v>
                </c:pt>
                <c:pt idx="10">
                  <c:v>0.1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B2-4B13-BF12-5C7A32F6DFCB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7616880"/>
        <c:axId val="2097643280"/>
      </c:lineChart>
      <c:catAx>
        <c:axId val="209761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3280"/>
        <c:crosses val="autoZero"/>
        <c:auto val="1"/>
        <c:lblAlgn val="ctr"/>
        <c:lblOffset val="100"/>
        <c:noMultiLvlLbl val="0"/>
      </c:catAx>
      <c:valAx>
        <c:axId val="20976432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209761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demanda de valencià al</a:t>
            </a:r>
          </a:p>
          <a:p>
            <a:pPr algn="l">
              <a:defRPr sz="1200"/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Tecn. Digital i Multimèdia.</a:t>
            </a:r>
          </a:p>
        </c:rich>
      </c:tx>
      <c:layout>
        <c:manualLayout>
          <c:xMode val="edge"/>
          <c:yMode val="edge"/>
          <c:x val="2.9465223097112862E-2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2.7303149606299214E-2"/>
          <c:y val="0.1902314814814815"/>
          <c:w val="0.94214129483814524"/>
          <c:h val="0.68479913969087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ETSET!$T$4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ETSET!$S$29:$S$36</c:f>
              <c:numCache>
                <c:formatCode>General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</c:numCache>
            </c:numRef>
          </c:cat>
          <c:val>
            <c:numRef>
              <c:f>ETSET!$T$29:$T$36</c:f>
              <c:numCache>
                <c:formatCode>0.0</c:formatCode>
                <c:ptCount val="8"/>
                <c:pt idx="0">
                  <c:v>20.51</c:v>
                </c:pt>
                <c:pt idx="1">
                  <c:v>13.68</c:v>
                </c:pt>
                <c:pt idx="2">
                  <c:v>9.2100000000000009</c:v>
                </c:pt>
                <c:pt idx="3">
                  <c:v>8.14</c:v>
                </c:pt>
                <c:pt idx="4">
                  <c:v>8.8000000000000007</c:v>
                </c:pt>
                <c:pt idx="5">
                  <c:v>8.6999999999999993</c:v>
                </c:pt>
                <c:pt idx="6">
                  <c:v>11.3</c:v>
                </c:pt>
                <c:pt idx="7">
                  <c:v>12.6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D6-4CF4-A324-A550EA9FBF51}"/>
            </c:ext>
          </c:extLst>
        </c:ser>
        <c:ser>
          <c:idx val="1"/>
          <c:order val="1"/>
          <c:tx>
            <c:strRef>
              <c:f>ETSET!$U$4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ETSET!$S$29:$S$36</c:f>
              <c:numCache>
                <c:formatCode>General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</c:numCache>
            </c:numRef>
          </c:cat>
          <c:val>
            <c:numRef>
              <c:f>ETSET!$U$29:$U$36</c:f>
              <c:numCache>
                <c:formatCode>0.0</c:formatCode>
                <c:ptCount val="8"/>
                <c:pt idx="0">
                  <c:v>29.49</c:v>
                </c:pt>
                <c:pt idx="1">
                  <c:v>31.47</c:v>
                </c:pt>
                <c:pt idx="2">
                  <c:v>32.270000000000003</c:v>
                </c:pt>
                <c:pt idx="3">
                  <c:v>30.41</c:v>
                </c:pt>
                <c:pt idx="4">
                  <c:v>36.21</c:v>
                </c:pt>
                <c:pt idx="5">
                  <c:v>37.700000000000003</c:v>
                </c:pt>
                <c:pt idx="6">
                  <c:v>42.2</c:v>
                </c:pt>
                <c:pt idx="7">
                  <c:v>39.799999999999997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D6-4CF4-A324-A550EA9FBF5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97633680"/>
        <c:axId val="2097640880"/>
      </c:barChart>
      <c:catAx>
        <c:axId val="209763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0880"/>
        <c:crosses val="autoZero"/>
        <c:auto val="1"/>
        <c:lblAlgn val="ctr"/>
        <c:lblOffset val="100"/>
        <c:noMultiLvlLbl val="0"/>
      </c:catAx>
      <c:valAx>
        <c:axId val="20976408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09763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6698753280839898"/>
          <c:y val="2.8355934674832307E-2"/>
          <c:w val="0.24380271216097987"/>
          <c:h val="0.142940361621463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Evolució del % d'oferta en valencià</a:t>
            </a:r>
          </a:p>
          <a:p>
            <a:pPr>
              <a:defRPr/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Tecn. Digital i Multimèdia.</a:t>
            </a:r>
            <a:endParaRPr lang="ca-ES"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5.6517790631761079E-2"/>
          <c:y val="0.30305402204976489"/>
          <c:w val="0.89165655132706334"/>
          <c:h val="0.45817189051376883"/>
        </c:manualLayout>
      </c:layout>
      <c:lineChart>
        <c:grouping val="standard"/>
        <c:varyColors val="0"/>
        <c:ser>
          <c:idx val="0"/>
          <c:order val="0"/>
          <c:tx>
            <c:strRef>
              <c:f>ETSET!$X$3</c:f>
              <c:strCache>
                <c:ptCount val="1"/>
                <c:pt idx="0">
                  <c:v>Oferta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12700">
                <a:solidFill>
                  <a:schemeClr val="accent1"/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ETSET!$W$29:$W$36</c:f>
              <c:numCache>
                <c:formatCode>General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</c:numCache>
            </c:numRef>
          </c:cat>
          <c:val>
            <c:numRef>
              <c:f>ETSET!$X$29:$X$36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10-41E8-80A8-77751CEDB842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7616880"/>
        <c:axId val="2097643280"/>
      </c:lineChart>
      <c:catAx>
        <c:axId val="209761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3280"/>
        <c:crosses val="autoZero"/>
        <c:auto val="1"/>
        <c:lblAlgn val="ctr"/>
        <c:lblOffset val="100"/>
        <c:noMultiLvlLbl val="0"/>
      </c:catAx>
      <c:valAx>
        <c:axId val="20976432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209761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demanda de valencià al</a:t>
            </a:r>
          </a:p>
          <a:p>
            <a:pPr algn="l">
              <a:defRPr sz="1200"/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Matemàtiques</a:t>
            </a:r>
          </a:p>
        </c:rich>
      </c:tx>
      <c:layout>
        <c:manualLayout>
          <c:xMode val="edge"/>
          <c:yMode val="edge"/>
          <c:x val="2.9465223097112862E-2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2.7303149606299214E-2"/>
          <c:y val="0.1902314814814815"/>
          <c:w val="0.94214129483814524"/>
          <c:h val="0.68479913969087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ETSET!$T$4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ETSET!$S$47:$S$57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ETSET!$T$47:$T$57</c:f>
              <c:numCache>
                <c:formatCode>0.0</c:formatCode>
                <c:ptCount val="11"/>
                <c:pt idx="0">
                  <c:v>11</c:v>
                </c:pt>
                <c:pt idx="1">
                  <c:v>12</c:v>
                </c:pt>
                <c:pt idx="2">
                  <c:v>9.7100000000000009</c:v>
                </c:pt>
                <c:pt idx="3">
                  <c:v>8.77</c:v>
                </c:pt>
                <c:pt idx="4">
                  <c:v>7.73</c:v>
                </c:pt>
                <c:pt idx="5">
                  <c:v>6.68</c:v>
                </c:pt>
                <c:pt idx="6">
                  <c:v>6.58</c:v>
                </c:pt>
                <c:pt idx="7">
                  <c:v>9.56</c:v>
                </c:pt>
                <c:pt idx="8">
                  <c:v>6.2</c:v>
                </c:pt>
                <c:pt idx="9">
                  <c:v>9.3000000000000007</c:v>
                </c:pt>
                <c:pt idx="10">
                  <c:v>7.3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79-4EC3-9DE7-94C5C43E8B7A}"/>
            </c:ext>
          </c:extLst>
        </c:ser>
        <c:ser>
          <c:idx val="1"/>
          <c:order val="1"/>
          <c:tx>
            <c:strRef>
              <c:f>ETSET!$U$4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ETSET!$S$47:$S$57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ETSET!$U$47:$U$57</c:f>
              <c:numCache>
                <c:formatCode>0.0</c:formatCode>
                <c:ptCount val="11"/>
                <c:pt idx="0">
                  <c:v>18</c:v>
                </c:pt>
                <c:pt idx="1">
                  <c:v>26</c:v>
                </c:pt>
                <c:pt idx="2">
                  <c:v>24.52</c:v>
                </c:pt>
                <c:pt idx="3">
                  <c:v>25.1</c:v>
                </c:pt>
                <c:pt idx="4">
                  <c:v>26.69</c:v>
                </c:pt>
                <c:pt idx="5">
                  <c:v>24.83</c:v>
                </c:pt>
                <c:pt idx="6">
                  <c:v>26.46</c:v>
                </c:pt>
                <c:pt idx="7">
                  <c:v>19.96</c:v>
                </c:pt>
                <c:pt idx="8">
                  <c:v>20.100000000000001</c:v>
                </c:pt>
                <c:pt idx="9">
                  <c:v>23.5</c:v>
                </c:pt>
                <c:pt idx="10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79-4EC3-9DE7-94C5C43E8B7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97633680"/>
        <c:axId val="2097640880"/>
      </c:barChart>
      <c:catAx>
        <c:axId val="209763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0880"/>
        <c:crosses val="autoZero"/>
        <c:auto val="1"/>
        <c:lblAlgn val="ctr"/>
        <c:lblOffset val="100"/>
        <c:noMultiLvlLbl val="0"/>
      </c:catAx>
      <c:valAx>
        <c:axId val="20976408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09763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6698753280839898"/>
          <c:y val="2.8355934674832307E-2"/>
          <c:w val="0.24380271216097987"/>
          <c:h val="0.142940361621463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Evolució del % d'oferta en valencià</a:t>
            </a:r>
          </a:p>
          <a:p>
            <a:pPr>
              <a:defRPr/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Grau en Matemàtiques</a:t>
            </a:r>
            <a:endParaRPr lang="ca-ES"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5.6517790631761079E-2"/>
          <c:y val="0.30305402204976489"/>
          <c:w val="0.89165655132706334"/>
          <c:h val="0.45817189051376883"/>
        </c:manualLayout>
      </c:layout>
      <c:lineChart>
        <c:grouping val="standard"/>
        <c:varyColors val="0"/>
        <c:ser>
          <c:idx val="0"/>
          <c:order val="0"/>
          <c:tx>
            <c:strRef>
              <c:f>ETSET!$X$3</c:f>
              <c:strCache>
                <c:ptCount val="1"/>
                <c:pt idx="0">
                  <c:v>Oferta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12700">
                <a:solidFill>
                  <a:schemeClr val="accent1"/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ETSET!$W$46:$W$57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ETSET!$X$46:$X$57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90-4572-85F6-2176357C55DA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7616880"/>
        <c:axId val="2097643280"/>
      </c:lineChart>
      <c:catAx>
        <c:axId val="209761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3280"/>
        <c:crosses val="autoZero"/>
        <c:auto val="1"/>
        <c:lblAlgn val="ctr"/>
        <c:lblOffset val="100"/>
        <c:noMultiLvlLbl val="0"/>
      </c:catAx>
      <c:valAx>
        <c:axId val="20976432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209761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demanda de valencià al</a:t>
            </a:r>
          </a:p>
          <a:p>
            <a:pPr algn="l">
              <a:defRPr sz="1200"/>
            </a:pPr>
            <a:r>
              <a:rPr lang="ca-ES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Màster en Eng. Telecomunicacions</a:t>
            </a:r>
          </a:p>
        </c:rich>
      </c:tx>
      <c:layout>
        <c:manualLayout>
          <c:xMode val="edge"/>
          <c:yMode val="edge"/>
          <c:x val="2.9465223097112862E-2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2.7303149606299214E-2"/>
          <c:y val="0.1902314814814815"/>
          <c:w val="0.94214129483814524"/>
          <c:h val="0.68479913969087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ETSET!$T$4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ETSET!$S$89:$S$99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ETSET!$T$89:$T$99</c:f>
              <c:numCache>
                <c:formatCode>0.0</c:formatCode>
                <c:ptCount val="11"/>
                <c:pt idx="0">
                  <c:v>11</c:v>
                </c:pt>
                <c:pt idx="1">
                  <c:v>12</c:v>
                </c:pt>
                <c:pt idx="2">
                  <c:v>9.7100000000000009</c:v>
                </c:pt>
                <c:pt idx="3">
                  <c:v>8.77</c:v>
                </c:pt>
                <c:pt idx="4">
                  <c:v>7.73</c:v>
                </c:pt>
                <c:pt idx="5">
                  <c:v>6.68</c:v>
                </c:pt>
                <c:pt idx="6">
                  <c:v>6.58</c:v>
                </c:pt>
                <c:pt idx="7">
                  <c:v>9.56</c:v>
                </c:pt>
                <c:pt idx="8">
                  <c:v>6.8</c:v>
                </c:pt>
                <c:pt idx="9">
                  <c:v>10.1</c:v>
                </c:pt>
                <c:pt idx="10">
                  <c:v>9.3000000000000007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3C-41A3-AE2A-725A028C935B}"/>
            </c:ext>
          </c:extLst>
        </c:ser>
        <c:ser>
          <c:idx val="1"/>
          <c:order val="1"/>
          <c:tx>
            <c:strRef>
              <c:f>ETSET!$U$4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ETSET!$S$89:$S$99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ETSET!$U$89:$U$99</c:f>
              <c:numCache>
                <c:formatCode>0.0</c:formatCode>
                <c:ptCount val="11"/>
                <c:pt idx="0">
                  <c:v>18</c:v>
                </c:pt>
                <c:pt idx="1">
                  <c:v>26</c:v>
                </c:pt>
                <c:pt idx="2">
                  <c:v>24.52</c:v>
                </c:pt>
                <c:pt idx="3">
                  <c:v>25.1</c:v>
                </c:pt>
                <c:pt idx="4">
                  <c:v>26.69</c:v>
                </c:pt>
                <c:pt idx="5">
                  <c:v>24.83</c:v>
                </c:pt>
                <c:pt idx="6">
                  <c:v>26.46</c:v>
                </c:pt>
                <c:pt idx="7">
                  <c:v>19.96</c:v>
                </c:pt>
                <c:pt idx="8">
                  <c:v>24.4</c:v>
                </c:pt>
                <c:pt idx="9">
                  <c:v>24.1</c:v>
                </c:pt>
                <c:pt idx="10">
                  <c:v>20.6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3C-41A3-AE2A-725A028C935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97633680"/>
        <c:axId val="2097640880"/>
      </c:barChart>
      <c:catAx>
        <c:axId val="209763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0880"/>
        <c:crosses val="autoZero"/>
        <c:auto val="1"/>
        <c:lblAlgn val="ctr"/>
        <c:lblOffset val="100"/>
        <c:noMultiLvlLbl val="0"/>
      </c:catAx>
      <c:valAx>
        <c:axId val="20976408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09763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6698753280839898"/>
          <c:y val="2.8355934674832307E-2"/>
          <c:w val="0.24380271216097987"/>
          <c:h val="0.142940361621463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Evolució del % d'oferta en valencià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ca-ES"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al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Màster en Eng. Telecomunicacions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5.6517790631761079E-2"/>
          <c:y val="0.30305402204976489"/>
          <c:w val="0.89165655132706334"/>
          <c:h val="0.45817189051376883"/>
        </c:manualLayout>
      </c:layout>
      <c:lineChart>
        <c:grouping val="standard"/>
        <c:varyColors val="0"/>
        <c:ser>
          <c:idx val="0"/>
          <c:order val="0"/>
          <c:tx>
            <c:strRef>
              <c:f>ETSET!$X$3</c:f>
              <c:strCache>
                <c:ptCount val="1"/>
                <c:pt idx="0">
                  <c:v>Oferta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12700">
                <a:solidFill>
                  <a:schemeClr val="accent1"/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ETSET!$W$88:$W$98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ETSET!$X$88:$X$99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 formatCode="0.0">
                  <c:v>0</c:v>
                </c:pt>
                <c:pt idx="9" formatCode="0.0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47-46BC-BC5A-2ECA49D63A50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7616880"/>
        <c:axId val="2097643280"/>
      </c:lineChart>
      <c:catAx>
        <c:axId val="209761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97643280"/>
        <c:crosses val="autoZero"/>
        <c:auto val="1"/>
        <c:lblAlgn val="ctr"/>
        <c:lblOffset val="100"/>
        <c:noMultiLvlLbl val="0"/>
      </c:catAx>
      <c:valAx>
        <c:axId val="20976432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2097616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1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1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0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1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2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3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4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5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6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7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8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9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0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4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5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6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7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8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9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0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1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2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3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4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8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1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2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3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4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7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8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9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0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1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2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9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0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1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2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8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9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0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1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2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3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4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5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3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4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5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6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7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8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9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30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31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32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3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44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45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46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47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48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49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50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51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52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.xml"/><Relationship Id="rId3" Type="http://schemas.openxmlformats.org/officeDocument/2006/relationships/chart" Target="../charts/chart6.xml"/><Relationship Id="rId7" Type="http://schemas.openxmlformats.org/officeDocument/2006/relationships/chart" Target="../charts/chart10.xml"/><Relationship Id="rId12" Type="http://schemas.openxmlformats.org/officeDocument/2006/relationships/chart" Target="../charts/chart15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11" Type="http://schemas.openxmlformats.org/officeDocument/2006/relationships/chart" Target="../charts/chart14.xml"/><Relationship Id="rId5" Type="http://schemas.openxmlformats.org/officeDocument/2006/relationships/chart" Target="../charts/chart8.xml"/><Relationship Id="rId10" Type="http://schemas.openxmlformats.org/officeDocument/2006/relationships/chart" Target="../charts/chart13.xml"/><Relationship Id="rId4" Type="http://schemas.openxmlformats.org/officeDocument/2006/relationships/chart" Target="../charts/chart7.xml"/><Relationship Id="rId9" Type="http://schemas.openxmlformats.org/officeDocument/2006/relationships/chart" Target="../charts/chart12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3.xml"/><Relationship Id="rId13" Type="http://schemas.openxmlformats.org/officeDocument/2006/relationships/chart" Target="../charts/chart28.xml"/><Relationship Id="rId3" Type="http://schemas.openxmlformats.org/officeDocument/2006/relationships/chart" Target="../charts/chart18.xml"/><Relationship Id="rId7" Type="http://schemas.openxmlformats.org/officeDocument/2006/relationships/chart" Target="../charts/chart22.xml"/><Relationship Id="rId12" Type="http://schemas.openxmlformats.org/officeDocument/2006/relationships/chart" Target="../charts/chart27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6" Type="http://schemas.openxmlformats.org/officeDocument/2006/relationships/chart" Target="../charts/chart21.xml"/><Relationship Id="rId11" Type="http://schemas.openxmlformats.org/officeDocument/2006/relationships/chart" Target="../charts/chart26.xml"/><Relationship Id="rId5" Type="http://schemas.openxmlformats.org/officeDocument/2006/relationships/chart" Target="../charts/chart20.xml"/><Relationship Id="rId10" Type="http://schemas.openxmlformats.org/officeDocument/2006/relationships/chart" Target="../charts/chart25.xml"/><Relationship Id="rId4" Type="http://schemas.openxmlformats.org/officeDocument/2006/relationships/chart" Target="../charts/chart19.xml"/><Relationship Id="rId9" Type="http://schemas.openxmlformats.org/officeDocument/2006/relationships/chart" Target="../charts/chart24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6.xml"/><Relationship Id="rId13" Type="http://schemas.openxmlformats.org/officeDocument/2006/relationships/chart" Target="../charts/chart41.xml"/><Relationship Id="rId18" Type="http://schemas.openxmlformats.org/officeDocument/2006/relationships/chart" Target="../charts/chart46.xml"/><Relationship Id="rId3" Type="http://schemas.openxmlformats.org/officeDocument/2006/relationships/chart" Target="../charts/chart31.xml"/><Relationship Id="rId21" Type="http://schemas.openxmlformats.org/officeDocument/2006/relationships/chart" Target="../charts/chart49.xml"/><Relationship Id="rId7" Type="http://schemas.openxmlformats.org/officeDocument/2006/relationships/chart" Target="../charts/chart35.xml"/><Relationship Id="rId12" Type="http://schemas.openxmlformats.org/officeDocument/2006/relationships/chart" Target="../charts/chart40.xml"/><Relationship Id="rId17" Type="http://schemas.openxmlformats.org/officeDocument/2006/relationships/chart" Target="../charts/chart45.xml"/><Relationship Id="rId2" Type="http://schemas.openxmlformats.org/officeDocument/2006/relationships/chart" Target="../charts/chart30.xml"/><Relationship Id="rId16" Type="http://schemas.openxmlformats.org/officeDocument/2006/relationships/chart" Target="../charts/chart44.xml"/><Relationship Id="rId20" Type="http://schemas.openxmlformats.org/officeDocument/2006/relationships/chart" Target="../charts/chart48.xml"/><Relationship Id="rId1" Type="http://schemas.openxmlformats.org/officeDocument/2006/relationships/chart" Target="../charts/chart29.xml"/><Relationship Id="rId6" Type="http://schemas.openxmlformats.org/officeDocument/2006/relationships/chart" Target="../charts/chart34.xml"/><Relationship Id="rId11" Type="http://schemas.openxmlformats.org/officeDocument/2006/relationships/chart" Target="../charts/chart39.xml"/><Relationship Id="rId24" Type="http://schemas.openxmlformats.org/officeDocument/2006/relationships/chart" Target="../charts/chart52.xml"/><Relationship Id="rId5" Type="http://schemas.openxmlformats.org/officeDocument/2006/relationships/chart" Target="../charts/chart33.xml"/><Relationship Id="rId15" Type="http://schemas.openxmlformats.org/officeDocument/2006/relationships/chart" Target="../charts/chart43.xml"/><Relationship Id="rId23" Type="http://schemas.openxmlformats.org/officeDocument/2006/relationships/chart" Target="../charts/chart51.xml"/><Relationship Id="rId10" Type="http://schemas.openxmlformats.org/officeDocument/2006/relationships/chart" Target="../charts/chart38.xml"/><Relationship Id="rId19" Type="http://schemas.openxmlformats.org/officeDocument/2006/relationships/chart" Target="../charts/chart47.xml"/><Relationship Id="rId4" Type="http://schemas.openxmlformats.org/officeDocument/2006/relationships/chart" Target="../charts/chart32.xml"/><Relationship Id="rId9" Type="http://schemas.openxmlformats.org/officeDocument/2006/relationships/chart" Target="../charts/chart37.xml"/><Relationship Id="rId14" Type="http://schemas.openxmlformats.org/officeDocument/2006/relationships/chart" Target="../charts/chart42.xml"/><Relationship Id="rId22" Type="http://schemas.openxmlformats.org/officeDocument/2006/relationships/chart" Target="../charts/chart50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0.xml"/><Relationship Id="rId13" Type="http://schemas.openxmlformats.org/officeDocument/2006/relationships/chart" Target="../charts/chart65.xml"/><Relationship Id="rId18" Type="http://schemas.openxmlformats.org/officeDocument/2006/relationships/chart" Target="../charts/chart70.xml"/><Relationship Id="rId3" Type="http://schemas.openxmlformats.org/officeDocument/2006/relationships/chart" Target="../charts/chart55.xml"/><Relationship Id="rId21" Type="http://schemas.openxmlformats.org/officeDocument/2006/relationships/chart" Target="../charts/chart73.xml"/><Relationship Id="rId7" Type="http://schemas.openxmlformats.org/officeDocument/2006/relationships/chart" Target="../charts/chart59.xml"/><Relationship Id="rId12" Type="http://schemas.openxmlformats.org/officeDocument/2006/relationships/chart" Target="../charts/chart64.xml"/><Relationship Id="rId17" Type="http://schemas.openxmlformats.org/officeDocument/2006/relationships/chart" Target="../charts/chart69.xml"/><Relationship Id="rId2" Type="http://schemas.openxmlformats.org/officeDocument/2006/relationships/chart" Target="../charts/chart54.xml"/><Relationship Id="rId16" Type="http://schemas.openxmlformats.org/officeDocument/2006/relationships/chart" Target="../charts/chart68.xml"/><Relationship Id="rId20" Type="http://schemas.openxmlformats.org/officeDocument/2006/relationships/chart" Target="../charts/chart72.xml"/><Relationship Id="rId1" Type="http://schemas.openxmlformats.org/officeDocument/2006/relationships/chart" Target="../charts/chart53.xml"/><Relationship Id="rId6" Type="http://schemas.openxmlformats.org/officeDocument/2006/relationships/chart" Target="../charts/chart58.xml"/><Relationship Id="rId11" Type="http://schemas.openxmlformats.org/officeDocument/2006/relationships/chart" Target="../charts/chart63.xml"/><Relationship Id="rId24" Type="http://schemas.openxmlformats.org/officeDocument/2006/relationships/chart" Target="../charts/chart76.xml"/><Relationship Id="rId5" Type="http://schemas.openxmlformats.org/officeDocument/2006/relationships/chart" Target="../charts/chart57.xml"/><Relationship Id="rId15" Type="http://schemas.openxmlformats.org/officeDocument/2006/relationships/chart" Target="../charts/chart67.xml"/><Relationship Id="rId23" Type="http://schemas.openxmlformats.org/officeDocument/2006/relationships/chart" Target="../charts/chart75.xml"/><Relationship Id="rId10" Type="http://schemas.openxmlformats.org/officeDocument/2006/relationships/chart" Target="../charts/chart62.xml"/><Relationship Id="rId19" Type="http://schemas.openxmlformats.org/officeDocument/2006/relationships/chart" Target="../charts/chart71.xml"/><Relationship Id="rId4" Type="http://schemas.openxmlformats.org/officeDocument/2006/relationships/chart" Target="../charts/chart56.xml"/><Relationship Id="rId9" Type="http://schemas.openxmlformats.org/officeDocument/2006/relationships/chart" Target="../charts/chart61.xml"/><Relationship Id="rId14" Type="http://schemas.openxmlformats.org/officeDocument/2006/relationships/chart" Target="../charts/chart66.xml"/><Relationship Id="rId22" Type="http://schemas.openxmlformats.org/officeDocument/2006/relationships/chart" Target="../charts/chart74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9.xml"/><Relationship Id="rId2" Type="http://schemas.openxmlformats.org/officeDocument/2006/relationships/chart" Target="../charts/chart78.xml"/><Relationship Id="rId1" Type="http://schemas.openxmlformats.org/officeDocument/2006/relationships/chart" Target="../charts/chart77.xml"/><Relationship Id="rId4" Type="http://schemas.openxmlformats.org/officeDocument/2006/relationships/chart" Target="../charts/chart80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3.xml"/><Relationship Id="rId2" Type="http://schemas.openxmlformats.org/officeDocument/2006/relationships/chart" Target="../charts/chart82.xml"/><Relationship Id="rId1" Type="http://schemas.openxmlformats.org/officeDocument/2006/relationships/chart" Target="../charts/chart81.xml"/><Relationship Id="rId6" Type="http://schemas.openxmlformats.org/officeDocument/2006/relationships/chart" Target="../charts/chart86.xml"/><Relationship Id="rId5" Type="http://schemas.openxmlformats.org/officeDocument/2006/relationships/chart" Target="../charts/chart85.xml"/><Relationship Id="rId4" Type="http://schemas.openxmlformats.org/officeDocument/2006/relationships/chart" Target="../charts/chart84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4.xml"/><Relationship Id="rId3" Type="http://schemas.openxmlformats.org/officeDocument/2006/relationships/chart" Target="../charts/chart89.xml"/><Relationship Id="rId7" Type="http://schemas.openxmlformats.org/officeDocument/2006/relationships/chart" Target="../charts/chart93.xml"/><Relationship Id="rId12" Type="http://schemas.openxmlformats.org/officeDocument/2006/relationships/chart" Target="../charts/chart98.xml"/><Relationship Id="rId2" Type="http://schemas.openxmlformats.org/officeDocument/2006/relationships/chart" Target="../charts/chart88.xml"/><Relationship Id="rId1" Type="http://schemas.openxmlformats.org/officeDocument/2006/relationships/chart" Target="../charts/chart87.xml"/><Relationship Id="rId6" Type="http://schemas.openxmlformats.org/officeDocument/2006/relationships/chart" Target="../charts/chart92.xml"/><Relationship Id="rId11" Type="http://schemas.openxmlformats.org/officeDocument/2006/relationships/chart" Target="../charts/chart97.xml"/><Relationship Id="rId5" Type="http://schemas.openxmlformats.org/officeDocument/2006/relationships/chart" Target="../charts/chart91.xml"/><Relationship Id="rId10" Type="http://schemas.openxmlformats.org/officeDocument/2006/relationships/chart" Target="../charts/chart96.xml"/><Relationship Id="rId4" Type="http://schemas.openxmlformats.org/officeDocument/2006/relationships/chart" Target="../charts/chart90.xml"/><Relationship Id="rId9" Type="http://schemas.openxmlformats.org/officeDocument/2006/relationships/chart" Target="../charts/chart95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6.xml"/><Relationship Id="rId3" Type="http://schemas.openxmlformats.org/officeDocument/2006/relationships/chart" Target="../charts/chart101.xml"/><Relationship Id="rId7" Type="http://schemas.openxmlformats.org/officeDocument/2006/relationships/chart" Target="../charts/chart105.xml"/><Relationship Id="rId2" Type="http://schemas.openxmlformats.org/officeDocument/2006/relationships/chart" Target="../charts/chart100.xml"/><Relationship Id="rId1" Type="http://schemas.openxmlformats.org/officeDocument/2006/relationships/chart" Target="../charts/chart99.xml"/><Relationship Id="rId6" Type="http://schemas.openxmlformats.org/officeDocument/2006/relationships/chart" Target="../charts/chart104.xml"/><Relationship Id="rId5" Type="http://schemas.openxmlformats.org/officeDocument/2006/relationships/chart" Target="../charts/chart103.xml"/><Relationship Id="rId4" Type="http://schemas.openxmlformats.org/officeDocument/2006/relationships/chart" Target="../charts/chart102.xml"/><Relationship Id="rId9" Type="http://schemas.openxmlformats.org/officeDocument/2006/relationships/chart" Target="../charts/chart107.xm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5.xml"/><Relationship Id="rId13" Type="http://schemas.openxmlformats.org/officeDocument/2006/relationships/chart" Target="../charts/chart120.xml"/><Relationship Id="rId3" Type="http://schemas.openxmlformats.org/officeDocument/2006/relationships/chart" Target="../charts/chart110.xml"/><Relationship Id="rId7" Type="http://schemas.openxmlformats.org/officeDocument/2006/relationships/chart" Target="../charts/chart114.xml"/><Relationship Id="rId12" Type="http://schemas.openxmlformats.org/officeDocument/2006/relationships/chart" Target="../charts/chart119.xml"/><Relationship Id="rId2" Type="http://schemas.openxmlformats.org/officeDocument/2006/relationships/chart" Target="../charts/chart109.xml"/><Relationship Id="rId1" Type="http://schemas.openxmlformats.org/officeDocument/2006/relationships/chart" Target="../charts/chart108.xml"/><Relationship Id="rId6" Type="http://schemas.openxmlformats.org/officeDocument/2006/relationships/chart" Target="../charts/chart113.xml"/><Relationship Id="rId11" Type="http://schemas.openxmlformats.org/officeDocument/2006/relationships/chart" Target="../charts/chart118.xml"/><Relationship Id="rId5" Type="http://schemas.openxmlformats.org/officeDocument/2006/relationships/chart" Target="../charts/chart112.xml"/><Relationship Id="rId15" Type="http://schemas.openxmlformats.org/officeDocument/2006/relationships/chart" Target="../charts/chart122.xml"/><Relationship Id="rId10" Type="http://schemas.openxmlformats.org/officeDocument/2006/relationships/chart" Target="../charts/chart117.xml"/><Relationship Id="rId4" Type="http://schemas.openxmlformats.org/officeDocument/2006/relationships/chart" Target="../charts/chart111.xml"/><Relationship Id="rId9" Type="http://schemas.openxmlformats.org/officeDocument/2006/relationships/chart" Target="../charts/chart116.xml"/><Relationship Id="rId14" Type="http://schemas.openxmlformats.org/officeDocument/2006/relationships/chart" Target="../charts/chart121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30.xml"/><Relationship Id="rId13" Type="http://schemas.openxmlformats.org/officeDocument/2006/relationships/chart" Target="../charts/chart135.xml"/><Relationship Id="rId18" Type="http://schemas.openxmlformats.org/officeDocument/2006/relationships/chart" Target="../charts/chart140.xml"/><Relationship Id="rId3" Type="http://schemas.openxmlformats.org/officeDocument/2006/relationships/chart" Target="../charts/chart125.xml"/><Relationship Id="rId7" Type="http://schemas.openxmlformats.org/officeDocument/2006/relationships/chart" Target="../charts/chart129.xml"/><Relationship Id="rId12" Type="http://schemas.openxmlformats.org/officeDocument/2006/relationships/chart" Target="../charts/chart134.xml"/><Relationship Id="rId17" Type="http://schemas.openxmlformats.org/officeDocument/2006/relationships/chart" Target="../charts/chart139.xml"/><Relationship Id="rId2" Type="http://schemas.openxmlformats.org/officeDocument/2006/relationships/chart" Target="../charts/chart124.xml"/><Relationship Id="rId16" Type="http://schemas.openxmlformats.org/officeDocument/2006/relationships/chart" Target="../charts/chart138.xml"/><Relationship Id="rId20" Type="http://schemas.openxmlformats.org/officeDocument/2006/relationships/chart" Target="../charts/chart142.xml"/><Relationship Id="rId1" Type="http://schemas.openxmlformats.org/officeDocument/2006/relationships/chart" Target="../charts/chart123.xml"/><Relationship Id="rId6" Type="http://schemas.openxmlformats.org/officeDocument/2006/relationships/chart" Target="../charts/chart128.xml"/><Relationship Id="rId11" Type="http://schemas.openxmlformats.org/officeDocument/2006/relationships/chart" Target="../charts/chart133.xml"/><Relationship Id="rId5" Type="http://schemas.openxmlformats.org/officeDocument/2006/relationships/chart" Target="../charts/chart127.xml"/><Relationship Id="rId15" Type="http://schemas.openxmlformats.org/officeDocument/2006/relationships/chart" Target="../charts/chart137.xml"/><Relationship Id="rId10" Type="http://schemas.openxmlformats.org/officeDocument/2006/relationships/chart" Target="../charts/chart132.xml"/><Relationship Id="rId19" Type="http://schemas.openxmlformats.org/officeDocument/2006/relationships/chart" Target="../charts/chart141.xml"/><Relationship Id="rId4" Type="http://schemas.openxmlformats.org/officeDocument/2006/relationships/chart" Target="../charts/chart126.xml"/><Relationship Id="rId9" Type="http://schemas.openxmlformats.org/officeDocument/2006/relationships/chart" Target="../charts/chart131.xml"/><Relationship Id="rId14" Type="http://schemas.openxmlformats.org/officeDocument/2006/relationships/chart" Target="../charts/chart136.xml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50.xml"/><Relationship Id="rId13" Type="http://schemas.openxmlformats.org/officeDocument/2006/relationships/chart" Target="../charts/chart155.xml"/><Relationship Id="rId18" Type="http://schemas.openxmlformats.org/officeDocument/2006/relationships/chart" Target="../charts/chart160.xml"/><Relationship Id="rId3" Type="http://schemas.openxmlformats.org/officeDocument/2006/relationships/chart" Target="../charts/chart145.xml"/><Relationship Id="rId7" Type="http://schemas.openxmlformats.org/officeDocument/2006/relationships/chart" Target="../charts/chart149.xml"/><Relationship Id="rId12" Type="http://schemas.openxmlformats.org/officeDocument/2006/relationships/chart" Target="../charts/chart154.xml"/><Relationship Id="rId17" Type="http://schemas.openxmlformats.org/officeDocument/2006/relationships/chart" Target="../charts/chart159.xml"/><Relationship Id="rId2" Type="http://schemas.openxmlformats.org/officeDocument/2006/relationships/chart" Target="../charts/chart144.xml"/><Relationship Id="rId16" Type="http://schemas.openxmlformats.org/officeDocument/2006/relationships/chart" Target="../charts/chart158.xml"/><Relationship Id="rId1" Type="http://schemas.openxmlformats.org/officeDocument/2006/relationships/chart" Target="../charts/chart143.xml"/><Relationship Id="rId6" Type="http://schemas.openxmlformats.org/officeDocument/2006/relationships/chart" Target="../charts/chart148.xml"/><Relationship Id="rId11" Type="http://schemas.openxmlformats.org/officeDocument/2006/relationships/chart" Target="../charts/chart153.xml"/><Relationship Id="rId5" Type="http://schemas.openxmlformats.org/officeDocument/2006/relationships/chart" Target="../charts/chart147.xml"/><Relationship Id="rId15" Type="http://schemas.openxmlformats.org/officeDocument/2006/relationships/chart" Target="../charts/chart157.xml"/><Relationship Id="rId10" Type="http://schemas.openxmlformats.org/officeDocument/2006/relationships/chart" Target="../charts/chart152.xml"/><Relationship Id="rId4" Type="http://schemas.openxmlformats.org/officeDocument/2006/relationships/chart" Target="../charts/chart146.xml"/><Relationship Id="rId9" Type="http://schemas.openxmlformats.org/officeDocument/2006/relationships/chart" Target="../charts/chart151.xml"/><Relationship Id="rId14" Type="http://schemas.openxmlformats.org/officeDocument/2006/relationships/chart" Target="../charts/chart15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676275</xdr:colOff>
      <xdr:row>31</xdr:row>
      <xdr:rowOff>0</xdr:rowOff>
    </xdr:from>
    <xdr:to>
      <xdr:col>8</xdr:col>
      <xdr:colOff>88996</xdr:colOff>
      <xdr:row>45</xdr:row>
      <xdr:rowOff>100254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DD52739-24C6-46B1-82D4-CBFAD1405F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19050</xdr:colOff>
      <xdr:row>14</xdr:row>
      <xdr:rowOff>93386</xdr:rowOff>
    </xdr:from>
    <xdr:to>
      <xdr:col>8</xdr:col>
      <xdr:colOff>304800</xdr:colOff>
      <xdr:row>26</xdr:row>
      <xdr:rowOff>155299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D2CB98A2-374A-4BE7-8054-0774C60A51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561975</xdr:colOff>
      <xdr:row>0</xdr:row>
      <xdr:rowOff>161925</xdr:rowOff>
    </xdr:from>
    <xdr:to>
      <xdr:col>9</xdr:col>
      <xdr:colOff>647700</xdr:colOff>
      <xdr:row>13</xdr:row>
      <xdr:rowOff>0</xdr:rowOff>
    </xdr:to>
    <xdr:graphicFrame macro="">
      <xdr:nvGraphicFramePr>
        <xdr:cNvPr id="8" name="Gràfic 7">
          <a:extLst>
            <a:ext uri="{FF2B5EF4-FFF2-40B4-BE49-F238E27FC236}">
              <a16:creationId xmlns:a16="http://schemas.microsoft.com/office/drawing/2014/main" id="{DA58BAD4-1EB0-4618-9DF2-6E491EB23B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122464</xdr:rowOff>
    </xdr:from>
    <xdr:to>
      <xdr:col>3</xdr:col>
      <xdr:colOff>367392</xdr:colOff>
      <xdr:row>13</xdr:row>
      <xdr:rowOff>122464</xdr:rowOff>
    </xdr:to>
    <xdr:graphicFrame macro="">
      <xdr:nvGraphicFramePr>
        <xdr:cNvPr id="2" name="Gràfic 3">
          <a:extLst>
            <a:ext uri="{FF2B5EF4-FFF2-40B4-BE49-F238E27FC236}">
              <a16:creationId xmlns:a16="http://schemas.microsoft.com/office/drawing/2014/main" id="{CD9D6207-AC2F-469A-AAA4-D9A1611842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461282</xdr:colOff>
      <xdr:row>1</xdr:row>
      <xdr:rowOff>145597</xdr:rowOff>
    </xdr:from>
    <xdr:to>
      <xdr:col>6</xdr:col>
      <xdr:colOff>603015</xdr:colOff>
      <xdr:row>13</xdr:row>
      <xdr:rowOff>145597</xdr:rowOff>
    </xdr:to>
    <xdr:graphicFrame macro="">
      <xdr:nvGraphicFramePr>
        <xdr:cNvPr id="3" name="Gràfic 4">
          <a:extLst>
            <a:ext uri="{FF2B5EF4-FFF2-40B4-BE49-F238E27FC236}">
              <a16:creationId xmlns:a16="http://schemas.microsoft.com/office/drawing/2014/main" id="{F11D3652-3BEF-462B-A171-2468C48A2F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353786</xdr:colOff>
      <xdr:row>20</xdr:row>
      <xdr:rowOff>81643</xdr:rowOff>
    </xdr:from>
    <xdr:to>
      <xdr:col>3</xdr:col>
      <xdr:colOff>490498</xdr:colOff>
      <xdr:row>32</xdr:row>
      <xdr:rowOff>81643</xdr:rowOff>
    </xdr:to>
    <xdr:graphicFrame macro="">
      <xdr:nvGraphicFramePr>
        <xdr:cNvPr id="4" name="Gràfic 3">
          <a:extLst>
            <a:ext uri="{FF2B5EF4-FFF2-40B4-BE49-F238E27FC236}">
              <a16:creationId xmlns:a16="http://schemas.microsoft.com/office/drawing/2014/main" id="{1C3DFB3F-31E9-4C2D-BFA3-CE52977B63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474888</xdr:colOff>
      <xdr:row>20</xdr:row>
      <xdr:rowOff>63953</xdr:rowOff>
    </xdr:from>
    <xdr:to>
      <xdr:col>6</xdr:col>
      <xdr:colOff>616622</xdr:colOff>
      <xdr:row>32</xdr:row>
      <xdr:rowOff>63953</xdr:rowOff>
    </xdr:to>
    <xdr:graphicFrame macro="">
      <xdr:nvGraphicFramePr>
        <xdr:cNvPr id="5" name="Gràfic 4">
          <a:extLst>
            <a:ext uri="{FF2B5EF4-FFF2-40B4-BE49-F238E27FC236}">
              <a16:creationId xmlns:a16="http://schemas.microsoft.com/office/drawing/2014/main" id="{284B2B81-ECAA-4594-A7F3-347BF5E690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258536</xdr:colOff>
      <xdr:row>41</xdr:row>
      <xdr:rowOff>81643</xdr:rowOff>
    </xdr:from>
    <xdr:to>
      <xdr:col>3</xdr:col>
      <xdr:colOff>395248</xdr:colOff>
      <xdr:row>53</xdr:row>
      <xdr:rowOff>81643</xdr:rowOff>
    </xdr:to>
    <xdr:graphicFrame macro="">
      <xdr:nvGraphicFramePr>
        <xdr:cNvPr id="6" name="Gràfic 3">
          <a:extLst>
            <a:ext uri="{FF2B5EF4-FFF2-40B4-BE49-F238E27FC236}">
              <a16:creationId xmlns:a16="http://schemas.microsoft.com/office/drawing/2014/main" id="{888A9F83-936E-4F48-BF0D-7AE54E0E91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420460</xdr:colOff>
      <xdr:row>41</xdr:row>
      <xdr:rowOff>50346</xdr:rowOff>
    </xdr:from>
    <xdr:to>
      <xdr:col>6</xdr:col>
      <xdr:colOff>562194</xdr:colOff>
      <xdr:row>53</xdr:row>
      <xdr:rowOff>50347</xdr:rowOff>
    </xdr:to>
    <xdr:graphicFrame macro="">
      <xdr:nvGraphicFramePr>
        <xdr:cNvPr id="7" name="Gràfic 4">
          <a:extLst>
            <a:ext uri="{FF2B5EF4-FFF2-40B4-BE49-F238E27FC236}">
              <a16:creationId xmlns:a16="http://schemas.microsoft.com/office/drawing/2014/main" id="{CC4715E4-C648-4D8A-B83D-206F8E6EDB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</xdr:col>
      <xdr:colOff>376999</xdr:colOff>
      <xdr:row>1</xdr:row>
      <xdr:rowOff>70436</xdr:rowOff>
    </xdr:from>
    <xdr:to>
      <xdr:col>31</xdr:col>
      <xdr:colOff>141414</xdr:colOff>
      <xdr:row>14</xdr:row>
      <xdr:rowOff>3762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C2764FB3-984B-41E9-BF1C-2C135516AD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32</xdr:col>
      <xdr:colOff>68036</xdr:colOff>
      <xdr:row>2</xdr:row>
      <xdr:rowOff>40821</xdr:rowOff>
    </xdr:from>
    <xdr:to>
      <xdr:col>35</xdr:col>
      <xdr:colOff>487135</xdr:colOff>
      <xdr:row>10</xdr:row>
      <xdr:rowOff>88446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7380659A-55A2-40A2-A22D-0733AA0105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25</xdr:col>
      <xdr:colOff>421821</xdr:colOff>
      <xdr:row>19</xdr:row>
      <xdr:rowOff>81643</xdr:rowOff>
    </xdr:from>
    <xdr:to>
      <xdr:col>30</xdr:col>
      <xdr:colOff>476250</xdr:colOff>
      <xdr:row>32</xdr:row>
      <xdr:rowOff>28575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A4B159F7-E046-49C8-A293-18CEE6BB31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31</xdr:col>
      <xdr:colOff>244930</xdr:colOff>
      <xdr:row>21</xdr:row>
      <xdr:rowOff>17611</xdr:rowOff>
    </xdr:from>
    <xdr:to>
      <xdr:col>34</xdr:col>
      <xdr:colOff>745672</xdr:colOff>
      <xdr:row>29</xdr:row>
      <xdr:rowOff>65235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BB5C0457-1673-4E4D-8714-04D359B821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25</xdr:col>
      <xdr:colOff>721179</xdr:colOff>
      <xdr:row>38</xdr:row>
      <xdr:rowOff>136070</xdr:rowOff>
    </xdr:from>
    <xdr:to>
      <xdr:col>31</xdr:col>
      <xdr:colOff>403952</xdr:colOff>
      <xdr:row>51</xdr:row>
      <xdr:rowOff>83003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B018BE55-4FDC-43E9-8331-2256847E66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31</xdr:col>
      <xdr:colOff>653144</xdr:colOff>
      <xdr:row>42</xdr:row>
      <xdr:rowOff>17610</xdr:rowOff>
    </xdr:from>
    <xdr:to>
      <xdr:col>35</xdr:col>
      <xdr:colOff>228600</xdr:colOff>
      <xdr:row>50</xdr:row>
      <xdr:rowOff>65235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F08AC8E3-179B-4F17-9922-6B8192245B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54428</xdr:rowOff>
    </xdr:from>
    <xdr:to>
      <xdr:col>2</xdr:col>
      <xdr:colOff>693964</xdr:colOff>
      <xdr:row>13</xdr:row>
      <xdr:rowOff>54429</xdr:rowOff>
    </xdr:to>
    <xdr:graphicFrame macro="">
      <xdr:nvGraphicFramePr>
        <xdr:cNvPr id="2" name="Gràfic 3">
          <a:extLst>
            <a:ext uri="{FF2B5EF4-FFF2-40B4-BE49-F238E27FC236}">
              <a16:creationId xmlns:a16="http://schemas.microsoft.com/office/drawing/2014/main" id="{30140FB0-AC34-4E07-8A4E-FCBB12469B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570138</xdr:colOff>
      <xdr:row>1</xdr:row>
      <xdr:rowOff>50346</xdr:rowOff>
    </xdr:from>
    <xdr:to>
      <xdr:col>5</xdr:col>
      <xdr:colOff>711872</xdr:colOff>
      <xdr:row>13</xdr:row>
      <xdr:rowOff>50346</xdr:rowOff>
    </xdr:to>
    <xdr:graphicFrame macro="">
      <xdr:nvGraphicFramePr>
        <xdr:cNvPr id="3" name="Gràfic 4">
          <a:extLst>
            <a:ext uri="{FF2B5EF4-FFF2-40B4-BE49-F238E27FC236}">
              <a16:creationId xmlns:a16="http://schemas.microsoft.com/office/drawing/2014/main" id="{778D0C4E-7663-4BE4-B75D-69C6B81CA2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122465</xdr:colOff>
      <xdr:row>21</xdr:row>
      <xdr:rowOff>149679</xdr:rowOff>
    </xdr:from>
    <xdr:to>
      <xdr:col>3</xdr:col>
      <xdr:colOff>259176</xdr:colOff>
      <xdr:row>33</xdr:row>
      <xdr:rowOff>149679</xdr:rowOff>
    </xdr:to>
    <xdr:graphicFrame macro="">
      <xdr:nvGraphicFramePr>
        <xdr:cNvPr id="4" name="Gràfic 3">
          <a:extLst>
            <a:ext uri="{FF2B5EF4-FFF2-40B4-BE49-F238E27FC236}">
              <a16:creationId xmlns:a16="http://schemas.microsoft.com/office/drawing/2014/main" id="{EAD96F9A-E34A-4BF0-B6EF-DD4BF10744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107495</xdr:colOff>
      <xdr:row>25</xdr:row>
      <xdr:rowOff>77561</xdr:rowOff>
    </xdr:from>
    <xdr:to>
      <xdr:col>6</xdr:col>
      <xdr:colOff>249228</xdr:colOff>
      <xdr:row>37</xdr:row>
      <xdr:rowOff>77560</xdr:rowOff>
    </xdr:to>
    <xdr:graphicFrame macro="">
      <xdr:nvGraphicFramePr>
        <xdr:cNvPr id="5" name="Gràfic 4">
          <a:extLst>
            <a:ext uri="{FF2B5EF4-FFF2-40B4-BE49-F238E27FC236}">
              <a16:creationId xmlns:a16="http://schemas.microsoft.com/office/drawing/2014/main" id="{315D2FD6-7109-4529-9EC3-1D1BBAF7B0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54429</xdr:colOff>
      <xdr:row>42</xdr:row>
      <xdr:rowOff>40821</xdr:rowOff>
    </xdr:from>
    <xdr:to>
      <xdr:col>3</xdr:col>
      <xdr:colOff>191140</xdr:colOff>
      <xdr:row>54</xdr:row>
      <xdr:rowOff>40821</xdr:rowOff>
    </xdr:to>
    <xdr:graphicFrame macro="">
      <xdr:nvGraphicFramePr>
        <xdr:cNvPr id="6" name="Gràfic 3">
          <a:extLst>
            <a:ext uri="{FF2B5EF4-FFF2-40B4-BE49-F238E27FC236}">
              <a16:creationId xmlns:a16="http://schemas.microsoft.com/office/drawing/2014/main" id="{65D8E0D1-B2DE-4D44-A39E-37EC76F5C8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202745</xdr:colOff>
      <xdr:row>45</xdr:row>
      <xdr:rowOff>50346</xdr:rowOff>
    </xdr:from>
    <xdr:to>
      <xdr:col>6</xdr:col>
      <xdr:colOff>344478</xdr:colOff>
      <xdr:row>57</xdr:row>
      <xdr:rowOff>50346</xdr:rowOff>
    </xdr:to>
    <xdr:graphicFrame macro="">
      <xdr:nvGraphicFramePr>
        <xdr:cNvPr id="7" name="Gràfic 4">
          <a:extLst>
            <a:ext uri="{FF2B5EF4-FFF2-40B4-BE49-F238E27FC236}">
              <a16:creationId xmlns:a16="http://schemas.microsoft.com/office/drawing/2014/main" id="{C6D2FD6C-1A8D-4971-B919-8AF85DCCDC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24</xdr:col>
      <xdr:colOff>27216</xdr:colOff>
      <xdr:row>0</xdr:row>
      <xdr:rowOff>0</xdr:rowOff>
    </xdr:from>
    <xdr:to>
      <xdr:col>29</xdr:col>
      <xdr:colOff>95252</xdr:colOff>
      <xdr:row>0</xdr:row>
      <xdr:rowOff>42182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5C45CC9-E549-42F1-81CC-3167EC0876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24</xdr:col>
      <xdr:colOff>530679</xdr:colOff>
      <xdr:row>21</xdr:row>
      <xdr:rowOff>122464</xdr:rowOff>
    </xdr:from>
    <xdr:to>
      <xdr:col>29</xdr:col>
      <xdr:colOff>598715</xdr:colOff>
      <xdr:row>34</xdr:row>
      <xdr:rowOff>69396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E46EF555-F811-4E6E-9961-3571D5DE2B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30</xdr:col>
      <xdr:colOff>517071</xdr:colOff>
      <xdr:row>21</xdr:row>
      <xdr:rowOff>112859</xdr:rowOff>
    </xdr:from>
    <xdr:to>
      <xdr:col>34</xdr:col>
      <xdr:colOff>92529</xdr:colOff>
      <xdr:row>29</xdr:row>
      <xdr:rowOff>146877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643A7264-24A8-4B8B-A060-3FEC5748F1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28</xdr:col>
      <xdr:colOff>476250</xdr:colOff>
      <xdr:row>40</xdr:row>
      <xdr:rowOff>159284</xdr:rowOff>
    </xdr:from>
    <xdr:to>
      <xdr:col>33</xdr:col>
      <xdr:colOff>544286</xdr:colOff>
      <xdr:row>53</xdr:row>
      <xdr:rowOff>106216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33FA5484-4428-44F5-8C79-F44D496D3F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24</xdr:col>
      <xdr:colOff>598714</xdr:colOff>
      <xdr:row>42</xdr:row>
      <xdr:rowOff>0</xdr:rowOff>
    </xdr:from>
    <xdr:to>
      <xdr:col>28</xdr:col>
      <xdr:colOff>174172</xdr:colOff>
      <xdr:row>50</xdr:row>
      <xdr:rowOff>47625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6496A8D1-F6B6-4AAF-B4CF-97CFFF5C56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25</xdr:col>
      <xdr:colOff>0</xdr:colOff>
      <xdr:row>3</xdr:row>
      <xdr:rowOff>0</xdr:rowOff>
    </xdr:from>
    <xdr:to>
      <xdr:col>30</xdr:col>
      <xdr:colOff>68035</xdr:colOff>
      <xdr:row>15</xdr:row>
      <xdr:rowOff>123825</xdr:rowOff>
    </xdr:to>
    <xdr:graphicFrame macro="">
      <xdr:nvGraphicFramePr>
        <xdr:cNvPr id="15" name="Gráfico 9">
          <a:extLst>
            <a:ext uri="{FF2B5EF4-FFF2-40B4-BE49-F238E27FC236}">
              <a16:creationId xmlns:a16="http://schemas.microsoft.com/office/drawing/2014/main" id="{2D62D806-6BA4-49CC-8F53-30AB0055FB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30</xdr:col>
      <xdr:colOff>258536</xdr:colOff>
      <xdr:row>5</xdr:row>
      <xdr:rowOff>1</xdr:rowOff>
    </xdr:from>
    <xdr:to>
      <xdr:col>33</xdr:col>
      <xdr:colOff>677637</xdr:colOff>
      <xdr:row>13</xdr:row>
      <xdr:rowOff>34019</xdr:rowOff>
    </xdr:to>
    <xdr:graphicFrame macro="">
      <xdr:nvGraphicFramePr>
        <xdr:cNvPr id="16" name="Gráfico 10">
          <a:extLst>
            <a:ext uri="{FF2B5EF4-FFF2-40B4-BE49-F238E27FC236}">
              <a16:creationId xmlns:a16="http://schemas.microsoft.com/office/drawing/2014/main" id="{6349F136-C5F4-4CF7-9BEF-561FEEA096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22412</xdr:rowOff>
    </xdr:from>
    <xdr:to>
      <xdr:col>3</xdr:col>
      <xdr:colOff>136711</xdr:colOff>
      <xdr:row>15</xdr:row>
      <xdr:rowOff>22412</xdr:rowOff>
    </xdr:to>
    <xdr:graphicFrame macro="">
      <xdr:nvGraphicFramePr>
        <xdr:cNvPr id="2" name="Gràfic 3">
          <a:extLst>
            <a:ext uri="{FF2B5EF4-FFF2-40B4-BE49-F238E27FC236}">
              <a16:creationId xmlns:a16="http://schemas.microsoft.com/office/drawing/2014/main" id="{31286360-D959-48C5-9647-41070C3BDA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425823</xdr:colOff>
      <xdr:row>5</xdr:row>
      <xdr:rowOff>-1</xdr:rowOff>
    </xdr:from>
    <xdr:to>
      <xdr:col>6</xdr:col>
      <xdr:colOff>567556</xdr:colOff>
      <xdr:row>16</xdr:row>
      <xdr:rowOff>179293</xdr:rowOff>
    </xdr:to>
    <xdr:graphicFrame macro="">
      <xdr:nvGraphicFramePr>
        <xdr:cNvPr id="3" name="Gràfic 4">
          <a:extLst>
            <a:ext uri="{FF2B5EF4-FFF2-40B4-BE49-F238E27FC236}">
              <a16:creationId xmlns:a16="http://schemas.microsoft.com/office/drawing/2014/main" id="{58326649-31E5-4F0A-920A-BBBB1BD6B4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112059</xdr:colOff>
      <xdr:row>24</xdr:row>
      <xdr:rowOff>67235</xdr:rowOff>
    </xdr:from>
    <xdr:to>
      <xdr:col>3</xdr:col>
      <xdr:colOff>248770</xdr:colOff>
      <xdr:row>36</xdr:row>
      <xdr:rowOff>67235</xdr:rowOff>
    </xdr:to>
    <xdr:graphicFrame macro="">
      <xdr:nvGraphicFramePr>
        <xdr:cNvPr id="4" name="Gràfic 3">
          <a:extLst>
            <a:ext uri="{FF2B5EF4-FFF2-40B4-BE49-F238E27FC236}">
              <a16:creationId xmlns:a16="http://schemas.microsoft.com/office/drawing/2014/main" id="{151933BF-37BA-4005-9B4A-140C923DF2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280147</xdr:colOff>
      <xdr:row>26</xdr:row>
      <xdr:rowOff>56030</xdr:rowOff>
    </xdr:from>
    <xdr:to>
      <xdr:col>6</xdr:col>
      <xdr:colOff>421880</xdr:colOff>
      <xdr:row>38</xdr:row>
      <xdr:rowOff>56030</xdr:rowOff>
    </xdr:to>
    <xdr:graphicFrame macro="">
      <xdr:nvGraphicFramePr>
        <xdr:cNvPr id="12" name="Gràfic 4">
          <a:extLst>
            <a:ext uri="{FF2B5EF4-FFF2-40B4-BE49-F238E27FC236}">
              <a16:creationId xmlns:a16="http://schemas.microsoft.com/office/drawing/2014/main" id="{8D61C394-8071-4E90-8E62-92C43B7F70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45</xdr:row>
      <xdr:rowOff>67235</xdr:rowOff>
    </xdr:from>
    <xdr:to>
      <xdr:col>3</xdr:col>
      <xdr:colOff>136711</xdr:colOff>
      <xdr:row>57</xdr:row>
      <xdr:rowOff>67235</xdr:rowOff>
    </xdr:to>
    <xdr:graphicFrame macro="">
      <xdr:nvGraphicFramePr>
        <xdr:cNvPr id="13" name="Gràfic 3">
          <a:extLst>
            <a:ext uri="{FF2B5EF4-FFF2-40B4-BE49-F238E27FC236}">
              <a16:creationId xmlns:a16="http://schemas.microsoft.com/office/drawing/2014/main" id="{C367C7D9-4CCE-40DE-AB19-68D34BBA5C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302559</xdr:colOff>
      <xdr:row>47</xdr:row>
      <xdr:rowOff>22411</xdr:rowOff>
    </xdr:from>
    <xdr:to>
      <xdr:col>6</xdr:col>
      <xdr:colOff>444292</xdr:colOff>
      <xdr:row>59</xdr:row>
      <xdr:rowOff>22411</xdr:rowOff>
    </xdr:to>
    <xdr:graphicFrame macro="">
      <xdr:nvGraphicFramePr>
        <xdr:cNvPr id="14" name="Gràfic 4">
          <a:extLst>
            <a:ext uri="{FF2B5EF4-FFF2-40B4-BE49-F238E27FC236}">
              <a16:creationId xmlns:a16="http://schemas.microsoft.com/office/drawing/2014/main" id="{EF5C5995-1E82-47C0-8608-C1FE88A4EB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134471</xdr:colOff>
      <xdr:row>66</xdr:row>
      <xdr:rowOff>168088</xdr:rowOff>
    </xdr:from>
    <xdr:to>
      <xdr:col>3</xdr:col>
      <xdr:colOff>271182</xdr:colOff>
      <xdr:row>78</xdr:row>
      <xdr:rowOff>168088</xdr:rowOff>
    </xdr:to>
    <xdr:graphicFrame macro="">
      <xdr:nvGraphicFramePr>
        <xdr:cNvPr id="15" name="Gràfic 3">
          <a:extLst>
            <a:ext uri="{FF2B5EF4-FFF2-40B4-BE49-F238E27FC236}">
              <a16:creationId xmlns:a16="http://schemas.microsoft.com/office/drawing/2014/main" id="{B6075B8E-6BD4-4F09-8985-6D664AAA60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246529</xdr:colOff>
      <xdr:row>69</xdr:row>
      <xdr:rowOff>123264</xdr:rowOff>
    </xdr:from>
    <xdr:to>
      <xdr:col>6</xdr:col>
      <xdr:colOff>388262</xdr:colOff>
      <xdr:row>81</xdr:row>
      <xdr:rowOff>123264</xdr:rowOff>
    </xdr:to>
    <xdr:graphicFrame macro="">
      <xdr:nvGraphicFramePr>
        <xdr:cNvPr id="16" name="Gràfic 4">
          <a:extLst>
            <a:ext uri="{FF2B5EF4-FFF2-40B4-BE49-F238E27FC236}">
              <a16:creationId xmlns:a16="http://schemas.microsoft.com/office/drawing/2014/main" id="{FAA15D0C-6C7D-42DB-9A0D-40BE330DA0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88</xdr:row>
      <xdr:rowOff>44823</xdr:rowOff>
    </xdr:from>
    <xdr:to>
      <xdr:col>3</xdr:col>
      <xdr:colOff>136711</xdr:colOff>
      <xdr:row>100</xdr:row>
      <xdr:rowOff>44823</xdr:rowOff>
    </xdr:to>
    <xdr:graphicFrame macro="">
      <xdr:nvGraphicFramePr>
        <xdr:cNvPr id="17" name="Gràfic 3">
          <a:extLst>
            <a:ext uri="{FF2B5EF4-FFF2-40B4-BE49-F238E27FC236}">
              <a16:creationId xmlns:a16="http://schemas.microsoft.com/office/drawing/2014/main" id="{65C5D7A3-E12D-495F-8566-09AAE3DB45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</xdr:col>
      <xdr:colOff>414618</xdr:colOff>
      <xdr:row>88</xdr:row>
      <xdr:rowOff>100853</xdr:rowOff>
    </xdr:from>
    <xdr:to>
      <xdr:col>6</xdr:col>
      <xdr:colOff>556351</xdr:colOff>
      <xdr:row>100</xdr:row>
      <xdr:rowOff>100852</xdr:rowOff>
    </xdr:to>
    <xdr:graphicFrame macro="">
      <xdr:nvGraphicFramePr>
        <xdr:cNvPr id="18" name="Gràfic 4">
          <a:extLst>
            <a:ext uri="{FF2B5EF4-FFF2-40B4-BE49-F238E27FC236}">
              <a16:creationId xmlns:a16="http://schemas.microsoft.com/office/drawing/2014/main" id="{E9A4A457-B86B-45AE-B43C-DC2014284F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168089</xdr:colOff>
      <xdr:row>108</xdr:row>
      <xdr:rowOff>145677</xdr:rowOff>
    </xdr:from>
    <xdr:to>
      <xdr:col>3</xdr:col>
      <xdr:colOff>304800</xdr:colOff>
      <xdr:row>120</xdr:row>
      <xdr:rowOff>145677</xdr:rowOff>
    </xdr:to>
    <xdr:graphicFrame macro="">
      <xdr:nvGraphicFramePr>
        <xdr:cNvPr id="19" name="Gràfic 3">
          <a:extLst>
            <a:ext uri="{FF2B5EF4-FFF2-40B4-BE49-F238E27FC236}">
              <a16:creationId xmlns:a16="http://schemas.microsoft.com/office/drawing/2014/main" id="{0CB72514-92A5-44D1-9DFE-CB2F21B99F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</xdr:col>
      <xdr:colOff>369793</xdr:colOff>
      <xdr:row>109</xdr:row>
      <xdr:rowOff>56029</xdr:rowOff>
    </xdr:from>
    <xdr:to>
      <xdr:col>6</xdr:col>
      <xdr:colOff>511526</xdr:colOff>
      <xdr:row>121</xdr:row>
      <xdr:rowOff>56030</xdr:rowOff>
    </xdr:to>
    <xdr:graphicFrame macro="">
      <xdr:nvGraphicFramePr>
        <xdr:cNvPr id="20" name="Gràfic 4">
          <a:extLst>
            <a:ext uri="{FF2B5EF4-FFF2-40B4-BE49-F238E27FC236}">
              <a16:creationId xmlns:a16="http://schemas.microsoft.com/office/drawing/2014/main" id="{DA332E34-1A49-4766-B1CA-1FC6005BBE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31</xdr:col>
      <xdr:colOff>221396</xdr:colOff>
      <xdr:row>3</xdr:row>
      <xdr:rowOff>112059</xdr:rowOff>
    </xdr:from>
    <xdr:to>
      <xdr:col>36</xdr:col>
      <xdr:colOff>616324</xdr:colOff>
      <xdr:row>13</xdr:row>
      <xdr:rowOff>168088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9DD0B052-3F2A-4D25-85C6-C6F12AD57A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31</xdr:col>
      <xdr:colOff>725660</xdr:colOff>
      <xdr:row>24</xdr:row>
      <xdr:rowOff>67236</xdr:rowOff>
    </xdr:from>
    <xdr:to>
      <xdr:col>36</xdr:col>
      <xdr:colOff>818029</xdr:colOff>
      <xdr:row>36</xdr:row>
      <xdr:rowOff>1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3FD8B9C2-8231-46FF-94D7-9CCA91B584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26</xdr:col>
      <xdr:colOff>0</xdr:colOff>
      <xdr:row>111</xdr:row>
      <xdr:rowOff>80683</xdr:rowOff>
    </xdr:from>
    <xdr:to>
      <xdr:col>32</xdr:col>
      <xdr:colOff>0</xdr:colOff>
      <xdr:row>125</xdr:row>
      <xdr:rowOff>156883</xdr:rowOff>
    </xdr:to>
    <xdr:graphicFrame macro="">
      <xdr:nvGraphicFramePr>
        <xdr:cNvPr id="24" name="Gráfico 23">
          <a:extLst>
            <a:ext uri="{FF2B5EF4-FFF2-40B4-BE49-F238E27FC236}">
              <a16:creationId xmlns:a16="http://schemas.microsoft.com/office/drawing/2014/main" id="{B6BAD5D1-C9C0-46F5-8F6C-3868F4BF33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25</xdr:col>
      <xdr:colOff>212912</xdr:colOff>
      <xdr:row>86</xdr:row>
      <xdr:rowOff>56030</xdr:rowOff>
    </xdr:from>
    <xdr:to>
      <xdr:col>31</xdr:col>
      <xdr:colOff>212912</xdr:colOff>
      <xdr:row>100</xdr:row>
      <xdr:rowOff>132230</xdr:rowOff>
    </xdr:to>
    <xdr:graphicFrame macro="">
      <xdr:nvGraphicFramePr>
        <xdr:cNvPr id="26" name="Gráfico 23">
          <a:extLst>
            <a:ext uri="{FF2B5EF4-FFF2-40B4-BE49-F238E27FC236}">
              <a16:creationId xmlns:a16="http://schemas.microsoft.com/office/drawing/2014/main" id="{14DE06DC-01F0-4015-82A6-BDA36D182E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25</xdr:col>
      <xdr:colOff>112060</xdr:colOff>
      <xdr:row>65</xdr:row>
      <xdr:rowOff>78441</xdr:rowOff>
    </xdr:from>
    <xdr:to>
      <xdr:col>31</xdr:col>
      <xdr:colOff>112060</xdr:colOff>
      <xdr:row>79</xdr:row>
      <xdr:rowOff>154642</xdr:rowOff>
    </xdr:to>
    <xdr:graphicFrame macro="">
      <xdr:nvGraphicFramePr>
        <xdr:cNvPr id="27" name="Gráfico 23">
          <a:extLst>
            <a:ext uri="{FF2B5EF4-FFF2-40B4-BE49-F238E27FC236}">
              <a16:creationId xmlns:a16="http://schemas.microsoft.com/office/drawing/2014/main" id="{010786B4-1ECF-4322-8049-CD04DE799D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25</xdr:col>
      <xdr:colOff>100853</xdr:colOff>
      <xdr:row>44</xdr:row>
      <xdr:rowOff>22413</xdr:rowOff>
    </xdr:from>
    <xdr:to>
      <xdr:col>31</xdr:col>
      <xdr:colOff>100853</xdr:colOff>
      <xdr:row>58</xdr:row>
      <xdr:rowOff>98613</xdr:rowOff>
    </xdr:to>
    <xdr:graphicFrame macro="">
      <xdr:nvGraphicFramePr>
        <xdr:cNvPr id="28" name="Gráfico 23">
          <a:extLst>
            <a:ext uri="{FF2B5EF4-FFF2-40B4-BE49-F238E27FC236}">
              <a16:creationId xmlns:a16="http://schemas.microsoft.com/office/drawing/2014/main" id="{0F514F54-71C4-4DA9-AFDD-53173B6AEA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25</xdr:col>
      <xdr:colOff>179294</xdr:colOff>
      <xdr:row>23</xdr:row>
      <xdr:rowOff>67234</xdr:rowOff>
    </xdr:from>
    <xdr:to>
      <xdr:col>31</xdr:col>
      <xdr:colOff>179294</xdr:colOff>
      <xdr:row>37</xdr:row>
      <xdr:rowOff>143435</xdr:rowOff>
    </xdr:to>
    <xdr:graphicFrame macro="">
      <xdr:nvGraphicFramePr>
        <xdr:cNvPr id="30" name="Gráfico 23">
          <a:extLst>
            <a:ext uri="{FF2B5EF4-FFF2-40B4-BE49-F238E27FC236}">
              <a16:creationId xmlns:a16="http://schemas.microsoft.com/office/drawing/2014/main" id="{2C27DC1F-3A85-4C60-A3CF-40D3A864F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24</xdr:col>
      <xdr:colOff>773207</xdr:colOff>
      <xdr:row>2</xdr:row>
      <xdr:rowOff>56029</xdr:rowOff>
    </xdr:from>
    <xdr:to>
      <xdr:col>30</xdr:col>
      <xdr:colOff>773207</xdr:colOff>
      <xdr:row>16</xdr:row>
      <xdr:rowOff>132229</xdr:rowOff>
    </xdr:to>
    <xdr:graphicFrame macro="">
      <xdr:nvGraphicFramePr>
        <xdr:cNvPr id="31" name="Gráfico 23">
          <a:extLst>
            <a:ext uri="{FF2B5EF4-FFF2-40B4-BE49-F238E27FC236}">
              <a16:creationId xmlns:a16="http://schemas.microsoft.com/office/drawing/2014/main" id="{22158173-AC0D-473F-B07A-857B345944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31</xdr:col>
      <xdr:colOff>694765</xdr:colOff>
      <xdr:row>44</xdr:row>
      <xdr:rowOff>78442</xdr:rowOff>
    </xdr:from>
    <xdr:to>
      <xdr:col>36</xdr:col>
      <xdr:colOff>787134</xdr:colOff>
      <xdr:row>56</xdr:row>
      <xdr:rowOff>11206</xdr:rowOff>
    </xdr:to>
    <xdr:graphicFrame macro="">
      <xdr:nvGraphicFramePr>
        <xdr:cNvPr id="32" name="Gráfico 7">
          <a:extLst>
            <a:ext uri="{FF2B5EF4-FFF2-40B4-BE49-F238E27FC236}">
              <a16:creationId xmlns:a16="http://schemas.microsoft.com/office/drawing/2014/main" id="{E47AD711-A511-4007-9033-0BB826C784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31</xdr:col>
      <xdr:colOff>493060</xdr:colOff>
      <xdr:row>66</xdr:row>
      <xdr:rowOff>56029</xdr:rowOff>
    </xdr:from>
    <xdr:to>
      <xdr:col>36</xdr:col>
      <xdr:colOff>585429</xdr:colOff>
      <xdr:row>77</xdr:row>
      <xdr:rowOff>168088</xdr:rowOff>
    </xdr:to>
    <xdr:graphicFrame macro="">
      <xdr:nvGraphicFramePr>
        <xdr:cNvPr id="33" name="Gráfico 7">
          <a:extLst>
            <a:ext uri="{FF2B5EF4-FFF2-40B4-BE49-F238E27FC236}">
              <a16:creationId xmlns:a16="http://schemas.microsoft.com/office/drawing/2014/main" id="{97782934-3BD1-462F-BB5A-BEE950038E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31</xdr:col>
      <xdr:colOff>537882</xdr:colOff>
      <xdr:row>88</xdr:row>
      <xdr:rowOff>11206</xdr:rowOff>
    </xdr:from>
    <xdr:to>
      <xdr:col>36</xdr:col>
      <xdr:colOff>630251</xdr:colOff>
      <xdr:row>99</xdr:row>
      <xdr:rowOff>123264</xdr:rowOff>
    </xdr:to>
    <xdr:graphicFrame macro="">
      <xdr:nvGraphicFramePr>
        <xdr:cNvPr id="34" name="Gráfico 7">
          <a:extLst>
            <a:ext uri="{FF2B5EF4-FFF2-40B4-BE49-F238E27FC236}">
              <a16:creationId xmlns:a16="http://schemas.microsoft.com/office/drawing/2014/main" id="{3B936D5E-8B0B-4F2F-A6D9-646E554925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32</xdr:col>
      <xdr:colOff>224117</xdr:colOff>
      <xdr:row>111</xdr:row>
      <xdr:rowOff>134470</xdr:rowOff>
    </xdr:from>
    <xdr:to>
      <xdr:col>37</xdr:col>
      <xdr:colOff>316486</xdr:colOff>
      <xdr:row>123</xdr:row>
      <xdr:rowOff>67235</xdr:rowOff>
    </xdr:to>
    <xdr:graphicFrame macro="">
      <xdr:nvGraphicFramePr>
        <xdr:cNvPr id="35" name="Gráfico 7">
          <a:extLst>
            <a:ext uri="{FF2B5EF4-FFF2-40B4-BE49-F238E27FC236}">
              <a16:creationId xmlns:a16="http://schemas.microsoft.com/office/drawing/2014/main" id="{2FB1F97D-97EA-4C32-A5C0-DDF9A45B1E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155863</xdr:rowOff>
    </xdr:from>
    <xdr:to>
      <xdr:col>3</xdr:col>
      <xdr:colOff>136712</xdr:colOff>
      <xdr:row>14</xdr:row>
      <xdr:rowOff>155864</xdr:rowOff>
    </xdr:to>
    <xdr:graphicFrame macro="">
      <xdr:nvGraphicFramePr>
        <xdr:cNvPr id="2" name="Gràfic 3">
          <a:extLst>
            <a:ext uri="{FF2B5EF4-FFF2-40B4-BE49-F238E27FC236}">
              <a16:creationId xmlns:a16="http://schemas.microsoft.com/office/drawing/2014/main" id="{2542521F-5B38-47F7-BBBE-6C689738A1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108733</xdr:colOff>
      <xdr:row>4</xdr:row>
      <xdr:rowOff>96116</xdr:rowOff>
    </xdr:from>
    <xdr:to>
      <xdr:col>6</xdr:col>
      <xdr:colOff>250466</xdr:colOff>
      <xdr:row>16</xdr:row>
      <xdr:rowOff>96116</xdr:rowOff>
    </xdr:to>
    <xdr:graphicFrame macro="">
      <xdr:nvGraphicFramePr>
        <xdr:cNvPr id="3" name="Gràfic 4">
          <a:extLst>
            <a:ext uri="{FF2B5EF4-FFF2-40B4-BE49-F238E27FC236}">
              <a16:creationId xmlns:a16="http://schemas.microsoft.com/office/drawing/2014/main" id="{2B52723C-877B-43E3-9879-48AF72F0E9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26</xdr:row>
      <xdr:rowOff>0</xdr:rowOff>
    </xdr:from>
    <xdr:to>
      <xdr:col>3</xdr:col>
      <xdr:colOff>136712</xdr:colOff>
      <xdr:row>38</xdr:row>
      <xdr:rowOff>0</xdr:rowOff>
    </xdr:to>
    <xdr:graphicFrame macro="">
      <xdr:nvGraphicFramePr>
        <xdr:cNvPr id="4" name="Gràfic 3">
          <a:extLst>
            <a:ext uri="{FF2B5EF4-FFF2-40B4-BE49-F238E27FC236}">
              <a16:creationId xmlns:a16="http://schemas.microsoft.com/office/drawing/2014/main" id="{97A25798-ED09-4B66-A2EB-B25D46BDF0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264596</xdr:colOff>
      <xdr:row>26</xdr:row>
      <xdr:rowOff>130753</xdr:rowOff>
    </xdr:from>
    <xdr:to>
      <xdr:col>6</xdr:col>
      <xdr:colOff>406329</xdr:colOff>
      <xdr:row>38</xdr:row>
      <xdr:rowOff>130752</xdr:rowOff>
    </xdr:to>
    <xdr:graphicFrame macro="">
      <xdr:nvGraphicFramePr>
        <xdr:cNvPr id="5" name="Gràfic 4">
          <a:extLst>
            <a:ext uri="{FF2B5EF4-FFF2-40B4-BE49-F238E27FC236}">
              <a16:creationId xmlns:a16="http://schemas.microsoft.com/office/drawing/2014/main" id="{2CDB445E-D6D0-4EB0-ADE2-C4B17413F9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45</xdr:row>
      <xdr:rowOff>155863</xdr:rowOff>
    </xdr:from>
    <xdr:to>
      <xdr:col>3</xdr:col>
      <xdr:colOff>136712</xdr:colOff>
      <xdr:row>57</xdr:row>
      <xdr:rowOff>155862</xdr:rowOff>
    </xdr:to>
    <xdr:graphicFrame macro="">
      <xdr:nvGraphicFramePr>
        <xdr:cNvPr id="6" name="Gràfic 3">
          <a:extLst>
            <a:ext uri="{FF2B5EF4-FFF2-40B4-BE49-F238E27FC236}">
              <a16:creationId xmlns:a16="http://schemas.microsoft.com/office/drawing/2014/main" id="{ED8C1261-C4C7-48A9-BEB4-D0F575BDCB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190501</xdr:colOff>
      <xdr:row>47</xdr:row>
      <xdr:rowOff>69273</xdr:rowOff>
    </xdr:from>
    <xdr:to>
      <xdr:col>6</xdr:col>
      <xdr:colOff>332234</xdr:colOff>
      <xdr:row>59</xdr:row>
      <xdr:rowOff>69273</xdr:rowOff>
    </xdr:to>
    <xdr:graphicFrame macro="">
      <xdr:nvGraphicFramePr>
        <xdr:cNvPr id="7" name="Gràfic 4">
          <a:extLst>
            <a:ext uri="{FF2B5EF4-FFF2-40B4-BE49-F238E27FC236}">
              <a16:creationId xmlns:a16="http://schemas.microsoft.com/office/drawing/2014/main" id="{4219519C-CF99-4C7E-BA89-678096EDCA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173182</xdr:colOff>
      <xdr:row>67</xdr:row>
      <xdr:rowOff>86591</xdr:rowOff>
    </xdr:from>
    <xdr:to>
      <xdr:col>3</xdr:col>
      <xdr:colOff>309894</xdr:colOff>
      <xdr:row>79</xdr:row>
      <xdr:rowOff>86591</xdr:rowOff>
    </xdr:to>
    <xdr:graphicFrame macro="">
      <xdr:nvGraphicFramePr>
        <xdr:cNvPr id="8" name="Gràfic 3">
          <a:extLst>
            <a:ext uri="{FF2B5EF4-FFF2-40B4-BE49-F238E27FC236}">
              <a16:creationId xmlns:a16="http://schemas.microsoft.com/office/drawing/2014/main" id="{C8C78011-4DBF-4649-A621-9410E8E50F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554182</xdr:colOff>
      <xdr:row>68</xdr:row>
      <xdr:rowOff>138545</xdr:rowOff>
    </xdr:from>
    <xdr:to>
      <xdr:col>6</xdr:col>
      <xdr:colOff>695915</xdr:colOff>
      <xdr:row>80</xdr:row>
      <xdr:rowOff>138546</xdr:rowOff>
    </xdr:to>
    <xdr:graphicFrame macro="">
      <xdr:nvGraphicFramePr>
        <xdr:cNvPr id="9" name="Gràfic 4">
          <a:extLst>
            <a:ext uri="{FF2B5EF4-FFF2-40B4-BE49-F238E27FC236}">
              <a16:creationId xmlns:a16="http://schemas.microsoft.com/office/drawing/2014/main" id="{9BC17082-F431-4802-85A1-A375F90B5F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207818</xdr:colOff>
      <xdr:row>86</xdr:row>
      <xdr:rowOff>103910</xdr:rowOff>
    </xdr:from>
    <xdr:to>
      <xdr:col>3</xdr:col>
      <xdr:colOff>344530</xdr:colOff>
      <xdr:row>98</xdr:row>
      <xdr:rowOff>103910</xdr:rowOff>
    </xdr:to>
    <xdr:graphicFrame macro="">
      <xdr:nvGraphicFramePr>
        <xdr:cNvPr id="10" name="Gràfic 3">
          <a:extLst>
            <a:ext uri="{FF2B5EF4-FFF2-40B4-BE49-F238E27FC236}">
              <a16:creationId xmlns:a16="http://schemas.microsoft.com/office/drawing/2014/main" id="{52709A7D-FB57-4842-80F6-13DADB32BB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</xdr:col>
      <xdr:colOff>415637</xdr:colOff>
      <xdr:row>89</xdr:row>
      <xdr:rowOff>0</xdr:rowOff>
    </xdr:from>
    <xdr:to>
      <xdr:col>6</xdr:col>
      <xdr:colOff>557370</xdr:colOff>
      <xdr:row>101</xdr:row>
      <xdr:rowOff>0</xdr:rowOff>
    </xdr:to>
    <xdr:graphicFrame macro="">
      <xdr:nvGraphicFramePr>
        <xdr:cNvPr id="11" name="Gràfic 4">
          <a:extLst>
            <a:ext uri="{FF2B5EF4-FFF2-40B4-BE49-F238E27FC236}">
              <a16:creationId xmlns:a16="http://schemas.microsoft.com/office/drawing/2014/main" id="{E7170F64-FA11-4ECB-AF72-FAFA805C9C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121227</xdr:colOff>
      <xdr:row>107</xdr:row>
      <xdr:rowOff>17317</xdr:rowOff>
    </xdr:from>
    <xdr:to>
      <xdr:col>3</xdr:col>
      <xdr:colOff>257939</xdr:colOff>
      <xdr:row>119</xdr:row>
      <xdr:rowOff>17318</xdr:rowOff>
    </xdr:to>
    <xdr:graphicFrame macro="">
      <xdr:nvGraphicFramePr>
        <xdr:cNvPr id="12" name="Gràfic 3">
          <a:extLst>
            <a:ext uri="{FF2B5EF4-FFF2-40B4-BE49-F238E27FC236}">
              <a16:creationId xmlns:a16="http://schemas.microsoft.com/office/drawing/2014/main" id="{C4B4C647-F790-4901-A888-569C786C65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</xdr:col>
      <xdr:colOff>381000</xdr:colOff>
      <xdr:row>111</xdr:row>
      <xdr:rowOff>17318</xdr:rowOff>
    </xdr:from>
    <xdr:to>
      <xdr:col>6</xdr:col>
      <xdr:colOff>522733</xdr:colOff>
      <xdr:row>123</xdr:row>
      <xdr:rowOff>17318</xdr:rowOff>
    </xdr:to>
    <xdr:graphicFrame macro="">
      <xdr:nvGraphicFramePr>
        <xdr:cNvPr id="13" name="Gràfic 4">
          <a:extLst>
            <a:ext uri="{FF2B5EF4-FFF2-40B4-BE49-F238E27FC236}">
              <a16:creationId xmlns:a16="http://schemas.microsoft.com/office/drawing/2014/main" id="{6CCA28D8-FEE1-4BF9-BE16-DC1A41C01B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24</xdr:col>
      <xdr:colOff>750094</xdr:colOff>
      <xdr:row>2</xdr:row>
      <xdr:rowOff>9245</xdr:rowOff>
    </xdr:from>
    <xdr:to>
      <xdr:col>30</xdr:col>
      <xdr:colOff>750094</xdr:colOff>
      <xdr:row>16</xdr:row>
      <xdr:rowOff>85446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1E2D34FB-D1AC-49AC-A311-B9E3640C51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24</xdr:col>
      <xdr:colOff>797720</xdr:colOff>
      <xdr:row>21</xdr:row>
      <xdr:rowOff>175933</xdr:rowOff>
    </xdr:from>
    <xdr:to>
      <xdr:col>30</xdr:col>
      <xdr:colOff>797720</xdr:colOff>
      <xdr:row>36</xdr:row>
      <xdr:rowOff>73539</xdr:rowOff>
    </xdr:to>
    <xdr:graphicFrame macro="">
      <xdr:nvGraphicFramePr>
        <xdr:cNvPr id="19" name="Gráfico 18">
          <a:extLst>
            <a:ext uri="{FF2B5EF4-FFF2-40B4-BE49-F238E27FC236}">
              <a16:creationId xmlns:a16="http://schemas.microsoft.com/office/drawing/2014/main" id="{137E7693-8563-45DA-9584-809BE85C23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31</xdr:col>
      <xdr:colOff>376177</xdr:colOff>
      <xdr:row>22</xdr:row>
      <xdr:rowOff>154779</xdr:rowOff>
    </xdr:from>
    <xdr:to>
      <xdr:col>35</xdr:col>
      <xdr:colOff>238124</xdr:colOff>
      <xdr:row>33</xdr:row>
      <xdr:rowOff>11905</xdr:rowOff>
    </xdr:to>
    <xdr:graphicFrame macro="">
      <xdr:nvGraphicFramePr>
        <xdr:cNvPr id="20" name="Gráfico 19">
          <a:extLst>
            <a:ext uri="{FF2B5EF4-FFF2-40B4-BE49-F238E27FC236}">
              <a16:creationId xmlns:a16="http://schemas.microsoft.com/office/drawing/2014/main" id="{DA54FCE0-DCA2-45C5-919C-CE0E4D8CA3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24</xdr:col>
      <xdr:colOff>619125</xdr:colOff>
      <xdr:row>43</xdr:row>
      <xdr:rowOff>121165</xdr:rowOff>
    </xdr:from>
    <xdr:to>
      <xdr:col>30</xdr:col>
      <xdr:colOff>619125</xdr:colOff>
      <xdr:row>58</xdr:row>
      <xdr:rowOff>18770</xdr:rowOff>
    </xdr:to>
    <xdr:graphicFrame macro="">
      <xdr:nvGraphicFramePr>
        <xdr:cNvPr id="21" name="Gráfico 20">
          <a:extLst>
            <a:ext uri="{FF2B5EF4-FFF2-40B4-BE49-F238E27FC236}">
              <a16:creationId xmlns:a16="http://schemas.microsoft.com/office/drawing/2014/main" id="{DB1EF74C-709B-40D6-BB90-DB9DEF04BC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20</xdr:col>
      <xdr:colOff>0</xdr:colOff>
      <xdr:row>130</xdr:row>
      <xdr:rowOff>80683</xdr:rowOff>
    </xdr:from>
    <xdr:to>
      <xdr:col>26</xdr:col>
      <xdr:colOff>0</xdr:colOff>
      <xdr:row>144</xdr:row>
      <xdr:rowOff>156883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5EF5ED59-A728-48CE-BB36-EE3CDEADB5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25</xdr:col>
      <xdr:colOff>30896</xdr:colOff>
      <xdr:row>124</xdr:row>
      <xdr:rowOff>0</xdr:rowOff>
    </xdr:from>
    <xdr:to>
      <xdr:col>28</xdr:col>
      <xdr:colOff>440472</xdr:colOff>
      <xdr:row>132</xdr:row>
      <xdr:rowOff>65314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6E7E7E36-19AB-4CE2-B868-39D17726DD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31</xdr:col>
      <xdr:colOff>369093</xdr:colOff>
      <xdr:row>4</xdr:row>
      <xdr:rowOff>59530</xdr:rowOff>
    </xdr:from>
    <xdr:to>
      <xdr:col>35</xdr:col>
      <xdr:colOff>416718</xdr:colOff>
      <xdr:row>14</xdr:row>
      <xdr:rowOff>119061</xdr:rowOff>
    </xdr:to>
    <xdr:graphicFrame macro="">
      <xdr:nvGraphicFramePr>
        <xdr:cNvPr id="28" name="Gráfico 19">
          <a:extLst>
            <a:ext uri="{FF2B5EF4-FFF2-40B4-BE49-F238E27FC236}">
              <a16:creationId xmlns:a16="http://schemas.microsoft.com/office/drawing/2014/main" id="{83FC7804-CA58-4809-A3A5-BB2119B0C1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31</xdr:col>
      <xdr:colOff>11906</xdr:colOff>
      <xdr:row>44</xdr:row>
      <xdr:rowOff>130969</xdr:rowOff>
    </xdr:from>
    <xdr:to>
      <xdr:col>34</xdr:col>
      <xdr:colOff>707291</xdr:colOff>
      <xdr:row>54</xdr:row>
      <xdr:rowOff>166688</xdr:rowOff>
    </xdr:to>
    <xdr:graphicFrame macro="">
      <xdr:nvGraphicFramePr>
        <xdr:cNvPr id="29" name="Gráfico 19">
          <a:extLst>
            <a:ext uri="{FF2B5EF4-FFF2-40B4-BE49-F238E27FC236}">
              <a16:creationId xmlns:a16="http://schemas.microsoft.com/office/drawing/2014/main" id="{FCF6975C-7296-479D-9746-DB2A5A84EB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24</xdr:col>
      <xdr:colOff>464343</xdr:colOff>
      <xdr:row>64</xdr:row>
      <xdr:rowOff>47625</xdr:rowOff>
    </xdr:from>
    <xdr:to>
      <xdr:col>30</xdr:col>
      <xdr:colOff>464343</xdr:colOff>
      <xdr:row>78</xdr:row>
      <xdr:rowOff>123824</xdr:rowOff>
    </xdr:to>
    <xdr:graphicFrame macro="">
      <xdr:nvGraphicFramePr>
        <xdr:cNvPr id="30" name="Gráfico 20">
          <a:extLst>
            <a:ext uri="{FF2B5EF4-FFF2-40B4-BE49-F238E27FC236}">
              <a16:creationId xmlns:a16="http://schemas.microsoft.com/office/drawing/2014/main" id="{07CCEC08-4D0E-47D1-8AEC-AEC1EDB7EC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31</xdr:col>
      <xdr:colOff>154781</xdr:colOff>
      <xdr:row>63</xdr:row>
      <xdr:rowOff>166688</xdr:rowOff>
    </xdr:from>
    <xdr:to>
      <xdr:col>36</xdr:col>
      <xdr:colOff>71437</xdr:colOff>
      <xdr:row>75</xdr:row>
      <xdr:rowOff>154782</xdr:rowOff>
    </xdr:to>
    <xdr:graphicFrame macro="">
      <xdr:nvGraphicFramePr>
        <xdr:cNvPr id="31" name="Gráfico 19">
          <a:extLst>
            <a:ext uri="{FF2B5EF4-FFF2-40B4-BE49-F238E27FC236}">
              <a16:creationId xmlns:a16="http://schemas.microsoft.com/office/drawing/2014/main" id="{61EDDD4C-14B8-4A50-9CDA-8B8DDBFBC1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24</xdr:col>
      <xdr:colOff>440532</xdr:colOff>
      <xdr:row>82</xdr:row>
      <xdr:rowOff>71437</xdr:rowOff>
    </xdr:from>
    <xdr:to>
      <xdr:col>30</xdr:col>
      <xdr:colOff>440532</xdr:colOff>
      <xdr:row>96</xdr:row>
      <xdr:rowOff>147637</xdr:rowOff>
    </xdr:to>
    <xdr:graphicFrame macro="">
      <xdr:nvGraphicFramePr>
        <xdr:cNvPr id="32" name="Gráfico 20">
          <a:extLst>
            <a:ext uri="{FF2B5EF4-FFF2-40B4-BE49-F238E27FC236}">
              <a16:creationId xmlns:a16="http://schemas.microsoft.com/office/drawing/2014/main" id="{631150CB-7E1A-485B-8272-8563085F69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30</xdr:col>
      <xdr:colOff>654845</xdr:colOff>
      <xdr:row>84</xdr:row>
      <xdr:rowOff>142876</xdr:rowOff>
    </xdr:from>
    <xdr:to>
      <xdr:col>35</xdr:col>
      <xdr:colOff>571500</xdr:colOff>
      <xdr:row>96</xdr:row>
      <xdr:rowOff>130970</xdr:rowOff>
    </xdr:to>
    <xdr:graphicFrame macro="">
      <xdr:nvGraphicFramePr>
        <xdr:cNvPr id="33" name="Gráfico 19">
          <a:extLst>
            <a:ext uri="{FF2B5EF4-FFF2-40B4-BE49-F238E27FC236}">
              <a16:creationId xmlns:a16="http://schemas.microsoft.com/office/drawing/2014/main" id="{542621C3-B6A2-48E2-ACB0-980E62BB2B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-1</xdr:rowOff>
    </xdr:from>
    <xdr:to>
      <xdr:col>3</xdr:col>
      <xdr:colOff>136711</xdr:colOff>
      <xdr:row>15</xdr:row>
      <xdr:rowOff>0</xdr:rowOff>
    </xdr:to>
    <xdr:graphicFrame macro="">
      <xdr:nvGraphicFramePr>
        <xdr:cNvPr id="2" name="Gràfic 3">
          <a:extLst>
            <a:ext uri="{FF2B5EF4-FFF2-40B4-BE49-F238E27FC236}">
              <a16:creationId xmlns:a16="http://schemas.microsoft.com/office/drawing/2014/main" id="{3BE9838D-6119-4620-BF6F-5D4752671F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176892</xdr:colOff>
      <xdr:row>5</xdr:row>
      <xdr:rowOff>13608</xdr:rowOff>
    </xdr:from>
    <xdr:to>
      <xdr:col>6</xdr:col>
      <xdr:colOff>318626</xdr:colOff>
      <xdr:row>17</xdr:row>
      <xdr:rowOff>13607</xdr:rowOff>
    </xdr:to>
    <xdr:graphicFrame macro="">
      <xdr:nvGraphicFramePr>
        <xdr:cNvPr id="3" name="Gràfic 4">
          <a:extLst>
            <a:ext uri="{FF2B5EF4-FFF2-40B4-BE49-F238E27FC236}">
              <a16:creationId xmlns:a16="http://schemas.microsoft.com/office/drawing/2014/main" id="{32FE22C6-6558-47C1-9409-C38167E2C0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312964</xdr:colOff>
      <xdr:row>17</xdr:row>
      <xdr:rowOff>162325</xdr:rowOff>
    </xdr:from>
    <xdr:to>
      <xdr:col>23</xdr:col>
      <xdr:colOff>312965</xdr:colOff>
      <xdr:row>32</xdr:row>
      <xdr:rowOff>61633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D9FCC83-9377-476E-B7E7-3391359A76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23</xdr:col>
      <xdr:colOff>305760</xdr:colOff>
      <xdr:row>17</xdr:row>
      <xdr:rowOff>122464</xdr:rowOff>
    </xdr:from>
    <xdr:to>
      <xdr:col>28</xdr:col>
      <xdr:colOff>381000</xdr:colOff>
      <xdr:row>32</xdr:row>
      <xdr:rowOff>136072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BAAC07A-1DED-4517-BDE9-9167C3B8FC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17319</xdr:rowOff>
    </xdr:from>
    <xdr:to>
      <xdr:col>3</xdr:col>
      <xdr:colOff>136712</xdr:colOff>
      <xdr:row>15</xdr:row>
      <xdr:rowOff>17319</xdr:rowOff>
    </xdr:to>
    <xdr:graphicFrame macro="">
      <xdr:nvGraphicFramePr>
        <xdr:cNvPr id="2" name="Gràfic 3">
          <a:extLst>
            <a:ext uri="{FF2B5EF4-FFF2-40B4-BE49-F238E27FC236}">
              <a16:creationId xmlns:a16="http://schemas.microsoft.com/office/drawing/2014/main" id="{B532BB83-EFBB-4ED2-AFFB-D4D5BACD0E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316551</xdr:colOff>
      <xdr:row>5</xdr:row>
      <xdr:rowOff>78797</xdr:rowOff>
    </xdr:from>
    <xdr:to>
      <xdr:col>6</xdr:col>
      <xdr:colOff>458284</xdr:colOff>
      <xdr:row>15</xdr:row>
      <xdr:rowOff>69273</xdr:rowOff>
    </xdr:to>
    <xdr:graphicFrame macro="">
      <xdr:nvGraphicFramePr>
        <xdr:cNvPr id="3" name="Gràfic 4">
          <a:extLst>
            <a:ext uri="{FF2B5EF4-FFF2-40B4-BE49-F238E27FC236}">
              <a16:creationId xmlns:a16="http://schemas.microsoft.com/office/drawing/2014/main" id="{EDF0B185-78B5-46EA-95EB-55E7FF218E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294409</xdr:colOff>
      <xdr:row>19</xdr:row>
      <xdr:rowOff>121228</xdr:rowOff>
    </xdr:from>
    <xdr:to>
      <xdr:col>7</xdr:col>
      <xdr:colOff>431121</xdr:colOff>
      <xdr:row>29</xdr:row>
      <xdr:rowOff>103910</xdr:rowOff>
    </xdr:to>
    <xdr:graphicFrame macro="">
      <xdr:nvGraphicFramePr>
        <xdr:cNvPr id="4" name="Gràfic 3">
          <a:extLst>
            <a:ext uri="{FF2B5EF4-FFF2-40B4-BE49-F238E27FC236}">
              <a16:creationId xmlns:a16="http://schemas.microsoft.com/office/drawing/2014/main" id="{6C035CD2-365C-499F-BCD4-A39A20944D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645596</xdr:colOff>
      <xdr:row>21</xdr:row>
      <xdr:rowOff>51956</xdr:rowOff>
    </xdr:from>
    <xdr:to>
      <xdr:col>3</xdr:col>
      <xdr:colOff>787329</xdr:colOff>
      <xdr:row>28</xdr:row>
      <xdr:rowOff>61480</xdr:rowOff>
    </xdr:to>
    <xdr:graphicFrame macro="">
      <xdr:nvGraphicFramePr>
        <xdr:cNvPr id="5" name="Gràfic 4">
          <a:extLst>
            <a:ext uri="{FF2B5EF4-FFF2-40B4-BE49-F238E27FC236}">
              <a16:creationId xmlns:a16="http://schemas.microsoft.com/office/drawing/2014/main" id="{7D206FB4-34F5-44FC-8C27-85C5FDC813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267195</xdr:colOff>
      <xdr:row>18</xdr:row>
      <xdr:rowOff>38625</xdr:rowOff>
    </xdr:from>
    <xdr:to>
      <xdr:col>21</xdr:col>
      <xdr:colOff>267195</xdr:colOff>
      <xdr:row>32</xdr:row>
      <xdr:rowOff>114825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3A897B2-8637-403E-B751-F1328C50C2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754796</xdr:colOff>
      <xdr:row>18</xdr:row>
      <xdr:rowOff>122464</xdr:rowOff>
    </xdr:from>
    <xdr:to>
      <xdr:col>26</xdr:col>
      <xdr:colOff>122464</xdr:colOff>
      <xdr:row>29</xdr:row>
      <xdr:rowOff>122464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1F993387-14EE-4E5F-834F-FCDFE71CF5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68036</xdr:colOff>
      <xdr:row>23</xdr:row>
      <xdr:rowOff>122464</xdr:rowOff>
    </xdr:from>
    <xdr:to>
      <xdr:col>3</xdr:col>
      <xdr:colOff>204747</xdr:colOff>
      <xdr:row>35</xdr:row>
      <xdr:rowOff>122464</xdr:rowOff>
    </xdr:to>
    <xdr:graphicFrame macro="">
      <xdr:nvGraphicFramePr>
        <xdr:cNvPr id="2" name="Gràfic 3">
          <a:extLst>
            <a:ext uri="{FF2B5EF4-FFF2-40B4-BE49-F238E27FC236}">
              <a16:creationId xmlns:a16="http://schemas.microsoft.com/office/drawing/2014/main" id="{063E1A58-81B2-4E33-89C4-BB12D2EC14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312963</xdr:colOff>
      <xdr:row>25</xdr:row>
      <xdr:rowOff>95250</xdr:rowOff>
    </xdr:from>
    <xdr:to>
      <xdr:col>6</xdr:col>
      <xdr:colOff>454697</xdr:colOff>
      <xdr:row>37</xdr:row>
      <xdr:rowOff>95249</xdr:rowOff>
    </xdr:to>
    <xdr:graphicFrame macro="">
      <xdr:nvGraphicFramePr>
        <xdr:cNvPr id="3" name="Gràfic 4">
          <a:extLst>
            <a:ext uri="{FF2B5EF4-FFF2-40B4-BE49-F238E27FC236}">
              <a16:creationId xmlns:a16="http://schemas.microsoft.com/office/drawing/2014/main" id="{A7ADE7F8-05B8-48E5-BEFB-1E2D58AB58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340179</xdr:colOff>
      <xdr:row>2</xdr:row>
      <xdr:rowOff>27214</xdr:rowOff>
    </xdr:from>
    <xdr:to>
      <xdr:col>3</xdr:col>
      <xdr:colOff>476890</xdr:colOff>
      <xdr:row>14</xdr:row>
      <xdr:rowOff>27214</xdr:rowOff>
    </xdr:to>
    <xdr:graphicFrame macro="">
      <xdr:nvGraphicFramePr>
        <xdr:cNvPr id="4" name="Gràfic 3">
          <a:extLst>
            <a:ext uri="{FF2B5EF4-FFF2-40B4-BE49-F238E27FC236}">
              <a16:creationId xmlns:a16="http://schemas.microsoft.com/office/drawing/2014/main" id="{EFA0EF2C-0DE8-4F20-9284-CC441DFA3E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476249</xdr:colOff>
      <xdr:row>4</xdr:row>
      <xdr:rowOff>122465</xdr:rowOff>
    </xdr:from>
    <xdr:to>
      <xdr:col>6</xdr:col>
      <xdr:colOff>617983</xdr:colOff>
      <xdr:row>16</xdr:row>
      <xdr:rowOff>122464</xdr:rowOff>
    </xdr:to>
    <xdr:graphicFrame macro="">
      <xdr:nvGraphicFramePr>
        <xdr:cNvPr id="5" name="Gràfic 4">
          <a:extLst>
            <a:ext uri="{FF2B5EF4-FFF2-40B4-BE49-F238E27FC236}">
              <a16:creationId xmlns:a16="http://schemas.microsoft.com/office/drawing/2014/main" id="{563E2E6A-78D7-4739-9F2B-FDFB7CC51D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45</xdr:row>
      <xdr:rowOff>149678</xdr:rowOff>
    </xdr:from>
    <xdr:to>
      <xdr:col>3</xdr:col>
      <xdr:colOff>136711</xdr:colOff>
      <xdr:row>57</xdr:row>
      <xdr:rowOff>149678</xdr:rowOff>
    </xdr:to>
    <xdr:graphicFrame macro="">
      <xdr:nvGraphicFramePr>
        <xdr:cNvPr id="6" name="Gràfic 3">
          <a:extLst>
            <a:ext uri="{FF2B5EF4-FFF2-40B4-BE49-F238E27FC236}">
              <a16:creationId xmlns:a16="http://schemas.microsoft.com/office/drawing/2014/main" id="{C6A7EAF6-B3DD-465B-9FD3-0CBAAC3AE2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244928</xdr:colOff>
      <xdr:row>47</xdr:row>
      <xdr:rowOff>149679</xdr:rowOff>
    </xdr:from>
    <xdr:to>
      <xdr:col>6</xdr:col>
      <xdr:colOff>386662</xdr:colOff>
      <xdr:row>59</xdr:row>
      <xdr:rowOff>149678</xdr:rowOff>
    </xdr:to>
    <xdr:graphicFrame macro="">
      <xdr:nvGraphicFramePr>
        <xdr:cNvPr id="7" name="Gràfic 4">
          <a:extLst>
            <a:ext uri="{FF2B5EF4-FFF2-40B4-BE49-F238E27FC236}">
              <a16:creationId xmlns:a16="http://schemas.microsoft.com/office/drawing/2014/main" id="{29EE1365-16D0-41E0-B3E2-FCCA48D543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</xdr:col>
      <xdr:colOff>0</xdr:colOff>
      <xdr:row>7</xdr:row>
      <xdr:rowOff>80683</xdr:rowOff>
    </xdr:from>
    <xdr:to>
      <xdr:col>31</xdr:col>
      <xdr:colOff>0</xdr:colOff>
      <xdr:row>21</xdr:row>
      <xdr:rowOff>156883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5C0A2CB7-1DEF-429C-B007-046DCA9AC6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30</xdr:col>
      <xdr:colOff>30896</xdr:colOff>
      <xdr:row>1</xdr:row>
      <xdr:rowOff>0</xdr:rowOff>
    </xdr:from>
    <xdr:to>
      <xdr:col>33</xdr:col>
      <xdr:colOff>440472</xdr:colOff>
      <xdr:row>9</xdr:row>
      <xdr:rowOff>65314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5229EF9-8BF5-4927-BFF6-AD2AA8AE00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25</xdr:col>
      <xdr:colOff>0</xdr:colOff>
      <xdr:row>29</xdr:row>
      <xdr:rowOff>80683</xdr:rowOff>
    </xdr:from>
    <xdr:to>
      <xdr:col>31</xdr:col>
      <xdr:colOff>0</xdr:colOff>
      <xdr:row>43</xdr:row>
      <xdr:rowOff>156883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348B74FC-C31D-434D-B90B-120931345A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30</xdr:col>
      <xdr:colOff>30896</xdr:colOff>
      <xdr:row>23</xdr:row>
      <xdr:rowOff>0</xdr:rowOff>
    </xdr:from>
    <xdr:to>
      <xdr:col>33</xdr:col>
      <xdr:colOff>440472</xdr:colOff>
      <xdr:row>31</xdr:row>
      <xdr:rowOff>65314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2F68B5C0-03C2-45EA-B300-C40ED5F608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24</xdr:col>
      <xdr:colOff>830035</xdr:colOff>
      <xdr:row>54</xdr:row>
      <xdr:rowOff>80683</xdr:rowOff>
    </xdr:from>
    <xdr:to>
      <xdr:col>30</xdr:col>
      <xdr:colOff>830036</xdr:colOff>
      <xdr:row>68</xdr:row>
      <xdr:rowOff>156883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1824A20C-F8D4-4E67-8B83-16DCA9AAF4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30</xdr:col>
      <xdr:colOff>30896</xdr:colOff>
      <xdr:row>48</xdr:row>
      <xdr:rowOff>0</xdr:rowOff>
    </xdr:from>
    <xdr:to>
      <xdr:col>33</xdr:col>
      <xdr:colOff>440472</xdr:colOff>
      <xdr:row>56</xdr:row>
      <xdr:rowOff>65314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59F4CECA-4670-4609-B06D-F362353101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122464</xdr:rowOff>
    </xdr:from>
    <xdr:to>
      <xdr:col>3</xdr:col>
      <xdr:colOff>136711</xdr:colOff>
      <xdr:row>35</xdr:row>
      <xdr:rowOff>122464</xdr:rowOff>
    </xdr:to>
    <xdr:graphicFrame macro="">
      <xdr:nvGraphicFramePr>
        <xdr:cNvPr id="4" name="Gràfic 3">
          <a:extLst>
            <a:ext uri="{FF2B5EF4-FFF2-40B4-BE49-F238E27FC236}">
              <a16:creationId xmlns:a16="http://schemas.microsoft.com/office/drawing/2014/main" id="{C00BD175-92C5-4DD9-A8E1-27EE8F245E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272142</xdr:colOff>
      <xdr:row>25</xdr:row>
      <xdr:rowOff>108858</xdr:rowOff>
    </xdr:from>
    <xdr:to>
      <xdr:col>6</xdr:col>
      <xdr:colOff>413876</xdr:colOff>
      <xdr:row>37</xdr:row>
      <xdr:rowOff>108857</xdr:rowOff>
    </xdr:to>
    <xdr:graphicFrame macro="">
      <xdr:nvGraphicFramePr>
        <xdr:cNvPr id="5" name="Gràfic 4">
          <a:extLst>
            <a:ext uri="{FF2B5EF4-FFF2-40B4-BE49-F238E27FC236}">
              <a16:creationId xmlns:a16="http://schemas.microsoft.com/office/drawing/2014/main" id="{5415010C-6840-429C-8747-83813481F4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</xdr:row>
      <xdr:rowOff>13607</xdr:rowOff>
    </xdr:from>
    <xdr:to>
      <xdr:col>3</xdr:col>
      <xdr:colOff>136711</xdr:colOff>
      <xdr:row>14</xdr:row>
      <xdr:rowOff>13607</xdr:rowOff>
    </xdr:to>
    <xdr:graphicFrame macro="">
      <xdr:nvGraphicFramePr>
        <xdr:cNvPr id="6" name="Gràfic 3">
          <a:extLst>
            <a:ext uri="{FF2B5EF4-FFF2-40B4-BE49-F238E27FC236}">
              <a16:creationId xmlns:a16="http://schemas.microsoft.com/office/drawing/2014/main" id="{1454DA31-09C5-4E45-A0C1-F93E26322E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195034</xdr:colOff>
      <xdr:row>3</xdr:row>
      <xdr:rowOff>54429</xdr:rowOff>
    </xdr:from>
    <xdr:to>
      <xdr:col>6</xdr:col>
      <xdr:colOff>336768</xdr:colOff>
      <xdr:row>15</xdr:row>
      <xdr:rowOff>54429</xdr:rowOff>
    </xdr:to>
    <xdr:graphicFrame macro="">
      <xdr:nvGraphicFramePr>
        <xdr:cNvPr id="7" name="Gràfic 4">
          <a:extLst>
            <a:ext uri="{FF2B5EF4-FFF2-40B4-BE49-F238E27FC236}">
              <a16:creationId xmlns:a16="http://schemas.microsoft.com/office/drawing/2014/main" id="{E4A7256B-2B9D-4A9D-A6D4-2E3F85463D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412749</xdr:colOff>
      <xdr:row>12</xdr:row>
      <xdr:rowOff>178858</xdr:rowOff>
    </xdr:from>
    <xdr:to>
      <xdr:col>29</xdr:col>
      <xdr:colOff>359833</xdr:colOff>
      <xdr:row>27</xdr:row>
      <xdr:rowOff>64558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27267BD-7E08-8336-2C7F-DC71EFD1F5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0</xdr:colOff>
      <xdr:row>10</xdr:row>
      <xdr:rowOff>80683</xdr:rowOff>
    </xdr:from>
    <xdr:to>
      <xdr:col>31</xdr:col>
      <xdr:colOff>0</xdr:colOff>
      <xdr:row>24</xdr:row>
      <xdr:rowOff>156883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4C1816D-E292-468E-8072-FAFDA13DC6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30</xdr:col>
      <xdr:colOff>30896</xdr:colOff>
      <xdr:row>4</xdr:row>
      <xdr:rowOff>0</xdr:rowOff>
    </xdr:from>
    <xdr:to>
      <xdr:col>33</xdr:col>
      <xdr:colOff>440472</xdr:colOff>
      <xdr:row>12</xdr:row>
      <xdr:rowOff>65314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2D2B6EA3-209F-4C00-8700-F172570684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25</xdr:col>
      <xdr:colOff>0</xdr:colOff>
      <xdr:row>36</xdr:row>
      <xdr:rowOff>80683</xdr:rowOff>
    </xdr:from>
    <xdr:to>
      <xdr:col>31</xdr:col>
      <xdr:colOff>0</xdr:colOff>
      <xdr:row>50</xdr:row>
      <xdr:rowOff>156883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76D3D27E-AEB8-4768-AB41-772F83B9E5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30</xdr:col>
      <xdr:colOff>30896</xdr:colOff>
      <xdr:row>30</xdr:row>
      <xdr:rowOff>0</xdr:rowOff>
    </xdr:from>
    <xdr:to>
      <xdr:col>33</xdr:col>
      <xdr:colOff>440472</xdr:colOff>
      <xdr:row>38</xdr:row>
      <xdr:rowOff>65314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842FB6FF-944B-4F6B-BF29-5DEA675F2D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111125</xdr:rowOff>
    </xdr:from>
    <xdr:to>
      <xdr:col>3</xdr:col>
      <xdr:colOff>136712</xdr:colOff>
      <xdr:row>14</xdr:row>
      <xdr:rowOff>111125</xdr:rowOff>
    </xdr:to>
    <xdr:graphicFrame macro="">
      <xdr:nvGraphicFramePr>
        <xdr:cNvPr id="2" name="Gràfic 3">
          <a:extLst>
            <a:ext uri="{FF2B5EF4-FFF2-40B4-BE49-F238E27FC236}">
              <a16:creationId xmlns:a16="http://schemas.microsoft.com/office/drawing/2014/main" id="{590BF4EC-A2BD-4E7E-84DD-79D10BEBA7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245835</xdr:colOff>
      <xdr:row>4</xdr:row>
      <xdr:rowOff>104775</xdr:rowOff>
    </xdr:from>
    <xdr:to>
      <xdr:col>6</xdr:col>
      <xdr:colOff>387568</xdr:colOff>
      <xdr:row>16</xdr:row>
      <xdr:rowOff>104775</xdr:rowOff>
    </xdr:to>
    <xdr:graphicFrame macro="">
      <xdr:nvGraphicFramePr>
        <xdr:cNvPr id="3" name="Gràfic 4">
          <a:extLst>
            <a:ext uri="{FF2B5EF4-FFF2-40B4-BE49-F238E27FC236}">
              <a16:creationId xmlns:a16="http://schemas.microsoft.com/office/drawing/2014/main" id="{FB4E0661-69BC-4CFB-BDC0-72C964F285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63500</xdr:colOff>
      <xdr:row>21</xdr:row>
      <xdr:rowOff>63500</xdr:rowOff>
    </xdr:from>
    <xdr:to>
      <xdr:col>3</xdr:col>
      <xdr:colOff>200212</xdr:colOff>
      <xdr:row>33</xdr:row>
      <xdr:rowOff>63500</xdr:rowOff>
    </xdr:to>
    <xdr:graphicFrame macro="">
      <xdr:nvGraphicFramePr>
        <xdr:cNvPr id="4" name="Gràfic 3">
          <a:extLst>
            <a:ext uri="{FF2B5EF4-FFF2-40B4-BE49-F238E27FC236}">
              <a16:creationId xmlns:a16="http://schemas.microsoft.com/office/drawing/2014/main" id="{EBDB28F9-6CD0-41D9-B3A8-A17708C9C6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7710</xdr:colOff>
      <xdr:row>24</xdr:row>
      <xdr:rowOff>104775</xdr:rowOff>
    </xdr:from>
    <xdr:to>
      <xdr:col>6</xdr:col>
      <xdr:colOff>149443</xdr:colOff>
      <xdr:row>36</xdr:row>
      <xdr:rowOff>104775</xdr:rowOff>
    </xdr:to>
    <xdr:graphicFrame macro="">
      <xdr:nvGraphicFramePr>
        <xdr:cNvPr id="5" name="Gràfic 4">
          <a:extLst>
            <a:ext uri="{FF2B5EF4-FFF2-40B4-BE49-F238E27FC236}">
              <a16:creationId xmlns:a16="http://schemas.microsoft.com/office/drawing/2014/main" id="{46F1AF14-741B-48EF-9B50-82F31044D1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111125</xdr:colOff>
      <xdr:row>41</xdr:row>
      <xdr:rowOff>0</xdr:rowOff>
    </xdr:from>
    <xdr:to>
      <xdr:col>3</xdr:col>
      <xdr:colOff>247837</xdr:colOff>
      <xdr:row>53</xdr:row>
      <xdr:rowOff>0</xdr:rowOff>
    </xdr:to>
    <xdr:graphicFrame macro="">
      <xdr:nvGraphicFramePr>
        <xdr:cNvPr id="6" name="Gràfic 3">
          <a:extLst>
            <a:ext uri="{FF2B5EF4-FFF2-40B4-BE49-F238E27FC236}">
              <a16:creationId xmlns:a16="http://schemas.microsoft.com/office/drawing/2014/main" id="{37FE5970-B24A-455B-85F2-740CB152A1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245835</xdr:colOff>
      <xdr:row>44</xdr:row>
      <xdr:rowOff>104775</xdr:rowOff>
    </xdr:from>
    <xdr:to>
      <xdr:col>6</xdr:col>
      <xdr:colOff>387568</xdr:colOff>
      <xdr:row>56</xdr:row>
      <xdr:rowOff>104775</xdr:rowOff>
    </xdr:to>
    <xdr:graphicFrame macro="">
      <xdr:nvGraphicFramePr>
        <xdr:cNvPr id="7" name="Gràfic 4">
          <a:extLst>
            <a:ext uri="{FF2B5EF4-FFF2-40B4-BE49-F238E27FC236}">
              <a16:creationId xmlns:a16="http://schemas.microsoft.com/office/drawing/2014/main" id="{E9E63BEC-6100-4E7E-ABB9-D91B69E79C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174625</xdr:colOff>
      <xdr:row>60</xdr:row>
      <xdr:rowOff>142875</xdr:rowOff>
    </xdr:from>
    <xdr:to>
      <xdr:col>3</xdr:col>
      <xdr:colOff>311337</xdr:colOff>
      <xdr:row>72</xdr:row>
      <xdr:rowOff>142875</xdr:rowOff>
    </xdr:to>
    <xdr:graphicFrame macro="">
      <xdr:nvGraphicFramePr>
        <xdr:cNvPr id="8" name="Gràfic 3">
          <a:extLst>
            <a:ext uri="{FF2B5EF4-FFF2-40B4-BE49-F238E27FC236}">
              <a16:creationId xmlns:a16="http://schemas.microsoft.com/office/drawing/2014/main" id="{A9E23372-F1F2-4293-B3CC-00449287EF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674460</xdr:colOff>
      <xdr:row>67</xdr:row>
      <xdr:rowOff>136525</xdr:rowOff>
    </xdr:from>
    <xdr:to>
      <xdr:col>5</xdr:col>
      <xdr:colOff>816193</xdr:colOff>
      <xdr:row>79</xdr:row>
      <xdr:rowOff>136525</xdr:rowOff>
    </xdr:to>
    <xdr:graphicFrame macro="">
      <xdr:nvGraphicFramePr>
        <xdr:cNvPr id="9" name="Gràfic 4">
          <a:extLst>
            <a:ext uri="{FF2B5EF4-FFF2-40B4-BE49-F238E27FC236}">
              <a16:creationId xmlns:a16="http://schemas.microsoft.com/office/drawing/2014/main" id="{FC3F1B84-5F19-494A-9099-F860A1C44F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35</xdr:col>
      <xdr:colOff>638175</xdr:colOff>
      <xdr:row>16</xdr:row>
      <xdr:rowOff>90487</xdr:rowOff>
    </xdr:from>
    <xdr:to>
      <xdr:col>39</xdr:col>
      <xdr:colOff>361950</xdr:colOff>
      <xdr:row>30</xdr:row>
      <xdr:rowOff>166687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5AECFB07-4585-4719-931C-113566E14A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24</xdr:col>
      <xdr:colOff>732785</xdr:colOff>
      <xdr:row>6</xdr:row>
      <xdr:rowOff>91568</xdr:rowOff>
    </xdr:from>
    <xdr:to>
      <xdr:col>30</xdr:col>
      <xdr:colOff>732785</xdr:colOff>
      <xdr:row>20</xdr:row>
      <xdr:rowOff>167768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B1CFC607-E77C-AAB4-D34F-70DCE9321DF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30</xdr:col>
      <xdr:colOff>1681</xdr:colOff>
      <xdr:row>0</xdr:row>
      <xdr:rowOff>10885</xdr:rowOff>
    </xdr:from>
    <xdr:to>
      <xdr:col>33</xdr:col>
      <xdr:colOff>411257</xdr:colOff>
      <xdr:row>8</xdr:row>
      <xdr:rowOff>76199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C2A41B6B-15B0-DCC8-6934-E80174B2B3D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25</xdr:col>
      <xdr:colOff>0</xdr:colOff>
      <xdr:row>27</xdr:row>
      <xdr:rowOff>80683</xdr:rowOff>
    </xdr:from>
    <xdr:to>
      <xdr:col>31</xdr:col>
      <xdr:colOff>0</xdr:colOff>
      <xdr:row>41</xdr:row>
      <xdr:rowOff>156883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42C1C1F9-6A2A-402D-BBC0-C0696B8C91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30</xdr:col>
      <xdr:colOff>30896</xdr:colOff>
      <xdr:row>21</xdr:row>
      <xdr:rowOff>0</xdr:rowOff>
    </xdr:from>
    <xdr:to>
      <xdr:col>33</xdr:col>
      <xdr:colOff>440472</xdr:colOff>
      <xdr:row>29</xdr:row>
      <xdr:rowOff>65314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7C2E8EFA-7E39-4CA1-A304-2400948ECF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25</xdr:col>
      <xdr:colOff>0</xdr:colOff>
      <xdr:row>59</xdr:row>
      <xdr:rowOff>80683</xdr:rowOff>
    </xdr:from>
    <xdr:to>
      <xdr:col>31</xdr:col>
      <xdr:colOff>0</xdr:colOff>
      <xdr:row>73</xdr:row>
      <xdr:rowOff>156883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08D13D9F-5D2A-44D9-85DA-F392E621E5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30</xdr:col>
      <xdr:colOff>30896</xdr:colOff>
      <xdr:row>53</xdr:row>
      <xdr:rowOff>0</xdr:rowOff>
    </xdr:from>
    <xdr:to>
      <xdr:col>33</xdr:col>
      <xdr:colOff>440472</xdr:colOff>
      <xdr:row>61</xdr:row>
      <xdr:rowOff>65314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1E7852E8-8D1F-426D-8AB3-6A9C8A58B7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51954</xdr:rowOff>
    </xdr:from>
    <xdr:to>
      <xdr:col>3</xdr:col>
      <xdr:colOff>103908</xdr:colOff>
      <xdr:row>16</xdr:row>
      <xdr:rowOff>51954</xdr:rowOff>
    </xdr:to>
    <xdr:graphicFrame macro="">
      <xdr:nvGraphicFramePr>
        <xdr:cNvPr id="4" name="Gràfic 3">
          <a:extLst>
            <a:ext uri="{FF2B5EF4-FFF2-40B4-BE49-F238E27FC236}">
              <a16:creationId xmlns:a16="http://schemas.microsoft.com/office/drawing/2014/main" id="{FC4EDF0B-C78A-4230-A086-33AA8B5C15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333869</xdr:colOff>
      <xdr:row>4</xdr:row>
      <xdr:rowOff>61481</xdr:rowOff>
    </xdr:from>
    <xdr:to>
      <xdr:col>6</xdr:col>
      <xdr:colOff>475603</xdr:colOff>
      <xdr:row>16</xdr:row>
      <xdr:rowOff>61481</xdr:rowOff>
    </xdr:to>
    <xdr:graphicFrame macro="">
      <xdr:nvGraphicFramePr>
        <xdr:cNvPr id="5" name="Gràfic 4">
          <a:extLst>
            <a:ext uri="{FF2B5EF4-FFF2-40B4-BE49-F238E27FC236}">
              <a16:creationId xmlns:a16="http://schemas.microsoft.com/office/drawing/2014/main" id="{36413E3F-9AB4-467F-8E1C-5F8DA8B8CB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381000</xdr:colOff>
      <xdr:row>24</xdr:row>
      <xdr:rowOff>155863</xdr:rowOff>
    </xdr:from>
    <xdr:to>
      <xdr:col>3</xdr:col>
      <xdr:colOff>517712</xdr:colOff>
      <xdr:row>36</xdr:row>
      <xdr:rowOff>155864</xdr:rowOff>
    </xdr:to>
    <xdr:graphicFrame macro="">
      <xdr:nvGraphicFramePr>
        <xdr:cNvPr id="6" name="Gràfic 3">
          <a:extLst>
            <a:ext uri="{FF2B5EF4-FFF2-40B4-BE49-F238E27FC236}">
              <a16:creationId xmlns:a16="http://schemas.microsoft.com/office/drawing/2014/main" id="{69CE3CC2-2C8A-4683-8BF6-F1E5A0E5C5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692728</xdr:colOff>
      <xdr:row>26</xdr:row>
      <xdr:rowOff>17318</xdr:rowOff>
    </xdr:from>
    <xdr:to>
      <xdr:col>7</xdr:col>
      <xdr:colOff>3188</xdr:colOff>
      <xdr:row>38</xdr:row>
      <xdr:rowOff>17318</xdr:rowOff>
    </xdr:to>
    <xdr:graphicFrame macro="">
      <xdr:nvGraphicFramePr>
        <xdr:cNvPr id="7" name="Gràfic 4">
          <a:extLst>
            <a:ext uri="{FF2B5EF4-FFF2-40B4-BE49-F238E27FC236}">
              <a16:creationId xmlns:a16="http://schemas.microsoft.com/office/drawing/2014/main" id="{CCAE90BB-4C02-4E8E-9DCD-D27CFAB8BE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432954</xdr:colOff>
      <xdr:row>46</xdr:row>
      <xdr:rowOff>51953</xdr:rowOff>
    </xdr:from>
    <xdr:to>
      <xdr:col>3</xdr:col>
      <xdr:colOff>569666</xdr:colOff>
      <xdr:row>58</xdr:row>
      <xdr:rowOff>51954</xdr:rowOff>
    </xdr:to>
    <xdr:graphicFrame macro="">
      <xdr:nvGraphicFramePr>
        <xdr:cNvPr id="8" name="Gràfic 3">
          <a:extLst>
            <a:ext uri="{FF2B5EF4-FFF2-40B4-BE49-F238E27FC236}">
              <a16:creationId xmlns:a16="http://schemas.microsoft.com/office/drawing/2014/main" id="{14E3DD1D-7B63-4329-A127-613BC30374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34637</xdr:colOff>
      <xdr:row>46</xdr:row>
      <xdr:rowOff>121227</xdr:rowOff>
    </xdr:from>
    <xdr:to>
      <xdr:col>7</xdr:col>
      <xdr:colOff>176370</xdr:colOff>
      <xdr:row>58</xdr:row>
      <xdr:rowOff>121227</xdr:rowOff>
    </xdr:to>
    <xdr:graphicFrame macro="">
      <xdr:nvGraphicFramePr>
        <xdr:cNvPr id="9" name="Gràfic 4">
          <a:extLst>
            <a:ext uri="{FF2B5EF4-FFF2-40B4-BE49-F238E27FC236}">
              <a16:creationId xmlns:a16="http://schemas.microsoft.com/office/drawing/2014/main" id="{3479FF90-738E-45A7-BAE5-8A34EEF14C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588818</xdr:colOff>
      <xdr:row>67</xdr:row>
      <xdr:rowOff>121227</xdr:rowOff>
    </xdr:from>
    <xdr:to>
      <xdr:col>3</xdr:col>
      <xdr:colOff>725530</xdr:colOff>
      <xdr:row>79</xdr:row>
      <xdr:rowOff>121226</xdr:rowOff>
    </xdr:to>
    <xdr:graphicFrame macro="">
      <xdr:nvGraphicFramePr>
        <xdr:cNvPr id="10" name="Gràfic 3">
          <a:extLst>
            <a:ext uri="{FF2B5EF4-FFF2-40B4-BE49-F238E27FC236}">
              <a16:creationId xmlns:a16="http://schemas.microsoft.com/office/drawing/2014/main" id="{13BC4D7E-1A0F-4E6E-945D-6711A48763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121227</xdr:colOff>
      <xdr:row>68</xdr:row>
      <xdr:rowOff>86591</xdr:rowOff>
    </xdr:from>
    <xdr:to>
      <xdr:col>7</xdr:col>
      <xdr:colOff>262960</xdr:colOff>
      <xdr:row>80</xdr:row>
      <xdr:rowOff>86592</xdr:rowOff>
    </xdr:to>
    <xdr:graphicFrame macro="">
      <xdr:nvGraphicFramePr>
        <xdr:cNvPr id="11" name="Gràfic 4">
          <a:extLst>
            <a:ext uri="{FF2B5EF4-FFF2-40B4-BE49-F238E27FC236}">
              <a16:creationId xmlns:a16="http://schemas.microsoft.com/office/drawing/2014/main" id="{653EFCD9-6D3A-468E-BC4C-F3DAE9AF26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640773</xdr:colOff>
      <xdr:row>88</xdr:row>
      <xdr:rowOff>86591</xdr:rowOff>
    </xdr:from>
    <xdr:to>
      <xdr:col>3</xdr:col>
      <xdr:colOff>777485</xdr:colOff>
      <xdr:row>100</xdr:row>
      <xdr:rowOff>86591</xdr:rowOff>
    </xdr:to>
    <xdr:graphicFrame macro="">
      <xdr:nvGraphicFramePr>
        <xdr:cNvPr id="12" name="Gràfic 3">
          <a:extLst>
            <a:ext uri="{FF2B5EF4-FFF2-40B4-BE49-F238E27FC236}">
              <a16:creationId xmlns:a16="http://schemas.microsoft.com/office/drawing/2014/main" id="{DD3C49BD-02EC-428E-A530-50034F1A40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4</xdr:col>
      <xdr:colOff>346364</xdr:colOff>
      <xdr:row>89</xdr:row>
      <xdr:rowOff>69272</xdr:rowOff>
    </xdr:from>
    <xdr:to>
      <xdr:col>7</xdr:col>
      <xdr:colOff>488097</xdr:colOff>
      <xdr:row>101</xdr:row>
      <xdr:rowOff>69272</xdr:rowOff>
    </xdr:to>
    <xdr:graphicFrame macro="">
      <xdr:nvGraphicFramePr>
        <xdr:cNvPr id="13" name="Gràfic 4">
          <a:extLst>
            <a:ext uri="{FF2B5EF4-FFF2-40B4-BE49-F238E27FC236}">
              <a16:creationId xmlns:a16="http://schemas.microsoft.com/office/drawing/2014/main" id="{9184E75C-0885-4ED3-A961-9FFB46BCDE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26</xdr:col>
      <xdr:colOff>9525</xdr:colOff>
      <xdr:row>6</xdr:row>
      <xdr:rowOff>80683</xdr:rowOff>
    </xdr:from>
    <xdr:to>
      <xdr:col>32</xdr:col>
      <xdr:colOff>9525</xdr:colOff>
      <xdr:row>20</xdr:row>
      <xdr:rowOff>156883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4B20944-02C6-42DC-92AA-B93E503BDB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31</xdr:col>
      <xdr:colOff>192821</xdr:colOff>
      <xdr:row>0</xdr:row>
      <xdr:rowOff>0</xdr:rowOff>
    </xdr:from>
    <xdr:to>
      <xdr:col>34</xdr:col>
      <xdr:colOff>602397</xdr:colOff>
      <xdr:row>8</xdr:row>
      <xdr:rowOff>65314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8DE8685A-AC27-4736-80F8-3118C5CAC3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26</xdr:col>
      <xdr:colOff>0</xdr:colOff>
      <xdr:row>51</xdr:row>
      <xdr:rowOff>80683</xdr:rowOff>
    </xdr:from>
    <xdr:to>
      <xdr:col>32</xdr:col>
      <xdr:colOff>0</xdr:colOff>
      <xdr:row>65</xdr:row>
      <xdr:rowOff>156883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B5AB8297-8D17-4A50-928C-5C78E49C76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31</xdr:col>
      <xdr:colOff>183296</xdr:colOff>
      <xdr:row>45</xdr:row>
      <xdr:rowOff>0</xdr:rowOff>
    </xdr:from>
    <xdr:to>
      <xdr:col>34</xdr:col>
      <xdr:colOff>592872</xdr:colOff>
      <xdr:row>53</xdr:row>
      <xdr:rowOff>65314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3E0499B0-E2E6-48DE-8966-4C544A0364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26</xdr:col>
      <xdr:colOff>121227</xdr:colOff>
      <xdr:row>72</xdr:row>
      <xdr:rowOff>98001</xdr:rowOff>
    </xdr:from>
    <xdr:to>
      <xdr:col>32</xdr:col>
      <xdr:colOff>121227</xdr:colOff>
      <xdr:row>86</xdr:row>
      <xdr:rowOff>174201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28927C5A-84B7-4333-8C13-9FCD39A097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31</xdr:col>
      <xdr:colOff>304523</xdr:colOff>
      <xdr:row>66</xdr:row>
      <xdr:rowOff>17318</xdr:rowOff>
    </xdr:from>
    <xdr:to>
      <xdr:col>34</xdr:col>
      <xdr:colOff>714099</xdr:colOff>
      <xdr:row>74</xdr:row>
      <xdr:rowOff>82632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DE876943-3372-4A1A-855B-F7D84EAA22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25</xdr:col>
      <xdr:colOff>727364</xdr:colOff>
      <xdr:row>93</xdr:row>
      <xdr:rowOff>115319</xdr:rowOff>
    </xdr:from>
    <xdr:to>
      <xdr:col>31</xdr:col>
      <xdr:colOff>727364</xdr:colOff>
      <xdr:row>108</xdr:row>
      <xdr:rowOff>1019</xdr:rowOff>
    </xdr:to>
    <xdr:graphicFrame macro="">
      <xdr:nvGraphicFramePr>
        <xdr:cNvPr id="19" name="Gráfico 18">
          <a:extLst>
            <a:ext uri="{FF2B5EF4-FFF2-40B4-BE49-F238E27FC236}">
              <a16:creationId xmlns:a16="http://schemas.microsoft.com/office/drawing/2014/main" id="{D9EC2EB2-FD46-44B3-9570-F6134D3A3F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31</xdr:col>
      <xdr:colOff>148660</xdr:colOff>
      <xdr:row>87</xdr:row>
      <xdr:rowOff>34636</xdr:rowOff>
    </xdr:from>
    <xdr:to>
      <xdr:col>34</xdr:col>
      <xdr:colOff>558236</xdr:colOff>
      <xdr:row>95</xdr:row>
      <xdr:rowOff>99950</xdr:rowOff>
    </xdr:to>
    <xdr:graphicFrame macro="">
      <xdr:nvGraphicFramePr>
        <xdr:cNvPr id="20" name="Gráfico 19">
          <a:extLst>
            <a:ext uri="{FF2B5EF4-FFF2-40B4-BE49-F238E27FC236}">
              <a16:creationId xmlns:a16="http://schemas.microsoft.com/office/drawing/2014/main" id="{72EC3E11-3AD7-4F01-B8D7-92D7E0B867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26</xdr:col>
      <xdr:colOff>0</xdr:colOff>
      <xdr:row>22</xdr:row>
      <xdr:rowOff>0</xdr:rowOff>
    </xdr:from>
    <xdr:to>
      <xdr:col>32</xdr:col>
      <xdr:colOff>0</xdr:colOff>
      <xdr:row>36</xdr:row>
      <xdr:rowOff>76200</xdr:rowOff>
    </xdr:to>
    <xdr:graphicFrame macro="">
      <xdr:nvGraphicFramePr>
        <xdr:cNvPr id="21" name="Gráfico 2">
          <a:extLst>
            <a:ext uri="{FF2B5EF4-FFF2-40B4-BE49-F238E27FC236}">
              <a16:creationId xmlns:a16="http://schemas.microsoft.com/office/drawing/2014/main" id="{8AFFBE6F-DB20-4008-9E4F-1CB806CE6B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32</xdr:col>
      <xdr:colOff>148166</xdr:colOff>
      <xdr:row>24</xdr:row>
      <xdr:rowOff>169333</xdr:rowOff>
    </xdr:from>
    <xdr:to>
      <xdr:col>35</xdr:col>
      <xdr:colOff>557742</xdr:colOff>
      <xdr:row>33</xdr:row>
      <xdr:rowOff>54730</xdr:rowOff>
    </xdr:to>
    <xdr:graphicFrame macro="">
      <xdr:nvGraphicFramePr>
        <xdr:cNvPr id="22" name="Gráfico 13">
          <a:extLst>
            <a:ext uri="{FF2B5EF4-FFF2-40B4-BE49-F238E27FC236}">
              <a16:creationId xmlns:a16="http://schemas.microsoft.com/office/drawing/2014/main" id="{57A7F7DC-9707-4990-9DBE-63308B3836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555625</xdr:colOff>
      <xdr:row>3</xdr:row>
      <xdr:rowOff>95250</xdr:rowOff>
    </xdr:from>
    <xdr:to>
      <xdr:col>3</xdr:col>
      <xdr:colOff>692337</xdr:colOff>
      <xdr:row>15</xdr:row>
      <xdr:rowOff>95250</xdr:rowOff>
    </xdr:to>
    <xdr:graphicFrame macro="">
      <xdr:nvGraphicFramePr>
        <xdr:cNvPr id="2" name="Gràfic 3">
          <a:extLst>
            <a:ext uri="{FF2B5EF4-FFF2-40B4-BE49-F238E27FC236}">
              <a16:creationId xmlns:a16="http://schemas.microsoft.com/office/drawing/2014/main" id="{FF4FE9F5-9B48-4E73-A818-27D5E8D1FF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317500</xdr:colOff>
      <xdr:row>8</xdr:row>
      <xdr:rowOff>79375</xdr:rowOff>
    </xdr:from>
    <xdr:to>
      <xdr:col>6</xdr:col>
      <xdr:colOff>459233</xdr:colOff>
      <xdr:row>20</xdr:row>
      <xdr:rowOff>79375</xdr:rowOff>
    </xdr:to>
    <xdr:graphicFrame macro="">
      <xdr:nvGraphicFramePr>
        <xdr:cNvPr id="3" name="Gràfic 4">
          <a:extLst>
            <a:ext uri="{FF2B5EF4-FFF2-40B4-BE49-F238E27FC236}">
              <a16:creationId xmlns:a16="http://schemas.microsoft.com/office/drawing/2014/main" id="{C1309684-683E-4CA7-9316-A40CC03865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428625</xdr:colOff>
      <xdr:row>24</xdr:row>
      <xdr:rowOff>111125</xdr:rowOff>
    </xdr:from>
    <xdr:to>
      <xdr:col>3</xdr:col>
      <xdr:colOff>565337</xdr:colOff>
      <xdr:row>36</xdr:row>
      <xdr:rowOff>111125</xdr:rowOff>
    </xdr:to>
    <xdr:graphicFrame macro="">
      <xdr:nvGraphicFramePr>
        <xdr:cNvPr id="6" name="Gràfic 3">
          <a:extLst>
            <a:ext uri="{FF2B5EF4-FFF2-40B4-BE49-F238E27FC236}">
              <a16:creationId xmlns:a16="http://schemas.microsoft.com/office/drawing/2014/main" id="{2BA09B5E-24CA-4B82-B211-858ECE4E3D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349250</xdr:colOff>
      <xdr:row>28</xdr:row>
      <xdr:rowOff>79375</xdr:rowOff>
    </xdr:from>
    <xdr:to>
      <xdr:col>6</xdr:col>
      <xdr:colOff>490983</xdr:colOff>
      <xdr:row>40</xdr:row>
      <xdr:rowOff>79375</xdr:rowOff>
    </xdr:to>
    <xdr:graphicFrame macro="">
      <xdr:nvGraphicFramePr>
        <xdr:cNvPr id="7" name="Gràfic 4">
          <a:extLst>
            <a:ext uri="{FF2B5EF4-FFF2-40B4-BE49-F238E27FC236}">
              <a16:creationId xmlns:a16="http://schemas.microsoft.com/office/drawing/2014/main" id="{27CFC455-2AB7-4175-9A8C-506C0691BF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269875</xdr:colOff>
      <xdr:row>45</xdr:row>
      <xdr:rowOff>79375</xdr:rowOff>
    </xdr:from>
    <xdr:to>
      <xdr:col>3</xdr:col>
      <xdr:colOff>406587</xdr:colOff>
      <xdr:row>57</xdr:row>
      <xdr:rowOff>79375</xdr:rowOff>
    </xdr:to>
    <xdr:graphicFrame macro="">
      <xdr:nvGraphicFramePr>
        <xdr:cNvPr id="8" name="Gràfic 3">
          <a:extLst>
            <a:ext uri="{FF2B5EF4-FFF2-40B4-BE49-F238E27FC236}">
              <a16:creationId xmlns:a16="http://schemas.microsoft.com/office/drawing/2014/main" id="{C59B2E9C-D099-41EC-8B03-0E117D60B8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349250</xdr:colOff>
      <xdr:row>47</xdr:row>
      <xdr:rowOff>95250</xdr:rowOff>
    </xdr:from>
    <xdr:to>
      <xdr:col>6</xdr:col>
      <xdr:colOff>490983</xdr:colOff>
      <xdr:row>59</xdr:row>
      <xdr:rowOff>95250</xdr:rowOff>
    </xdr:to>
    <xdr:graphicFrame macro="">
      <xdr:nvGraphicFramePr>
        <xdr:cNvPr id="9" name="Gràfic 4">
          <a:extLst>
            <a:ext uri="{FF2B5EF4-FFF2-40B4-BE49-F238E27FC236}">
              <a16:creationId xmlns:a16="http://schemas.microsoft.com/office/drawing/2014/main" id="{AA1F30AB-EE5A-49E9-8ECB-89157134FB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285750</xdr:colOff>
      <xdr:row>66</xdr:row>
      <xdr:rowOff>0</xdr:rowOff>
    </xdr:from>
    <xdr:to>
      <xdr:col>3</xdr:col>
      <xdr:colOff>422462</xdr:colOff>
      <xdr:row>78</xdr:row>
      <xdr:rowOff>0</xdr:rowOff>
    </xdr:to>
    <xdr:graphicFrame macro="">
      <xdr:nvGraphicFramePr>
        <xdr:cNvPr id="10" name="Gràfic 3">
          <a:extLst>
            <a:ext uri="{FF2B5EF4-FFF2-40B4-BE49-F238E27FC236}">
              <a16:creationId xmlns:a16="http://schemas.microsoft.com/office/drawing/2014/main" id="{4CE0B677-910C-4064-8E2D-8FFC2E5E56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333375</xdr:colOff>
      <xdr:row>68</xdr:row>
      <xdr:rowOff>127000</xdr:rowOff>
    </xdr:from>
    <xdr:to>
      <xdr:col>6</xdr:col>
      <xdr:colOff>475108</xdr:colOff>
      <xdr:row>80</xdr:row>
      <xdr:rowOff>127000</xdr:rowOff>
    </xdr:to>
    <xdr:graphicFrame macro="">
      <xdr:nvGraphicFramePr>
        <xdr:cNvPr id="11" name="Gràfic 4">
          <a:extLst>
            <a:ext uri="{FF2B5EF4-FFF2-40B4-BE49-F238E27FC236}">
              <a16:creationId xmlns:a16="http://schemas.microsoft.com/office/drawing/2014/main" id="{841401A9-A62A-4CB7-90B9-A39DDF4E33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254000</xdr:colOff>
      <xdr:row>88</xdr:row>
      <xdr:rowOff>79375</xdr:rowOff>
    </xdr:from>
    <xdr:to>
      <xdr:col>3</xdr:col>
      <xdr:colOff>390712</xdr:colOff>
      <xdr:row>100</xdr:row>
      <xdr:rowOff>79375</xdr:rowOff>
    </xdr:to>
    <xdr:graphicFrame macro="">
      <xdr:nvGraphicFramePr>
        <xdr:cNvPr id="12" name="Gràfic 3">
          <a:extLst>
            <a:ext uri="{FF2B5EF4-FFF2-40B4-BE49-F238E27FC236}">
              <a16:creationId xmlns:a16="http://schemas.microsoft.com/office/drawing/2014/main" id="{D5E356CE-E176-497F-A004-9CC8133041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</xdr:col>
      <xdr:colOff>523875</xdr:colOff>
      <xdr:row>89</xdr:row>
      <xdr:rowOff>95250</xdr:rowOff>
    </xdr:from>
    <xdr:to>
      <xdr:col>6</xdr:col>
      <xdr:colOff>665608</xdr:colOff>
      <xdr:row>101</xdr:row>
      <xdr:rowOff>95250</xdr:rowOff>
    </xdr:to>
    <xdr:graphicFrame macro="">
      <xdr:nvGraphicFramePr>
        <xdr:cNvPr id="13" name="Gràfic 4">
          <a:extLst>
            <a:ext uri="{FF2B5EF4-FFF2-40B4-BE49-F238E27FC236}">
              <a16:creationId xmlns:a16="http://schemas.microsoft.com/office/drawing/2014/main" id="{F0A0FC3E-7940-478F-8770-2C150B4F47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24</xdr:col>
      <xdr:colOff>746125</xdr:colOff>
      <xdr:row>4</xdr:row>
      <xdr:rowOff>175933</xdr:rowOff>
    </xdr:from>
    <xdr:to>
      <xdr:col>30</xdr:col>
      <xdr:colOff>746125</xdr:colOff>
      <xdr:row>19</xdr:row>
      <xdr:rowOff>61633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A426B76-5567-4B18-BCC5-751DE57C0E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30</xdr:col>
      <xdr:colOff>183296</xdr:colOff>
      <xdr:row>1</xdr:row>
      <xdr:rowOff>0</xdr:rowOff>
    </xdr:from>
    <xdr:to>
      <xdr:col>33</xdr:col>
      <xdr:colOff>592872</xdr:colOff>
      <xdr:row>9</xdr:row>
      <xdr:rowOff>65314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9335E9C-7614-4F53-9B2A-80057E770C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25</xdr:col>
      <xdr:colOff>15875</xdr:colOff>
      <xdr:row>26</xdr:row>
      <xdr:rowOff>48933</xdr:rowOff>
    </xdr:from>
    <xdr:to>
      <xdr:col>31</xdr:col>
      <xdr:colOff>15875</xdr:colOff>
      <xdr:row>40</xdr:row>
      <xdr:rowOff>125133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B6D78F01-C2EC-4A9E-A215-F3B119F7B3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30</xdr:col>
      <xdr:colOff>151546</xdr:colOff>
      <xdr:row>20</xdr:row>
      <xdr:rowOff>15875</xdr:rowOff>
    </xdr:from>
    <xdr:to>
      <xdr:col>33</xdr:col>
      <xdr:colOff>561122</xdr:colOff>
      <xdr:row>28</xdr:row>
      <xdr:rowOff>81189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FD55F363-A822-48DD-8003-B689D18B31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25</xdr:col>
      <xdr:colOff>0</xdr:colOff>
      <xdr:row>47</xdr:row>
      <xdr:rowOff>33058</xdr:rowOff>
    </xdr:from>
    <xdr:to>
      <xdr:col>31</xdr:col>
      <xdr:colOff>0</xdr:colOff>
      <xdr:row>61</xdr:row>
      <xdr:rowOff>109258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28445313-6FF2-40B9-9BB0-C0C926ED2B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30</xdr:col>
      <xdr:colOff>135671</xdr:colOff>
      <xdr:row>41</xdr:row>
      <xdr:rowOff>0</xdr:rowOff>
    </xdr:from>
    <xdr:to>
      <xdr:col>33</xdr:col>
      <xdr:colOff>545247</xdr:colOff>
      <xdr:row>49</xdr:row>
      <xdr:rowOff>65314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DD6D5773-C6E9-4D6F-AFA4-7D42DC8F21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25</xdr:col>
      <xdr:colOff>0</xdr:colOff>
      <xdr:row>85</xdr:row>
      <xdr:rowOff>33058</xdr:rowOff>
    </xdr:from>
    <xdr:to>
      <xdr:col>31</xdr:col>
      <xdr:colOff>0</xdr:colOff>
      <xdr:row>99</xdr:row>
      <xdr:rowOff>109258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C90E2DF8-8577-4A8D-B0C6-0B23D0F5E5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30</xdr:col>
      <xdr:colOff>135671</xdr:colOff>
      <xdr:row>79</xdr:row>
      <xdr:rowOff>0</xdr:rowOff>
    </xdr:from>
    <xdr:to>
      <xdr:col>33</xdr:col>
      <xdr:colOff>545247</xdr:colOff>
      <xdr:row>87</xdr:row>
      <xdr:rowOff>65314</xdr:rowOff>
    </xdr:to>
    <xdr:graphicFrame macro="">
      <xdr:nvGraphicFramePr>
        <xdr:cNvPr id="19" name="Gráfico 18">
          <a:extLst>
            <a:ext uri="{FF2B5EF4-FFF2-40B4-BE49-F238E27FC236}">
              <a16:creationId xmlns:a16="http://schemas.microsoft.com/office/drawing/2014/main" id="{2518D250-D4DA-4C39-AA8A-929C9F35CF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icmasva\Desktop\SPNL\Estad&#237;stiques\WEB\24-25\2.%20Estad&#237;stiques%20d'oferta%20i%20demanda%20agrupada%20(total,%20per%20campus%20i%20centres)\Demanda%20UPV%20(version%20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icmasva\Desktop\SPNL\Estad&#237;stiques\WEB\24-25\Excel%20gestionats\Demanda%20i%20oferta%20idioma%20EPSG%202024%20(totes%20titul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es totals"/>
      <sheetName val="EPSA"/>
      <sheetName val="EPSG"/>
      <sheetName val="VERA"/>
      <sheetName val="ETSA"/>
      <sheetName val="ETSEEdif"/>
      <sheetName val="FBBAA"/>
      <sheetName val="ETSED"/>
      <sheetName val="FADE"/>
      <sheetName val="ETSEAMN"/>
      <sheetName val="ETSGCT"/>
      <sheetName val="ETSEINF"/>
      <sheetName val="ETSET"/>
      <sheetName val="ETSCCP"/>
      <sheetName val="ETSInd"/>
    </sheetNames>
    <sheetDataSet>
      <sheetData sheetId="0">
        <row r="5">
          <cell r="N5">
            <v>0.58367214537764589</v>
          </cell>
          <cell r="O5" t="str">
            <v>Altres</v>
          </cell>
        </row>
        <row r="8">
          <cell r="O8" t="str">
            <v>Valencià 2a opció</v>
          </cell>
        </row>
        <row r="11">
          <cell r="O11" t="str">
            <v>Valencià 1a opció</v>
          </cell>
        </row>
      </sheetData>
      <sheetData sheetId="1"/>
      <sheetData sheetId="2"/>
      <sheetData sheetId="3"/>
      <sheetData sheetId="4">
        <row r="59">
          <cell r="P59" t="str">
            <v>DEMANDA</v>
          </cell>
        </row>
      </sheetData>
      <sheetData sheetId="5"/>
      <sheetData sheetId="6"/>
      <sheetData sheetId="7">
        <row r="4">
          <cell r="Q4" t="str">
            <v>Valencià 1a opció</v>
          </cell>
          <cell r="R4" t="str">
            <v>Valencià 2a opció</v>
          </cell>
        </row>
      </sheetData>
      <sheetData sheetId="8"/>
      <sheetData sheetId="9"/>
      <sheetData sheetId="10"/>
      <sheetData sheetId="11"/>
      <sheetData sheetId="12">
        <row r="32">
          <cell r="Q32" t="str">
            <v>Anglès</v>
          </cell>
        </row>
        <row r="33">
          <cell r="Q33" t="str">
            <v>Castellà</v>
          </cell>
        </row>
        <row r="34">
          <cell r="Q34" t="str">
            <v>Valencià</v>
          </cell>
        </row>
      </sheetData>
      <sheetData sheetId="13">
        <row r="21">
          <cell r="T21">
            <v>5.6951423785594639E-2</v>
          </cell>
        </row>
      </sheetData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EPSG 2024"/>
      <sheetName val="Graus"/>
    </sheetNames>
    <sheetDataSet>
      <sheetData sheetId="0" refreshError="1"/>
      <sheetData sheetId="1">
        <row r="3">
          <cell r="Y3" t="str">
            <v>Valencià 1a opció</v>
          </cell>
          <cell r="Z3" t="str">
            <v>Valencià 2a opció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B5D64-DFF0-4939-BFB5-3D3B275197BD}">
  <dimension ref="A3:M76"/>
  <sheetViews>
    <sheetView zoomScaleNormal="100" workbookViewId="0">
      <selection activeCell="J30" sqref="J30"/>
    </sheetView>
  </sheetViews>
  <sheetFormatPr defaultColWidth="11" defaultRowHeight="14.25"/>
  <sheetData>
    <row r="3" spans="2:13" ht="15">
      <c r="B3" s="39" t="s">
        <v>20</v>
      </c>
      <c r="C3" t="s">
        <v>97</v>
      </c>
      <c r="D3">
        <v>1467261.25</v>
      </c>
      <c r="K3" s="43" t="s">
        <v>18</v>
      </c>
      <c r="L3">
        <v>36391.68</v>
      </c>
    </row>
    <row r="4" spans="2:13">
      <c r="B4" s="55" t="s">
        <v>0</v>
      </c>
      <c r="C4" t="s">
        <v>0</v>
      </c>
      <c r="D4">
        <v>5427.5</v>
      </c>
      <c r="E4" s="2">
        <f t="shared" ref="E4:E9" si="0">D4/$D$3</f>
        <v>3.6990685878196539E-3</v>
      </c>
      <c r="G4" s="3"/>
      <c r="K4" t="s">
        <v>3</v>
      </c>
      <c r="L4">
        <v>31652.81</v>
      </c>
      <c r="M4" s="38">
        <f>L4/$L$3</f>
        <v>0.86978149950757977</v>
      </c>
    </row>
    <row r="5" spans="2:13">
      <c r="B5" s="55"/>
      <c r="C5" t="s">
        <v>1</v>
      </c>
      <c r="D5">
        <v>62416.25</v>
      </c>
      <c r="E5" s="2">
        <f t="shared" si="0"/>
        <v>4.2539288759926019E-2</v>
      </c>
      <c r="K5" t="s">
        <v>0</v>
      </c>
      <c r="L5">
        <v>2117.66</v>
      </c>
      <c r="M5" s="38">
        <f>L5/$L$3</f>
        <v>5.8190773275649817E-2</v>
      </c>
    </row>
    <row r="6" spans="2:13">
      <c r="B6" s="55"/>
      <c r="C6" s="5" t="s">
        <v>2</v>
      </c>
      <c r="D6">
        <v>4139</v>
      </c>
      <c r="E6" s="6">
        <f t="shared" si="0"/>
        <v>2.8209018673395758E-3</v>
      </c>
      <c r="K6" t="s">
        <v>6</v>
      </c>
      <c r="L6">
        <v>2572.84</v>
      </c>
      <c r="M6" s="38">
        <f>L6/$L$3</f>
        <v>7.0698577257219231E-2</v>
      </c>
    </row>
    <row r="7" spans="2:13">
      <c r="B7" s="55" t="s">
        <v>3</v>
      </c>
      <c r="C7" t="s">
        <v>3</v>
      </c>
      <c r="D7">
        <v>258838</v>
      </c>
      <c r="E7" s="2">
        <f t="shared" si="0"/>
        <v>0.1764089387626096</v>
      </c>
    </row>
    <row r="8" spans="2:13">
      <c r="B8" s="55"/>
      <c r="C8" t="s">
        <v>4</v>
      </c>
      <c r="D8">
        <v>528824.25</v>
      </c>
      <c r="E8" s="2">
        <f t="shared" si="0"/>
        <v>0.360415876859012</v>
      </c>
    </row>
    <row r="9" spans="2:13">
      <c r="B9" s="55"/>
      <c r="C9" s="5" t="s">
        <v>5</v>
      </c>
      <c r="D9">
        <v>468673.75</v>
      </c>
      <c r="E9" s="6">
        <f t="shared" si="0"/>
        <v>0.31942079162793946</v>
      </c>
    </row>
    <row r="10" spans="2:13">
      <c r="B10" s="55" t="s">
        <v>6</v>
      </c>
      <c r="C10" s="5" t="s">
        <v>6</v>
      </c>
      <c r="D10">
        <v>11372</v>
      </c>
      <c r="E10" s="6">
        <f>D10/$D$3</f>
        <v>7.7504943308493975E-3</v>
      </c>
      <c r="F10" s="7">
        <f>SUM(E10:E12)</f>
        <v>9.4695133535353707E-2</v>
      </c>
      <c r="G10" t="s">
        <v>12</v>
      </c>
    </row>
    <row r="11" spans="2:13">
      <c r="B11" s="55"/>
      <c r="C11" s="5" t="s">
        <v>7</v>
      </c>
      <c r="D11">
        <v>9541</v>
      </c>
      <c r="E11" s="6">
        <f>D11/$D$3</f>
        <v>6.5025911370589252E-3</v>
      </c>
      <c r="F11" s="4">
        <f>SUM(E9,E6)</f>
        <v>0.32224169349527904</v>
      </c>
      <c r="G11" t="s">
        <v>11</v>
      </c>
    </row>
    <row r="12" spans="2:13">
      <c r="B12" s="55"/>
      <c r="C12" s="5" t="s">
        <v>8</v>
      </c>
      <c r="D12">
        <v>118029.5</v>
      </c>
      <c r="E12" s="6">
        <f>D12/$D$3</f>
        <v>8.0442048067445385E-2</v>
      </c>
      <c r="F12" s="4">
        <f>SUM(E4:E5,E7:E8)</f>
        <v>0.58306317296936727</v>
      </c>
      <c r="G12" s="4" t="s">
        <v>10</v>
      </c>
    </row>
    <row r="13" spans="2:13">
      <c r="E13" s="2"/>
    </row>
    <row r="14" spans="2:13">
      <c r="E14" s="8"/>
      <c r="F14" s="8"/>
    </row>
    <row r="16" spans="2:13">
      <c r="C16" t="s">
        <v>14</v>
      </c>
    </row>
    <row r="17" spans="2:4">
      <c r="B17" s="1" t="s">
        <v>15</v>
      </c>
      <c r="C17" t="s">
        <v>12</v>
      </c>
      <c r="D17" t="s">
        <v>11</v>
      </c>
    </row>
    <row r="18" spans="2:4">
      <c r="B18">
        <v>2016</v>
      </c>
      <c r="C18" s="9">
        <v>17</v>
      </c>
      <c r="D18" s="9">
        <v>22</v>
      </c>
    </row>
    <row r="19" spans="2:4">
      <c r="B19">
        <v>2017</v>
      </c>
      <c r="C19" s="9">
        <v>16</v>
      </c>
      <c r="D19" s="9">
        <v>31</v>
      </c>
    </row>
    <row r="20" spans="2:4">
      <c r="B20">
        <v>2018</v>
      </c>
      <c r="C20" s="9">
        <v>15.34</v>
      </c>
      <c r="D20" s="9">
        <v>29.16</v>
      </c>
    </row>
    <row r="21" spans="2:4">
      <c r="B21">
        <v>2019</v>
      </c>
      <c r="C21" s="9">
        <v>15.66</v>
      </c>
      <c r="D21" s="9">
        <v>29.7</v>
      </c>
    </row>
    <row r="22" spans="2:4">
      <c r="B22">
        <v>2020</v>
      </c>
      <c r="C22" s="9">
        <v>14.28</v>
      </c>
      <c r="D22" s="9">
        <v>30.61</v>
      </c>
    </row>
    <row r="23" spans="2:4">
      <c r="B23">
        <v>2021</v>
      </c>
      <c r="C23" s="9">
        <v>12.47</v>
      </c>
      <c r="D23" s="9">
        <v>27.34</v>
      </c>
    </row>
    <row r="24" spans="2:4">
      <c r="B24">
        <v>2022</v>
      </c>
      <c r="C24" s="9">
        <v>11.4</v>
      </c>
      <c r="D24" s="9">
        <v>30.2</v>
      </c>
    </row>
    <row r="25" spans="2:4">
      <c r="B25">
        <v>2023</v>
      </c>
      <c r="C25" s="9">
        <v>11</v>
      </c>
      <c r="D25" s="9">
        <v>30.6</v>
      </c>
    </row>
    <row r="26" spans="2:4">
      <c r="B26">
        <v>2024</v>
      </c>
      <c r="C26" s="9">
        <v>9.4</v>
      </c>
      <c r="D26" s="9">
        <v>30.4</v>
      </c>
    </row>
    <row r="27" spans="2:4">
      <c r="B27">
        <v>2025</v>
      </c>
      <c r="C27" s="9">
        <v>10.5</v>
      </c>
      <c r="D27" s="9">
        <v>31.7</v>
      </c>
    </row>
    <row r="28" spans="2:4">
      <c r="B28">
        <v>2026</v>
      </c>
      <c r="C28" s="9">
        <v>9.5</v>
      </c>
      <c r="D28" s="9">
        <v>32.200000000000003</v>
      </c>
    </row>
    <row r="48" spans="1:7">
      <c r="A48" s="42"/>
      <c r="B48" s="42"/>
      <c r="C48" s="42"/>
      <c r="D48" s="42"/>
      <c r="E48" s="42"/>
      <c r="F48" s="42"/>
      <c r="G48" s="42"/>
    </row>
    <row r="49" spans="1:7" ht="15">
      <c r="A49" s="42"/>
      <c r="B49" s="43" t="s">
        <v>100</v>
      </c>
      <c r="C49" s="42"/>
      <c r="D49" s="42"/>
      <c r="E49" s="42"/>
      <c r="F49" s="42"/>
      <c r="G49" s="42"/>
    </row>
    <row r="50" spans="1:7">
      <c r="A50" s="42"/>
      <c r="B50" t="s">
        <v>20</v>
      </c>
      <c r="C50" t="s">
        <v>97</v>
      </c>
      <c r="D50">
        <v>63740.5</v>
      </c>
    </row>
    <row r="51" spans="1:7">
      <c r="A51" s="42"/>
      <c r="B51" t="s">
        <v>0</v>
      </c>
      <c r="C51" t="s">
        <v>0</v>
      </c>
      <c r="D51">
        <v>301.5</v>
      </c>
      <c r="E51" s="13">
        <f>D51/$D$50</f>
        <v>4.7301166448333477E-3</v>
      </c>
    </row>
    <row r="52" spans="1:7">
      <c r="A52" s="42"/>
      <c r="C52" t="s">
        <v>1</v>
      </c>
      <c r="D52">
        <v>1637.5</v>
      </c>
      <c r="E52" s="13">
        <f t="shared" ref="E52:E59" si="1">D52/$D$50</f>
        <v>2.5690102838854416E-2</v>
      </c>
    </row>
    <row r="53" spans="1:7">
      <c r="A53" s="42"/>
      <c r="C53" t="s">
        <v>2</v>
      </c>
      <c r="D53">
        <v>60</v>
      </c>
      <c r="E53" s="13">
        <f t="shared" si="1"/>
        <v>9.4131674524046719E-4</v>
      </c>
    </row>
    <row r="54" spans="1:7">
      <c r="A54" s="42"/>
      <c r="B54" t="s">
        <v>3</v>
      </c>
      <c r="C54" t="s">
        <v>3</v>
      </c>
      <c r="D54">
        <v>9044.5</v>
      </c>
      <c r="E54" s="13">
        <f t="shared" si="1"/>
        <v>0.14189565503879009</v>
      </c>
    </row>
    <row r="55" spans="1:7">
      <c r="A55" s="42"/>
      <c r="C55" t="s">
        <v>4</v>
      </c>
      <c r="D55">
        <v>19873</v>
      </c>
      <c r="E55" s="13">
        <f t="shared" si="1"/>
        <v>0.31177979463606342</v>
      </c>
      <c r="F55" s="14">
        <f>1-F56-F57</f>
        <v>0.4840956691585413</v>
      </c>
      <c r="G55" t="s">
        <v>10</v>
      </c>
    </row>
    <row r="56" spans="1:7">
      <c r="A56" s="42"/>
      <c r="C56" t="s">
        <v>5</v>
      </c>
      <c r="D56">
        <v>22736</v>
      </c>
      <c r="E56" s="13">
        <f t="shared" si="1"/>
        <v>0.35669629199645436</v>
      </c>
      <c r="F56" s="14">
        <f>E56+E53</f>
        <v>0.35763760874169481</v>
      </c>
      <c r="G56" t="s">
        <v>11</v>
      </c>
    </row>
    <row r="57" spans="1:7">
      <c r="A57" s="42"/>
      <c r="B57" t="s">
        <v>6</v>
      </c>
      <c r="C57" t="s">
        <v>6</v>
      </c>
      <c r="D57">
        <v>1130.5</v>
      </c>
      <c r="E57" s="13">
        <f t="shared" si="1"/>
        <v>1.7735976341572469E-2</v>
      </c>
      <c r="F57" s="14">
        <f>SUM(E57:E59)</f>
        <v>0.15826672209976389</v>
      </c>
      <c r="G57" t="s">
        <v>12</v>
      </c>
    </row>
    <row r="58" spans="1:7">
      <c r="A58" s="42"/>
      <c r="C58" t="s">
        <v>7</v>
      </c>
      <c r="D58">
        <v>274.5</v>
      </c>
      <c r="E58" s="13">
        <f t="shared" si="1"/>
        <v>4.3065241094751372E-3</v>
      </c>
    </row>
    <row r="59" spans="1:7">
      <c r="A59" s="42"/>
      <c r="C59" t="s">
        <v>8</v>
      </c>
      <c r="D59">
        <v>8683</v>
      </c>
      <c r="E59" s="13">
        <f t="shared" si="1"/>
        <v>0.13622422164871628</v>
      </c>
    </row>
    <row r="60" spans="1:7">
      <c r="A60" s="42"/>
    </row>
    <row r="61" spans="1:7">
      <c r="B61" t="s">
        <v>13</v>
      </c>
      <c r="D61">
        <f>SUM(D51:D59)</f>
        <v>63740.5</v>
      </c>
      <c r="E61" s="44">
        <v>1</v>
      </c>
      <c r="F61" s="44">
        <v>1</v>
      </c>
    </row>
    <row r="64" spans="1:7" ht="15">
      <c r="B64" s="43" t="s">
        <v>101</v>
      </c>
    </row>
    <row r="65" spans="2:7">
      <c r="B65" t="s">
        <v>20</v>
      </c>
      <c r="C65" t="s">
        <v>97</v>
      </c>
      <c r="D65">
        <v>149194.5</v>
      </c>
    </row>
    <row r="66" spans="2:7">
      <c r="B66" t="s">
        <v>0</v>
      </c>
      <c r="C66" t="s">
        <v>0</v>
      </c>
      <c r="D66">
        <v>334.5</v>
      </c>
      <c r="E66" s="13">
        <f>D66/$D$65</f>
        <v>2.2420397534761668E-3</v>
      </c>
    </row>
    <row r="67" spans="2:7">
      <c r="C67" t="s">
        <v>1</v>
      </c>
      <c r="D67">
        <v>3304.5</v>
      </c>
      <c r="E67" s="13">
        <f t="shared" ref="E67:E74" si="2">D67/$D$65</f>
        <v>2.2148939806762313E-2</v>
      </c>
    </row>
    <row r="68" spans="2:7">
      <c r="C68" t="s">
        <v>2</v>
      </c>
      <c r="D68">
        <v>261</v>
      </c>
      <c r="E68" s="13">
        <f t="shared" si="2"/>
        <v>1.7493942471069645E-3</v>
      </c>
    </row>
    <row r="69" spans="2:7">
      <c r="B69" t="s">
        <v>3</v>
      </c>
      <c r="C69" t="s">
        <v>3</v>
      </c>
      <c r="D69">
        <v>24553.5</v>
      </c>
      <c r="E69" s="13">
        <f t="shared" si="2"/>
        <v>0.16457376109709138</v>
      </c>
    </row>
    <row r="70" spans="2:7">
      <c r="C70" t="s">
        <v>4</v>
      </c>
      <c r="D70">
        <v>38856</v>
      </c>
      <c r="E70" s="13">
        <f t="shared" si="2"/>
        <v>0.26043855504056784</v>
      </c>
      <c r="F70" s="14">
        <f>1-F71-F72</f>
        <v>0.44940329569789783</v>
      </c>
      <c r="G70" t="s">
        <v>10</v>
      </c>
    </row>
    <row r="71" spans="2:7">
      <c r="C71" t="s">
        <v>5</v>
      </c>
      <c r="D71">
        <v>59158.5</v>
      </c>
      <c r="E71" s="13">
        <f t="shared" si="2"/>
        <v>0.39651930868765267</v>
      </c>
      <c r="F71" s="14">
        <f>E71+E68</f>
        <v>0.39826870293475963</v>
      </c>
      <c r="G71" t="s">
        <v>11</v>
      </c>
    </row>
    <row r="72" spans="2:7">
      <c r="B72" t="s">
        <v>6</v>
      </c>
      <c r="C72" t="s">
        <v>6</v>
      </c>
      <c r="D72">
        <v>1582.5</v>
      </c>
      <c r="E72" s="13">
        <f t="shared" si="2"/>
        <v>1.0606959371826709E-2</v>
      </c>
      <c r="F72" s="14">
        <f>SUM(E72:E74)</f>
        <v>0.15232800136734262</v>
      </c>
      <c r="G72" t="s">
        <v>12</v>
      </c>
    </row>
    <row r="73" spans="2:7">
      <c r="C73" t="s">
        <v>7</v>
      </c>
      <c r="D73">
        <v>948</v>
      </c>
      <c r="E73" s="13">
        <f t="shared" si="2"/>
        <v>6.3541216331701239E-3</v>
      </c>
    </row>
    <row r="74" spans="2:7">
      <c r="C74" t="s">
        <v>8</v>
      </c>
      <c r="D74">
        <v>20196</v>
      </c>
      <c r="E74" s="13">
        <f t="shared" si="2"/>
        <v>0.13536692036234579</v>
      </c>
    </row>
    <row r="76" spans="2:7">
      <c r="B76" t="s">
        <v>13</v>
      </c>
      <c r="D76">
        <f>SUM(D66:D74)</f>
        <v>149194.5</v>
      </c>
      <c r="E76" s="44">
        <v>1</v>
      </c>
      <c r="F76" s="44">
        <v>1</v>
      </c>
    </row>
  </sheetData>
  <mergeCells count="3">
    <mergeCell ref="B4:B6"/>
    <mergeCell ref="B7:B9"/>
    <mergeCell ref="B10:B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CC950-DC8A-4B81-93DF-6292C8FE190F}">
  <dimension ref="H2:AI295"/>
  <sheetViews>
    <sheetView topLeftCell="K1" zoomScale="40" zoomScaleNormal="40" workbookViewId="0">
      <selection activeCell="U79" sqref="U79"/>
    </sheetView>
  </sheetViews>
  <sheetFormatPr defaultColWidth="11" defaultRowHeight="14.25"/>
  <cols>
    <col min="34" max="35" width="11" style="42"/>
  </cols>
  <sheetData>
    <row r="2" spans="8:35">
      <c r="H2" s="12" t="s">
        <v>30</v>
      </c>
      <c r="L2" t="s">
        <v>25</v>
      </c>
      <c r="N2" s="56" t="s">
        <v>29</v>
      </c>
      <c r="O2" t="s">
        <v>20</v>
      </c>
      <c r="Q2" t="s">
        <v>16</v>
      </c>
      <c r="R2" t="s">
        <v>23</v>
      </c>
      <c r="U2" t="s">
        <v>22</v>
      </c>
      <c r="Y2" t="s">
        <v>21</v>
      </c>
      <c r="AH2" s="45"/>
      <c r="AI2" s="45"/>
    </row>
    <row r="3" spans="8:35">
      <c r="H3" t="s">
        <v>20</v>
      </c>
      <c r="J3">
        <f>SUM(J4:J12)</f>
        <v>125036</v>
      </c>
      <c r="N3" s="56"/>
      <c r="O3" t="s">
        <v>12</v>
      </c>
      <c r="P3" t="s">
        <v>6</v>
      </c>
      <c r="Q3" s="14">
        <f>K10</f>
        <v>8.2856137432419461E-3</v>
      </c>
      <c r="R3" s="13">
        <f>L10</f>
        <v>0.1205972679868198</v>
      </c>
      <c r="U3" t="s">
        <v>12</v>
      </c>
      <c r="V3" t="s">
        <v>11</v>
      </c>
      <c r="X3">
        <v>2015</v>
      </c>
      <c r="Y3">
        <v>7</v>
      </c>
      <c r="AH3" s="45"/>
      <c r="AI3" s="45"/>
    </row>
    <row r="4" spans="8:35">
      <c r="I4" t="s">
        <v>0</v>
      </c>
      <c r="J4">
        <v>714</v>
      </c>
      <c r="K4" s="14">
        <f t="shared" ref="K4:K12" si="0">J4/$J$3</f>
        <v>5.71035541763972E-3</v>
      </c>
      <c r="L4" s="14"/>
      <c r="N4" s="56"/>
      <c r="P4" t="s">
        <v>7</v>
      </c>
      <c r="Q4" s="14">
        <f>K11</f>
        <v>5.6023865126843472E-3</v>
      </c>
      <c r="R4" s="13"/>
      <c r="T4">
        <v>2016</v>
      </c>
      <c r="U4" s="9">
        <v>15</v>
      </c>
      <c r="V4" s="9">
        <v>21</v>
      </c>
      <c r="X4">
        <v>2016</v>
      </c>
      <c r="Y4">
        <v>10</v>
      </c>
      <c r="AH4" s="45"/>
      <c r="AI4" s="45"/>
    </row>
    <row r="5" spans="8:35">
      <c r="I5" t="s">
        <v>1</v>
      </c>
      <c r="J5">
        <v>6814.5</v>
      </c>
      <c r="K5" s="14">
        <f t="shared" si="0"/>
        <v>5.4500303912473208E-2</v>
      </c>
      <c r="L5" s="14"/>
      <c r="N5" s="56"/>
      <c r="P5" t="s">
        <v>8</v>
      </c>
      <c r="Q5" s="14">
        <f>K12</f>
        <v>0.10670926773089351</v>
      </c>
      <c r="R5" s="13"/>
      <c r="T5">
        <v>2017</v>
      </c>
      <c r="U5" s="9">
        <v>13</v>
      </c>
      <c r="V5" s="9">
        <v>30</v>
      </c>
      <c r="X5">
        <v>2017</v>
      </c>
      <c r="Y5">
        <v>12</v>
      </c>
      <c r="AH5" s="45"/>
      <c r="AI5" s="45"/>
    </row>
    <row r="6" spans="8:35">
      <c r="I6" t="s">
        <v>2</v>
      </c>
      <c r="J6">
        <v>469.5</v>
      </c>
      <c r="K6" s="14">
        <f t="shared" si="0"/>
        <v>3.7549185834479669E-3</v>
      </c>
      <c r="L6" s="14"/>
      <c r="N6" s="56"/>
      <c r="O6" t="s">
        <v>11</v>
      </c>
      <c r="P6" t="s">
        <v>19</v>
      </c>
      <c r="Q6" s="14">
        <f>K6</f>
        <v>3.7549185834479669E-3</v>
      </c>
      <c r="R6" s="13">
        <f>L7</f>
        <v>0.31084647621485012</v>
      </c>
      <c r="T6">
        <v>2018</v>
      </c>
      <c r="U6" s="9">
        <v>12.64</v>
      </c>
      <c r="V6" s="9">
        <v>29.09</v>
      </c>
      <c r="X6">
        <v>2018</v>
      </c>
      <c r="Y6">
        <v>13</v>
      </c>
      <c r="AH6" s="45"/>
    </row>
    <row r="7" spans="8:35">
      <c r="I7" t="s">
        <v>3</v>
      </c>
      <c r="J7">
        <v>21921</v>
      </c>
      <c r="K7" s="14">
        <f t="shared" si="0"/>
        <v>0.17531750855753542</v>
      </c>
      <c r="L7" s="13">
        <f>SUM(K6,K9)</f>
        <v>0.31084647621485012</v>
      </c>
      <c r="N7" s="56"/>
      <c r="P7" t="s">
        <v>5</v>
      </c>
      <c r="Q7" s="14">
        <f>K9</f>
        <v>0.30709155763140217</v>
      </c>
      <c r="R7" s="13"/>
      <c r="T7">
        <v>2019</v>
      </c>
      <c r="U7" s="9">
        <v>12.14</v>
      </c>
      <c r="V7" s="9">
        <v>28.76</v>
      </c>
      <c r="X7">
        <v>2019</v>
      </c>
      <c r="Y7">
        <v>13</v>
      </c>
      <c r="AH7" s="45"/>
    </row>
    <row r="8" spans="8:35">
      <c r="I8" t="s">
        <v>4</v>
      </c>
      <c r="J8">
        <v>41640.5</v>
      </c>
      <c r="K8" s="14">
        <f t="shared" si="0"/>
        <v>0.33302808791068172</v>
      </c>
      <c r="L8" s="13"/>
      <c r="N8" s="56"/>
      <c r="T8">
        <v>2020</v>
      </c>
      <c r="U8" s="9">
        <v>11.7</v>
      </c>
      <c r="V8" s="9">
        <v>30.38</v>
      </c>
      <c r="X8">
        <v>2020</v>
      </c>
      <c r="Y8">
        <v>15</v>
      </c>
      <c r="AH8" s="45"/>
    </row>
    <row r="9" spans="8:35">
      <c r="I9" t="s">
        <v>5</v>
      </c>
      <c r="J9">
        <v>38397.5</v>
      </c>
      <c r="K9" s="14">
        <f t="shared" si="0"/>
        <v>0.30709155763140217</v>
      </c>
      <c r="L9" s="13"/>
      <c r="N9" s="56"/>
      <c r="O9" t="s">
        <v>18</v>
      </c>
      <c r="P9" t="s">
        <v>17</v>
      </c>
      <c r="Q9" t="s">
        <v>16</v>
      </c>
      <c r="T9">
        <v>2021</v>
      </c>
      <c r="U9" s="9">
        <v>12.27</v>
      </c>
      <c r="V9" s="9">
        <v>28.55</v>
      </c>
      <c r="X9">
        <v>2021</v>
      </c>
      <c r="Y9">
        <v>16</v>
      </c>
      <c r="AH9" s="45"/>
    </row>
    <row r="10" spans="8:35">
      <c r="I10" t="s">
        <v>6</v>
      </c>
      <c r="J10">
        <v>1036</v>
      </c>
      <c r="K10" s="14">
        <f t="shared" si="0"/>
        <v>8.2856137432419461E-3</v>
      </c>
      <c r="L10" s="13">
        <f>SUM(K10:K12)</f>
        <v>0.1205972679868198</v>
      </c>
      <c r="N10" s="56"/>
      <c r="O10" t="s">
        <v>0</v>
      </c>
      <c r="P10">
        <v>376.4</v>
      </c>
      <c r="Q10" s="13">
        <f>P10/$P$13</f>
        <v>0.13599248500614206</v>
      </c>
      <c r="T10">
        <v>2022</v>
      </c>
      <c r="U10" s="9">
        <v>12.12</v>
      </c>
      <c r="V10" s="9">
        <v>28.52</v>
      </c>
      <c r="X10">
        <v>2022</v>
      </c>
      <c r="Y10">
        <v>16</v>
      </c>
      <c r="AH10" s="45"/>
    </row>
    <row r="11" spans="8:35">
      <c r="I11" t="s">
        <v>7</v>
      </c>
      <c r="J11">
        <v>700.5</v>
      </c>
      <c r="K11" s="14">
        <f t="shared" si="0"/>
        <v>5.6023865126843472E-3</v>
      </c>
      <c r="L11" s="13"/>
      <c r="N11" s="56"/>
      <c r="O11" t="s">
        <v>3</v>
      </c>
      <c r="P11">
        <v>1991.55</v>
      </c>
      <c r="Q11" s="13">
        <f>P11/$P$13</f>
        <v>0.71954259700845447</v>
      </c>
      <c r="T11">
        <v>2023</v>
      </c>
      <c r="U11" s="9">
        <v>12.08</v>
      </c>
      <c r="V11" s="9">
        <v>29.47</v>
      </c>
      <c r="X11">
        <v>2023</v>
      </c>
      <c r="Y11">
        <v>15.4</v>
      </c>
      <c r="AH11" s="45"/>
    </row>
    <row r="12" spans="8:35">
      <c r="I12" t="s">
        <v>8</v>
      </c>
      <c r="J12">
        <v>13342.5</v>
      </c>
      <c r="K12" s="14">
        <f t="shared" si="0"/>
        <v>0.10670926773089351</v>
      </c>
      <c r="L12" s="13"/>
      <c r="N12" s="56"/>
      <c r="O12" t="s">
        <v>6</v>
      </c>
      <c r="P12">
        <v>399.85</v>
      </c>
      <c r="Q12" s="13">
        <f>P12/$P$13</f>
        <v>0.14446491798540359</v>
      </c>
      <c r="T12">
        <v>2024</v>
      </c>
      <c r="U12" s="9">
        <v>10.5</v>
      </c>
      <c r="V12" s="9">
        <v>28.7</v>
      </c>
      <c r="X12">
        <v>2024</v>
      </c>
      <c r="Y12">
        <v>14.9</v>
      </c>
      <c r="AH12" s="45"/>
    </row>
    <row r="13" spans="8:35">
      <c r="N13" s="56"/>
      <c r="O13" t="s">
        <v>9</v>
      </c>
      <c r="P13">
        <f>SUM(P10:P12)</f>
        <v>2767.7999999999997</v>
      </c>
      <c r="T13">
        <v>2025</v>
      </c>
      <c r="U13" s="9">
        <v>12.7</v>
      </c>
      <c r="V13" s="9">
        <v>29.3</v>
      </c>
      <c r="X13">
        <v>2025</v>
      </c>
      <c r="Y13">
        <v>14.3</v>
      </c>
      <c r="AH13" s="45"/>
    </row>
    <row r="14" spans="8:35">
      <c r="T14">
        <v>2026</v>
      </c>
      <c r="U14" s="9">
        <v>12.1</v>
      </c>
      <c r="V14" s="9">
        <v>31.1</v>
      </c>
      <c r="X14">
        <v>2026</v>
      </c>
      <c r="Y14">
        <v>14.4</v>
      </c>
      <c r="AH14" s="45"/>
    </row>
    <row r="15" spans="8:35">
      <c r="AH15" s="45"/>
    </row>
    <row r="16" spans="8:35">
      <c r="AH16" s="45"/>
    </row>
    <row r="17" spans="8:35">
      <c r="AH17" s="45"/>
    </row>
    <row r="18" spans="8:35">
      <c r="AH18" s="45"/>
    </row>
    <row r="19" spans="8:35">
      <c r="AH19" s="45"/>
    </row>
    <row r="20" spans="8:35">
      <c r="AH20" s="45"/>
    </row>
    <row r="21" spans="8:35">
      <c r="H21" s="11" t="s">
        <v>28</v>
      </c>
      <c r="L21" t="s">
        <v>25</v>
      </c>
      <c r="N21" s="57" t="s">
        <v>27</v>
      </c>
      <c r="O21" t="s">
        <v>20</v>
      </c>
      <c r="Q21" t="s">
        <v>16</v>
      </c>
      <c r="R21" t="s">
        <v>23</v>
      </c>
      <c r="U21" t="s">
        <v>22</v>
      </c>
      <c r="Y21" t="s">
        <v>21</v>
      </c>
      <c r="AH21" s="45"/>
    </row>
    <row r="22" spans="8:35">
      <c r="H22" t="s">
        <v>20</v>
      </c>
      <c r="J22">
        <f>SUM(J23:J31)</f>
        <v>48337.5</v>
      </c>
      <c r="N22" s="57"/>
      <c r="O22" t="s">
        <v>12</v>
      </c>
      <c r="P22" t="s">
        <v>6</v>
      </c>
      <c r="Q22" s="14">
        <f>K29</f>
        <v>1.1202482544608223E-2</v>
      </c>
      <c r="R22" s="13">
        <f>L29</f>
        <v>0.11587276958882856</v>
      </c>
      <c r="U22" t="s">
        <v>12</v>
      </c>
      <c r="V22" t="s">
        <v>11</v>
      </c>
      <c r="X22">
        <v>2015</v>
      </c>
      <c r="AH22" s="45"/>
    </row>
    <row r="23" spans="8:35">
      <c r="I23" t="s">
        <v>0</v>
      </c>
      <c r="J23">
        <v>55.5</v>
      </c>
      <c r="K23" s="14">
        <f t="shared" ref="K23:K31" si="1">J23/$J$22</f>
        <v>1.148176881303336E-3</v>
      </c>
      <c r="L23" s="14"/>
      <c r="N23" s="57"/>
      <c r="P23" t="s">
        <v>7</v>
      </c>
      <c r="Q23" s="14">
        <f>K30</f>
        <v>6.144297905352987E-3</v>
      </c>
      <c r="R23" s="13"/>
      <c r="T23">
        <v>2016</v>
      </c>
      <c r="U23" s="9"/>
      <c r="V23" s="9"/>
      <c r="X23">
        <v>2016</v>
      </c>
      <c r="AH23" s="45"/>
    </row>
    <row r="24" spans="8:35">
      <c r="I24" t="s">
        <v>1</v>
      </c>
      <c r="J24">
        <v>1126.5</v>
      </c>
      <c r="K24" s="14">
        <f t="shared" si="1"/>
        <v>2.330488750969744E-2</v>
      </c>
      <c r="L24" s="14"/>
      <c r="N24" s="57"/>
      <c r="P24" t="s">
        <v>8</v>
      </c>
      <c r="Q24" s="14">
        <f>K31</f>
        <v>9.8525989138867343E-2</v>
      </c>
      <c r="R24" s="13"/>
      <c r="T24">
        <v>2017</v>
      </c>
      <c r="U24" s="9"/>
      <c r="V24" s="9"/>
      <c r="X24">
        <v>2017</v>
      </c>
      <c r="AH24" s="45"/>
    </row>
    <row r="25" spans="8:35">
      <c r="I25" t="s">
        <v>2</v>
      </c>
      <c r="J25">
        <v>174</v>
      </c>
      <c r="K25" s="14">
        <f t="shared" si="1"/>
        <v>3.5996896819239723E-3</v>
      </c>
      <c r="L25" s="14"/>
      <c r="N25" s="57"/>
      <c r="O25" t="s">
        <v>11</v>
      </c>
      <c r="P25" t="s">
        <v>19</v>
      </c>
      <c r="Q25" s="14">
        <f>K25</f>
        <v>3.5996896819239723E-3</v>
      </c>
      <c r="R25" s="13">
        <f>L26</f>
        <v>0.32130333591931731</v>
      </c>
      <c r="T25">
        <v>2018</v>
      </c>
      <c r="U25" s="9"/>
      <c r="V25" s="9"/>
      <c r="X25">
        <v>2018</v>
      </c>
      <c r="AH25" s="45"/>
    </row>
    <row r="26" spans="8:35">
      <c r="I26" t="s">
        <v>3</v>
      </c>
      <c r="J26">
        <v>9346.5</v>
      </c>
      <c r="K26" s="14">
        <f t="shared" si="1"/>
        <v>0.19335919317300232</v>
      </c>
      <c r="L26" s="13">
        <f>SUM(K25,K28)</f>
        <v>0.32130333591931731</v>
      </c>
      <c r="N26" s="57"/>
      <c r="P26" t="s">
        <v>5</v>
      </c>
      <c r="Q26" s="14">
        <f>K28</f>
        <v>0.31770364623739333</v>
      </c>
      <c r="R26" s="13"/>
      <c r="T26">
        <v>2019</v>
      </c>
      <c r="U26" s="9"/>
      <c r="V26" s="9"/>
      <c r="X26">
        <v>2019</v>
      </c>
      <c r="AH26" s="45"/>
    </row>
    <row r="27" spans="8:35">
      <c r="I27" t="s">
        <v>4</v>
      </c>
      <c r="J27">
        <v>16677</v>
      </c>
      <c r="K27" s="14">
        <f t="shared" si="1"/>
        <v>0.34501163692785103</v>
      </c>
      <c r="L27" s="13"/>
      <c r="N27" s="57"/>
      <c r="T27">
        <v>2020</v>
      </c>
      <c r="U27" s="9"/>
      <c r="V27" s="9"/>
      <c r="X27">
        <v>2020</v>
      </c>
      <c r="AH27" s="45"/>
    </row>
    <row r="28" spans="8:35">
      <c r="I28" t="s">
        <v>5</v>
      </c>
      <c r="J28">
        <v>15357</v>
      </c>
      <c r="K28" s="14">
        <f t="shared" si="1"/>
        <v>0.31770364623739333</v>
      </c>
      <c r="L28" s="13"/>
      <c r="N28" s="57"/>
      <c r="O28" t="s">
        <v>18</v>
      </c>
      <c r="P28" t="s">
        <v>17</v>
      </c>
      <c r="Q28" t="s">
        <v>16</v>
      </c>
      <c r="T28">
        <v>2021</v>
      </c>
      <c r="U28" s="9"/>
      <c r="V28" s="9"/>
      <c r="X28">
        <v>2021</v>
      </c>
      <c r="AH28" s="45"/>
    </row>
    <row r="29" spans="8:35">
      <c r="I29" t="s">
        <v>6</v>
      </c>
      <c r="J29">
        <v>541.5</v>
      </c>
      <c r="K29" s="14">
        <f t="shared" si="1"/>
        <v>1.1202482544608223E-2</v>
      </c>
      <c r="L29" s="13">
        <f>SUM(K29:K31)</f>
        <v>0.11587276958882856</v>
      </c>
      <c r="N29" s="57"/>
      <c r="O29" t="s">
        <v>0</v>
      </c>
      <c r="P29">
        <v>51.29</v>
      </c>
      <c r="Q29" s="13">
        <f>P29/$P$32</f>
        <v>4.5969903112760252E-2</v>
      </c>
      <c r="T29">
        <v>2022</v>
      </c>
      <c r="U29" s="9">
        <v>9.6</v>
      </c>
      <c r="V29" s="9">
        <v>32.58</v>
      </c>
      <c r="X29">
        <v>2022</v>
      </c>
      <c r="Y29">
        <v>16</v>
      </c>
      <c r="AH29" s="45"/>
      <c r="AI29" s="45"/>
    </row>
    <row r="30" spans="8:35">
      <c r="I30" t="s">
        <v>7</v>
      </c>
      <c r="J30">
        <v>297</v>
      </c>
      <c r="K30" s="14">
        <f t="shared" si="1"/>
        <v>6.144297905352987E-3</v>
      </c>
      <c r="L30" s="13"/>
      <c r="N30" s="57"/>
      <c r="O30" t="s">
        <v>3</v>
      </c>
      <c r="P30">
        <v>795.02</v>
      </c>
      <c r="Q30" s="13">
        <f>P30/$P$32</f>
        <v>0.7125559051024889</v>
      </c>
      <c r="T30">
        <v>2023</v>
      </c>
      <c r="U30" s="9">
        <v>11.65</v>
      </c>
      <c r="V30" s="9">
        <v>34.08</v>
      </c>
      <c r="X30">
        <v>2023</v>
      </c>
      <c r="Y30" s="9">
        <v>18.760000000000002</v>
      </c>
      <c r="AH30" s="45"/>
      <c r="AI30" s="45"/>
    </row>
    <row r="31" spans="8:35">
      <c r="I31" t="s">
        <v>8</v>
      </c>
      <c r="J31">
        <v>4762.5</v>
      </c>
      <c r="K31" s="14">
        <f t="shared" si="1"/>
        <v>9.8525989138867343E-2</v>
      </c>
      <c r="L31" s="13"/>
      <c r="N31" s="57"/>
      <c r="O31" t="s">
        <v>6</v>
      </c>
      <c r="P31">
        <v>269.42</v>
      </c>
      <c r="Q31" s="13">
        <f>P31/$P$32</f>
        <v>0.2414741917847508</v>
      </c>
      <c r="T31">
        <v>2024</v>
      </c>
      <c r="U31" s="9">
        <v>10.6</v>
      </c>
      <c r="V31" s="9">
        <v>30.5</v>
      </c>
      <c r="X31">
        <v>2024</v>
      </c>
      <c r="Y31">
        <v>15.3</v>
      </c>
      <c r="AH31" s="45"/>
      <c r="AI31" s="45"/>
    </row>
    <row r="32" spans="8:35">
      <c r="N32" s="57"/>
      <c r="O32" t="s">
        <v>9</v>
      </c>
      <c r="P32">
        <f>SUM(P29:P31)</f>
        <v>1115.73</v>
      </c>
      <c r="T32">
        <v>2026</v>
      </c>
      <c r="U32" s="9">
        <v>11.6</v>
      </c>
      <c r="V32" s="9">
        <v>32.1</v>
      </c>
      <c r="X32">
        <v>2026</v>
      </c>
      <c r="Y32">
        <v>24.1</v>
      </c>
      <c r="AH32" s="45"/>
      <c r="AI32" s="45"/>
    </row>
    <row r="33" spans="8:35">
      <c r="AH33" s="45"/>
      <c r="AI33" s="45"/>
    </row>
    <row r="34" spans="8:35">
      <c r="AH34" s="45"/>
      <c r="AI34" s="45"/>
    </row>
    <row r="35" spans="8:35">
      <c r="AH35" s="45"/>
      <c r="AI35" s="45"/>
    </row>
    <row r="36" spans="8:35">
      <c r="AH36" s="45"/>
      <c r="AI36" s="45"/>
    </row>
    <row r="37" spans="8:35">
      <c r="AH37" s="45"/>
      <c r="AI37" s="45"/>
    </row>
    <row r="38" spans="8:35">
      <c r="AH38" s="45"/>
      <c r="AI38" s="45"/>
    </row>
    <row r="39" spans="8:35">
      <c r="AH39" s="45"/>
      <c r="AI39" s="45"/>
    </row>
    <row r="40" spans="8:35">
      <c r="AH40" s="45"/>
      <c r="AI40" s="45"/>
    </row>
    <row r="41" spans="8:35">
      <c r="H41" s="10" t="s">
        <v>26</v>
      </c>
      <c r="L41" t="s">
        <v>25</v>
      </c>
      <c r="N41" s="58" t="s">
        <v>24</v>
      </c>
      <c r="O41" t="s">
        <v>20</v>
      </c>
      <c r="Q41" t="s">
        <v>16</v>
      </c>
      <c r="R41" t="s">
        <v>23</v>
      </c>
      <c r="U41" t="s">
        <v>22</v>
      </c>
      <c r="Y41" t="s">
        <v>21</v>
      </c>
      <c r="AH41" s="45"/>
      <c r="AI41" s="45"/>
    </row>
    <row r="42" spans="8:35">
      <c r="H42" t="s">
        <v>20</v>
      </c>
      <c r="J42">
        <f>SUM(J43:J51)</f>
        <v>25773</v>
      </c>
      <c r="N42" s="58"/>
      <c r="O42" t="s">
        <v>12</v>
      </c>
      <c r="P42" t="s">
        <v>6</v>
      </c>
      <c r="Q42" s="14">
        <f>K49</f>
        <v>1.8100337562565474E-2</v>
      </c>
      <c r="R42" s="13">
        <f>L49</f>
        <v>0.12914678151553952</v>
      </c>
      <c r="U42" t="s">
        <v>12</v>
      </c>
      <c r="V42" t="s">
        <v>11</v>
      </c>
      <c r="X42">
        <v>2015</v>
      </c>
      <c r="Y42">
        <v>16</v>
      </c>
      <c r="AH42" s="45"/>
      <c r="AI42" s="45"/>
    </row>
    <row r="43" spans="8:35">
      <c r="I43" t="s">
        <v>0</v>
      </c>
      <c r="J43">
        <v>120</v>
      </c>
      <c r="K43" s="14">
        <f>J43/$J$42</f>
        <v>4.6560353858689325E-3</v>
      </c>
      <c r="L43" s="14"/>
      <c r="N43" s="58"/>
      <c r="P43" t="s">
        <v>7</v>
      </c>
      <c r="Q43" s="14">
        <f>K50</f>
        <v>4.6560353858689325E-3</v>
      </c>
      <c r="R43" s="13"/>
      <c r="T43">
        <v>2016</v>
      </c>
      <c r="U43" s="9">
        <v>15</v>
      </c>
      <c r="V43" s="9">
        <v>21</v>
      </c>
      <c r="X43">
        <v>2016</v>
      </c>
      <c r="Y43">
        <v>11</v>
      </c>
      <c r="AH43" s="45"/>
      <c r="AI43" s="45"/>
    </row>
    <row r="44" spans="8:35">
      <c r="I44" t="s">
        <v>1</v>
      </c>
      <c r="J44">
        <v>390</v>
      </c>
      <c r="K44" s="14">
        <f t="shared" ref="K44:K51" si="2">J44/$J$42</f>
        <v>1.5132115004074031E-2</v>
      </c>
      <c r="L44" s="14"/>
      <c r="N44" s="58"/>
      <c r="P44" t="s">
        <v>8</v>
      </c>
      <c r="Q44" s="14">
        <f>K51</f>
        <v>0.1063904085671051</v>
      </c>
      <c r="R44" s="13"/>
      <c r="T44">
        <v>2017</v>
      </c>
      <c r="U44" s="9">
        <v>19</v>
      </c>
      <c r="V44" s="9">
        <v>22</v>
      </c>
      <c r="X44">
        <v>2017</v>
      </c>
      <c r="Y44">
        <v>2</v>
      </c>
      <c r="AH44" s="45"/>
      <c r="AI44" s="45"/>
    </row>
    <row r="45" spans="8:35">
      <c r="I45" t="s">
        <v>2</v>
      </c>
      <c r="J45">
        <v>34.5</v>
      </c>
      <c r="K45" s="14">
        <f t="shared" si="2"/>
        <v>1.3386101734373182E-3</v>
      </c>
      <c r="L45" s="14"/>
      <c r="N45" s="58"/>
      <c r="O45" t="s">
        <v>11</v>
      </c>
      <c r="P45" t="s">
        <v>19</v>
      </c>
      <c r="Q45" s="14">
        <f>K45</f>
        <v>1.3386101734373182E-3</v>
      </c>
      <c r="R45" s="13">
        <f>L46</f>
        <v>0.35729251542311724</v>
      </c>
      <c r="T45">
        <v>2018</v>
      </c>
      <c r="U45" s="9">
        <v>13.86</v>
      </c>
      <c r="V45" s="9">
        <v>27.1</v>
      </c>
      <c r="X45">
        <v>2018</v>
      </c>
      <c r="Y45">
        <v>2</v>
      </c>
      <c r="AH45" s="45"/>
      <c r="AI45" s="45"/>
    </row>
    <row r="46" spans="8:35">
      <c r="I46" t="s">
        <v>3</v>
      </c>
      <c r="J46">
        <v>4114.5</v>
      </c>
      <c r="K46" s="14">
        <f t="shared" si="2"/>
        <v>0.15964381329298102</v>
      </c>
      <c r="L46" s="13">
        <f>K45+K48</f>
        <v>0.35729251542311724</v>
      </c>
      <c r="N46" s="58"/>
      <c r="P46" t="s">
        <v>5</v>
      </c>
      <c r="Q46" s="14">
        <f>K48</f>
        <v>0.3559539052496799</v>
      </c>
      <c r="R46" s="13"/>
      <c r="T46">
        <v>2019</v>
      </c>
      <c r="U46" s="9">
        <v>13.89</v>
      </c>
      <c r="V46" s="9">
        <v>29.81</v>
      </c>
      <c r="X46">
        <v>2019</v>
      </c>
      <c r="Y46">
        <v>8</v>
      </c>
      <c r="AH46" s="45"/>
      <c r="AI46" s="45"/>
    </row>
    <row r="47" spans="8:35">
      <c r="I47" t="s">
        <v>4</v>
      </c>
      <c r="J47">
        <v>8611.5</v>
      </c>
      <c r="K47" s="14">
        <f t="shared" si="2"/>
        <v>0.33412873937841925</v>
      </c>
      <c r="L47" s="13"/>
      <c r="N47" s="58"/>
      <c r="T47">
        <v>2020</v>
      </c>
      <c r="U47" s="9">
        <v>12.91</v>
      </c>
      <c r="V47" s="9">
        <v>31.49</v>
      </c>
      <c r="X47">
        <v>2020</v>
      </c>
      <c r="Y47">
        <v>7</v>
      </c>
      <c r="AH47" s="45"/>
      <c r="AI47" s="45"/>
    </row>
    <row r="48" spans="8:35">
      <c r="I48" t="s">
        <v>5</v>
      </c>
      <c r="J48">
        <v>9174</v>
      </c>
      <c r="K48" s="14">
        <f t="shared" si="2"/>
        <v>0.3559539052496799</v>
      </c>
      <c r="L48" s="13"/>
      <c r="N48" s="58"/>
      <c r="O48" t="s">
        <v>18</v>
      </c>
      <c r="P48" t="s">
        <v>17</v>
      </c>
      <c r="Q48" t="s">
        <v>16</v>
      </c>
      <c r="T48">
        <v>2021</v>
      </c>
      <c r="U48" s="9">
        <v>12.57</v>
      </c>
      <c r="V48" s="9">
        <v>33.03</v>
      </c>
      <c r="X48">
        <v>2021</v>
      </c>
      <c r="Y48">
        <v>6</v>
      </c>
      <c r="AH48" s="45"/>
      <c r="AI48" s="45"/>
    </row>
    <row r="49" spans="9:35">
      <c r="I49" t="s">
        <v>6</v>
      </c>
      <c r="J49">
        <v>466.5</v>
      </c>
      <c r="K49" s="14">
        <f t="shared" si="2"/>
        <v>1.8100337562565474E-2</v>
      </c>
      <c r="L49" s="13">
        <f>K49+K50+K51</f>
        <v>0.12914678151553952</v>
      </c>
      <c r="N49" s="58"/>
      <c r="O49" t="s">
        <v>0</v>
      </c>
      <c r="P49">
        <v>58.5</v>
      </c>
      <c r="Q49" s="13">
        <f>P49/$P$52</f>
        <v>7.9348931841302137E-2</v>
      </c>
      <c r="T49">
        <v>2022</v>
      </c>
      <c r="U49" s="9">
        <v>7.87</v>
      </c>
      <c r="V49" s="9">
        <v>38.51</v>
      </c>
      <c r="X49">
        <v>2022</v>
      </c>
      <c r="Y49">
        <v>6</v>
      </c>
      <c r="AH49" s="45"/>
      <c r="AI49" s="45"/>
    </row>
    <row r="50" spans="9:35">
      <c r="I50" t="s">
        <v>7</v>
      </c>
      <c r="J50">
        <v>120</v>
      </c>
      <c r="K50" s="14">
        <f t="shared" si="2"/>
        <v>4.6560353858689325E-3</v>
      </c>
      <c r="L50" s="13"/>
      <c r="N50" s="58"/>
      <c r="O50" t="s">
        <v>3</v>
      </c>
      <c r="P50">
        <v>627.75</v>
      </c>
      <c r="Q50" s="13">
        <f>P50/$P$52</f>
        <v>0.85147507629704988</v>
      </c>
      <c r="T50">
        <v>2023</v>
      </c>
      <c r="U50" s="9">
        <v>10.71</v>
      </c>
      <c r="V50" s="9">
        <v>31.27</v>
      </c>
      <c r="X50">
        <v>2023</v>
      </c>
      <c r="Y50" s="9">
        <v>6.47</v>
      </c>
      <c r="AH50" s="45"/>
      <c r="AI50" s="45"/>
    </row>
    <row r="51" spans="9:35">
      <c r="I51" t="s">
        <v>8</v>
      </c>
      <c r="J51">
        <v>2742</v>
      </c>
      <c r="K51" s="14">
        <f t="shared" si="2"/>
        <v>0.1063904085671051</v>
      </c>
      <c r="L51" s="13"/>
      <c r="N51" s="58"/>
      <c r="O51" t="s">
        <v>6</v>
      </c>
      <c r="P51">
        <v>51</v>
      </c>
      <c r="Q51" s="13">
        <f>P51/$P$52</f>
        <v>6.9175991861648023E-2</v>
      </c>
      <c r="T51">
        <v>2024</v>
      </c>
      <c r="U51" s="9">
        <v>12.6</v>
      </c>
      <c r="V51" s="9">
        <v>29.6</v>
      </c>
      <c r="X51">
        <v>2024</v>
      </c>
      <c r="Y51">
        <v>6.5</v>
      </c>
      <c r="AH51" s="45"/>
      <c r="AI51" s="45"/>
    </row>
    <row r="52" spans="9:35">
      <c r="N52" s="58"/>
      <c r="O52" t="s">
        <v>9</v>
      </c>
      <c r="P52">
        <f>SUM(P49:P51)</f>
        <v>737.25</v>
      </c>
      <c r="T52">
        <v>2026</v>
      </c>
      <c r="U52" s="9">
        <v>12.9</v>
      </c>
      <c r="V52" s="9">
        <v>35.700000000000003</v>
      </c>
      <c r="X52">
        <v>2026</v>
      </c>
      <c r="Y52">
        <v>6.9</v>
      </c>
      <c r="AH52" s="45"/>
      <c r="AI52" s="45"/>
    </row>
    <row r="53" spans="9:35">
      <c r="AH53" s="45"/>
      <c r="AI53" s="45"/>
    </row>
    <row r="54" spans="9:35">
      <c r="AH54" s="45"/>
      <c r="AI54" s="45"/>
    </row>
    <row r="55" spans="9:35">
      <c r="AH55" s="45"/>
      <c r="AI55" s="45"/>
    </row>
    <row r="56" spans="9:35">
      <c r="AH56" s="45"/>
      <c r="AI56" s="45"/>
    </row>
    <row r="57" spans="9:35">
      <c r="AH57" s="45"/>
      <c r="AI57" s="45"/>
    </row>
    <row r="58" spans="9:35">
      <c r="AH58" s="45"/>
      <c r="AI58" s="45"/>
    </row>
    <row r="59" spans="9:35">
      <c r="AH59" s="45"/>
      <c r="AI59" s="45"/>
    </row>
    <row r="60" spans="9:35">
      <c r="AH60" s="45"/>
      <c r="AI60" s="45"/>
    </row>
    <row r="61" spans="9:35">
      <c r="AH61" s="45"/>
      <c r="AI61" s="45"/>
    </row>
    <row r="62" spans="9:35">
      <c r="AH62" s="45"/>
      <c r="AI62" s="45"/>
    </row>
    <row r="63" spans="9:35">
      <c r="AH63" s="45"/>
      <c r="AI63" s="45"/>
    </row>
    <row r="64" spans="9:35">
      <c r="AH64" s="45"/>
      <c r="AI64" s="45"/>
    </row>
    <row r="65" spans="34:35">
      <c r="AH65" s="45"/>
      <c r="AI65" s="45"/>
    </row>
    <row r="66" spans="34:35">
      <c r="AH66" s="45"/>
      <c r="AI66" s="45"/>
    </row>
    <row r="67" spans="34:35">
      <c r="AH67" s="45"/>
      <c r="AI67" s="45"/>
    </row>
    <row r="68" spans="34:35">
      <c r="AH68" s="45"/>
      <c r="AI68" s="45"/>
    </row>
    <row r="69" spans="34:35">
      <c r="AH69" s="45"/>
      <c r="AI69" s="45"/>
    </row>
    <row r="70" spans="34:35">
      <c r="AH70" s="45"/>
      <c r="AI70" s="45"/>
    </row>
    <row r="71" spans="34:35">
      <c r="AH71" s="45"/>
      <c r="AI71" s="45"/>
    </row>
    <row r="72" spans="34:35">
      <c r="AH72" s="45"/>
      <c r="AI72" s="45"/>
    </row>
    <row r="73" spans="34:35">
      <c r="AH73" s="45"/>
      <c r="AI73" s="45"/>
    </row>
    <row r="74" spans="34:35">
      <c r="AH74" s="45"/>
      <c r="AI74" s="45"/>
    </row>
    <row r="75" spans="34:35">
      <c r="AH75" s="45"/>
      <c r="AI75" s="45"/>
    </row>
    <row r="76" spans="34:35">
      <c r="AH76" s="45"/>
      <c r="AI76" s="45"/>
    </row>
    <row r="77" spans="34:35">
      <c r="AH77" s="45"/>
      <c r="AI77" s="45"/>
    </row>
    <row r="78" spans="34:35">
      <c r="AH78" s="45"/>
      <c r="AI78" s="45"/>
    </row>
    <row r="79" spans="34:35">
      <c r="AH79" s="45"/>
      <c r="AI79" s="45"/>
    </row>
    <row r="80" spans="34:35">
      <c r="AH80" s="45"/>
      <c r="AI80" s="45"/>
    </row>
    <row r="81" spans="34:35">
      <c r="AH81" s="45"/>
      <c r="AI81" s="45"/>
    </row>
    <row r="82" spans="34:35">
      <c r="AH82" s="45"/>
      <c r="AI82" s="45"/>
    </row>
    <row r="83" spans="34:35">
      <c r="AH83" s="45"/>
      <c r="AI83" s="45"/>
    </row>
    <row r="84" spans="34:35">
      <c r="AH84" s="45"/>
      <c r="AI84" s="45"/>
    </row>
    <row r="85" spans="34:35">
      <c r="AH85" s="45"/>
      <c r="AI85" s="45"/>
    </row>
    <row r="86" spans="34:35">
      <c r="AH86" s="45"/>
      <c r="AI86" s="45"/>
    </row>
    <row r="87" spans="34:35">
      <c r="AH87" s="45"/>
      <c r="AI87" s="45"/>
    </row>
    <row r="88" spans="34:35">
      <c r="AH88" s="45"/>
      <c r="AI88" s="45"/>
    </row>
    <row r="89" spans="34:35">
      <c r="AH89" s="45"/>
      <c r="AI89" s="45"/>
    </row>
    <row r="90" spans="34:35">
      <c r="AH90" s="45"/>
      <c r="AI90" s="45"/>
    </row>
    <row r="91" spans="34:35">
      <c r="AH91" s="45"/>
      <c r="AI91" s="45"/>
    </row>
    <row r="92" spans="34:35">
      <c r="AH92" s="45"/>
      <c r="AI92" s="45"/>
    </row>
    <row r="93" spans="34:35">
      <c r="AH93" s="45"/>
      <c r="AI93" s="45"/>
    </row>
    <row r="94" spans="34:35">
      <c r="AH94" s="45"/>
      <c r="AI94" s="45"/>
    </row>
    <row r="95" spans="34:35">
      <c r="AH95" s="45"/>
      <c r="AI95" s="45"/>
    </row>
    <row r="96" spans="34:35">
      <c r="AH96" s="45"/>
      <c r="AI96" s="45"/>
    </row>
    <row r="97" spans="34:35">
      <c r="AH97" s="45"/>
      <c r="AI97" s="45"/>
    </row>
    <row r="98" spans="34:35">
      <c r="AH98" s="45"/>
      <c r="AI98" s="45"/>
    </row>
    <row r="99" spans="34:35">
      <c r="AH99" s="45"/>
      <c r="AI99" s="45"/>
    </row>
    <row r="100" spans="34:35">
      <c r="AH100" s="45"/>
      <c r="AI100" s="45"/>
    </row>
    <row r="101" spans="34:35">
      <c r="AH101" s="45"/>
      <c r="AI101" s="45"/>
    </row>
    <row r="102" spans="34:35">
      <c r="AH102" s="45"/>
      <c r="AI102" s="45"/>
    </row>
    <row r="103" spans="34:35">
      <c r="AH103" s="45"/>
      <c r="AI103" s="45"/>
    </row>
    <row r="104" spans="34:35">
      <c r="AH104" s="45"/>
      <c r="AI104" s="45"/>
    </row>
    <row r="105" spans="34:35">
      <c r="AH105" s="45"/>
      <c r="AI105" s="45"/>
    </row>
    <row r="106" spans="34:35">
      <c r="AH106" s="45"/>
      <c r="AI106" s="45"/>
    </row>
    <row r="107" spans="34:35">
      <c r="AH107" s="45"/>
      <c r="AI107" s="45"/>
    </row>
    <row r="108" spans="34:35">
      <c r="AH108" s="45"/>
      <c r="AI108" s="45"/>
    </row>
    <row r="109" spans="34:35">
      <c r="AH109" s="45"/>
      <c r="AI109" s="45"/>
    </row>
    <row r="110" spans="34:35">
      <c r="AH110" s="45"/>
      <c r="AI110" s="45"/>
    </row>
    <row r="111" spans="34:35">
      <c r="AH111" s="45"/>
      <c r="AI111" s="45"/>
    </row>
    <row r="112" spans="34:35">
      <c r="AH112" s="45"/>
      <c r="AI112" s="45"/>
    </row>
    <row r="113" spans="27:35">
      <c r="AH113" s="45"/>
      <c r="AI113" s="45"/>
    </row>
    <row r="114" spans="27:35">
      <c r="AH114" s="45"/>
      <c r="AI114" s="45"/>
    </row>
    <row r="115" spans="27:35">
      <c r="AH115" s="45"/>
      <c r="AI115" s="45"/>
    </row>
    <row r="116" spans="27:35">
      <c r="AH116" s="45"/>
      <c r="AI116" s="45"/>
    </row>
    <row r="117" spans="27:35">
      <c r="AA117" s="12"/>
      <c r="AB117" s="12"/>
      <c r="AC117" s="12"/>
      <c r="AD117" s="12"/>
      <c r="AE117" s="12"/>
      <c r="AF117" s="12"/>
      <c r="AG117" s="12"/>
      <c r="AH117" s="45"/>
      <c r="AI117" s="45"/>
    </row>
    <row r="118" spans="27:35">
      <c r="AA118" s="12"/>
      <c r="AB118" s="12"/>
      <c r="AC118" s="12"/>
      <c r="AD118" s="12"/>
      <c r="AE118" s="12"/>
      <c r="AF118" s="12"/>
      <c r="AG118" s="12"/>
      <c r="AH118" s="45"/>
      <c r="AI118" s="45"/>
    </row>
    <row r="119" spans="27:35">
      <c r="AA119" s="12"/>
      <c r="AB119" s="12"/>
      <c r="AC119" s="12"/>
      <c r="AD119" s="12"/>
      <c r="AE119" s="12"/>
      <c r="AF119" s="12"/>
      <c r="AG119" s="12"/>
      <c r="AH119" s="45"/>
      <c r="AI119" s="45"/>
    </row>
    <row r="120" spans="27:35">
      <c r="AA120" s="12"/>
      <c r="AB120" s="12"/>
      <c r="AC120" s="12"/>
      <c r="AD120" s="12"/>
      <c r="AE120" s="12"/>
      <c r="AF120" s="12"/>
      <c r="AG120" s="12"/>
      <c r="AH120" s="45"/>
      <c r="AI120" s="45"/>
    </row>
    <row r="121" spans="27:35">
      <c r="AA121" s="12"/>
      <c r="AB121" s="12"/>
      <c r="AC121" s="12"/>
      <c r="AD121" s="12"/>
      <c r="AE121" s="12"/>
      <c r="AF121" s="12"/>
      <c r="AG121" s="12"/>
      <c r="AH121" s="45"/>
      <c r="AI121" s="45"/>
    </row>
    <row r="122" spans="27:35">
      <c r="AA122" s="12"/>
      <c r="AB122" s="12"/>
      <c r="AC122" s="12"/>
      <c r="AD122" s="12"/>
      <c r="AE122" s="12"/>
      <c r="AF122" s="12"/>
      <c r="AG122" s="12"/>
      <c r="AH122" s="45"/>
      <c r="AI122" s="45"/>
    </row>
    <row r="123" spans="27:35">
      <c r="AA123" s="12"/>
      <c r="AB123" s="12"/>
      <c r="AC123" s="12"/>
      <c r="AD123" s="12"/>
      <c r="AE123" s="12"/>
      <c r="AF123" s="12"/>
      <c r="AG123" s="12"/>
      <c r="AH123" s="45"/>
      <c r="AI123" s="45"/>
    </row>
    <row r="124" spans="27:35">
      <c r="AA124" s="12"/>
      <c r="AB124" s="12"/>
      <c r="AC124" s="12"/>
      <c r="AD124" s="12"/>
      <c r="AE124" s="12"/>
      <c r="AF124" s="12"/>
      <c r="AG124" s="12"/>
      <c r="AH124" s="45"/>
      <c r="AI124" s="45"/>
    </row>
    <row r="125" spans="27:35">
      <c r="AA125" s="12"/>
      <c r="AB125" s="12"/>
      <c r="AC125" s="12"/>
      <c r="AD125" s="12"/>
      <c r="AE125" s="12"/>
      <c r="AF125" s="12"/>
      <c r="AG125" s="12"/>
      <c r="AH125" s="45"/>
      <c r="AI125" s="45"/>
    </row>
    <row r="126" spans="27:35">
      <c r="AA126" s="12"/>
      <c r="AB126" s="12"/>
      <c r="AC126" s="12"/>
      <c r="AD126" s="12"/>
      <c r="AE126" s="12"/>
      <c r="AF126" s="12"/>
      <c r="AG126" s="12"/>
      <c r="AH126" s="45"/>
      <c r="AI126" s="45"/>
    </row>
    <row r="127" spans="27:35">
      <c r="AA127" s="12"/>
      <c r="AB127" s="12"/>
      <c r="AC127" s="12"/>
      <c r="AD127" s="12"/>
      <c r="AE127" s="12"/>
      <c r="AF127" s="12"/>
      <c r="AG127" s="12"/>
      <c r="AH127" s="45"/>
      <c r="AI127" s="45"/>
    </row>
    <row r="128" spans="27:35">
      <c r="AA128" s="12"/>
      <c r="AB128" s="12"/>
      <c r="AC128" s="12"/>
      <c r="AD128" s="12"/>
      <c r="AE128" s="12"/>
      <c r="AF128" s="12"/>
      <c r="AG128" s="12"/>
      <c r="AH128" s="45"/>
      <c r="AI128" s="45"/>
    </row>
    <row r="129" spans="27:35">
      <c r="AA129" s="12"/>
      <c r="AB129" s="12"/>
      <c r="AC129" s="12"/>
      <c r="AD129" s="12"/>
      <c r="AE129" s="12"/>
      <c r="AF129" s="12"/>
      <c r="AG129" s="12"/>
      <c r="AH129" s="45"/>
      <c r="AI129" s="45"/>
    </row>
    <row r="130" spans="27:35">
      <c r="AA130" s="12"/>
      <c r="AB130" s="12"/>
      <c r="AC130" s="12"/>
      <c r="AD130" s="12"/>
      <c r="AE130" s="12"/>
      <c r="AF130" s="12"/>
      <c r="AG130" s="12"/>
      <c r="AH130" s="45"/>
      <c r="AI130" s="45"/>
    </row>
    <row r="131" spans="27:35">
      <c r="AA131" s="12"/>
      <c r="AB131" s="12"/>
      <c r="AC131" s="12"/>
      <c r="AD131" s="12"/>
      <c r="AE131" s="12"/>
      <c r="AF131" s="12"/>
      <c r="AG131" s="12"/>
      <c r="AH131" s="45"/>
      <c r="AI131" s="45"/>
    </row>
    <row r="132" spans="27:35">
      <c r="AA132" s="12"/>
      <c r="AB132" s="12"/>
      <c r="AC132" s="12"/>
      <c r="AD132" s="12"/>
      <c r="AE132" s="12"/>
      <c r="AF132" s="12"/>
      <c r="AG132" s="12"/>
      <c r="AH132" s="45"/>
      <c r="AI132" s="45"/>
    </row>
    <row r="133" spans="27:35">
      <c r="AA133" s="12"/>
      <c r="AB133" s="12"/>
      <c r="AC133" s="12"/>
      <c r="AD133" s="12"/>
      <c r="AE133" s="12"/>
      <c r="AF133" s="12"/>
      <c r="AG133" s="12"/>
      <c r="AH133" s="45"/>
      <c r="AI133" s="45"/>
    </row>
    <row r="134" spans="27:35">
      <c r="AA134" s="12"/>
      <c r="AB134" s="12"/>
      <c r="AC134" s="12"/>
      <c r="AD134" s="12"/>
      <c r="AE134" s="12"/>
      <c r="AF134" s="12"/>
      <c r="AG134" s="12"/>
      <c r="AH134" s="45"/>
      <c r="AI134" s="45"/>
    </row>
    <row r="135" spans="27:35">
      <c r="AA135" s="12"/>
      <c r="AB135" s="12"/>
      <c r="AC135" s="12"/>
      <c r="AD135" s="12"/>
      <c r="AE135" s="12"/>
      <c r="AF135" s="12"/>
      <c r="AG135" s="12"/>
      <c r="AH135" s="45"/>
      <c r="AI135" s="45"/>
    </row>
    <row r="136" spans="27:35">
      <c r="AA136" s="12"/>
      <c r="AB136" s="12"/>
      <c r="AC136" s="12"/>
      <c r="AD136" s="12"/>
      <c r="AE136" s="12"/>
      <c r="AF136" s="12"/>
      <c r="AG136" s="12"/>
      <c r="AH136" s="45"/>
      <c r="AI136" s="45"/>
    </row>
    <row r="137" spans="27:35">
      <c r="AA137" s="12"/>
      <c r="AB137" s="12"/>
      <c r="AC137" s="12"/>
      <c r="AD137" s="12"/>
      <c r="AE137" s="12"/>
      <c r="AF137" s="12"/>
      <c r="AG137" s="12"/>
      <c r="AH137" s="45"/>
      <c r="AI137" s="45"/>
    </row>
    <row r="138" spans="27:35">
      <c r="AA138" s="12"/>
      <c r="AB138" s="12"/>
      <c r="AC138" s="12"/>
      <c r="AD138" s="12"/>
      <c r="AE138" s="12"/>
      <c r="AF138" s="12"/>
      <c r="AG138" s="12"/>
      <c r="AH138" s="45"/>
      <c r="AI138" s="45"/>
    </row>
    <row r="139" spans="27:35">
      <c r="AA139" s="12"/>
      <c r="AB139" s="12"/>
      <c r="AC139" s="12"/>
      <c r="AD139" s="12"/>
      <c r="AE139" s="12"/>
      <c r="AF139" s="12"/>
      <c r="AG139" s="12"/>
      <c r="AH139" s="45"/>
      <c r="AI139" s="45"/>
    </row>
    <row r="140" spans="27:35">
      <c r="AA140" s="12"/>
      <c r="AB140" s="12"/>
      <c r="AC140" s="12"/>
      <c r="AD140" s="12"/>
      <c r="AE140" s="12"/>
      <c r="AF140" s="12"/>
      <c r="AG140" s="12"/>
      <c r="AH140" s="45"/>
      <c r="AI140" s="45"/>
    </row>
    <row r="141" spans="27:35">
      <c r="AA141" s="12"/>
      <c r="AB141" s="12"/>
      <c r="AC141" s="12"/>
      <c r="AD141" s="12"/>
      <c r="AE141" s="12"/>
      <c r="AF141" s="12"/>
      <c r="AG141" s="12"/>
      <c r="AH141" s="45"/>
      <c r="AI141" s="45"/>
    </row>
    <row r="142" spans="27:35">
      <c r="AA142" s="12"/>
      <c r="AB142" s="12"/>
      <c r="AC142" s="12"/>
      <c r="AD142" s="12"/>
      <c r="AE142" s="12"/>
      <c r="AF142" s="12"/>
      <c r="AG142" s="12"/>
      <c r="AH142" s="45"/>
      <c r="AI142" s="45"/>
    </row>
    <row r="143" spans="27:35">
      <c r="AA143" s="11"/>
      <c r="AB143" s="11"/>
      <c r="AC143" s="11"/>
      <c r="AD143" s="11"/>
      <c r="AE143" s="11"/>
      <c r="AF143" s="11"/>
      <c r="AG143" s="11"/>
      <c r="AH143" s="46"/>
      <c r="AI143" s="46"/>
    </row>
    <row r="144" spans="27:35">
      <c r="AA144" s="11"/>
      <c r="AB144" s="11"/>
      <c r="AC144" s="11"/>
      <c r="AD144" s="11"/>
      <c r="AE144" s="11"/>
      <c r="AF144" s="11"/>
      <c r="AG144" s="11"/>
      <c r="AH144" s="46"/>
      <c r="AI144" s="46"/>
    </row>
    <row r="145" spans="27:35">
      <c r="AA145" s="11"/>
      <c r="AB145" s="11"/>
      <c r="AC145" s="11"/>
      <c r="AD145" s="11"/>
      <c r="AE145" s="11"/>
      <c r="AF145" s="11"/>
      <c r="AG145" s="11"/>
      <c r="AH145" s="46"/>
      <c r="AI145" s="46"/>
    </row>
    <row r="146" spans="27:35">
      <c r="AA146" s="11"/>
      <c r="AB146" s="11"/>
      <c r="AC146" s="11"/>
      <c r="AD146" s="11"/>
      <c r="AE146" s="11"/>
      <c r="AF146" s="11"/>
      <c r="AG146" s="11"/>
      <c r="AH146" s="46"/>
      <c r="AI146" s="46"/>
    </row>
    <row r="147" spans="27:35">
      <c r="AA147" s="11"/>
      <c r="AB147" s="11"/>
      <c r="AC147" s="11"/>
      <c r="AD147" s="11"/>
      <c r="AE147" s="11"/>
      <c r="AF147" s="11"/>
      <c r="AG147" s="11"/>
      <c r="AH147" s="46"/>
      <c r="AI147" s="46"/>
    </row>
    <row r="148" spans="27:35">
      <c r="AA148" s="11"/>
      <c r="AB148" s="11"/>
      <c r="AC148" s="11"/>
      <c r="AD148" s="11"/>
      <c r="AE148" s="11"/>
      <c r="AF148" s="11"/>
      <c r="AG148" s="11"/>
      <c r="AH148" s="46"/>
      <c r="AI148" s="46"/>
    </row>
    <row r="149" spans="27:35">
      <c r="AA149" s="11"/>
      <c r="AB149" s="11"/>
      <c r="AC149" s="11"/>
      <c r="AD149" s="11"/>
      <c r="AE149" s="11"/>
      <c r="AF149" s="11"/>
      <c r="AG149" s="11"/>
      <c r="AH149" s="46"/>
      <c r="AI149" s="46"/>
    </row>
    <row r="150" spans="27:35">
      <c r="AA150" s="11"/>
      <c r="AB150" s="11"/>
      <c r="AC150" s="11"/>
      <c r="AD150" s="11"/>
      <c r="AE150" s="11"/>
      <c r="AF150" s="11"/>
      <c r="AG150" s="11"/>
      <c r="AH150" s="46"/>
      <c r="AI150" s="46"/>
    </row>
    <row r="151" spans="27:35">
      <c r="AA151" s="11"/>
      <c r="AB151" s="11"/>
      <c r="AC151" s="11"/>
      <c r="AD151" s="11"/>
      <c r="AE151" s="11"/>
      <c r="AF151" s="11"/>
      <c r="AG151" s="11"/>
      <c r="AH151" s="46"/>
      <c r="AI151" s="46"/>
    </row>
    <row r="152" spans="27:35">
      <c r="AA152" s="11"/>
      <c r="AB152" s="11"/>
      <c r="AC152" s="11"/>
      <c r="AD152" s="11"/>
      <c r="AE152" s="11"/>
      <c r="AF152" s="11"/>
      <c r="AG152" s="11"/>
      <c r="AH152" s="46"/>
      <c r="AI152" s="46"/>
    </row>
    <row r="153" spans="27:35">
      <c r="AA153" s="11"/>
      <c r="AB153" s="11"/>
      <c r="AC153" s="11"/>
      <c r="AD153" s="11"/>
      <c r="AE153" s="11"/>
      <c r="AF153" s="11"/>
      <c r="AG153" s="11"/>
      <c r="AH153" s="46"/>
      <c r="AI153" s="46"/>
    </row>
    <row r="154" spans="27:35">
      <c r="AA154" s="11"/>
      <c r="AB154" s="11"/>
      <c r="AC154" s="11"/>
      <c r="AD154" s="11"/>
      <c r="AE154" s="11"/>
      <c r="AF154" s="11"/>
      <c r="AG154" s="11"/>
      <c r="AH154" s="46"/>
      <c r="AI154" s="46"/>
    </row>
    <row r="155" spans="27:35">
      <c r="AA155" s="11"/>
      <c r="AB155" s="11"/>
      <c r="AC155" s="11"/>
      <c r="AD155" s="11"/>
      <c r="AE155" s="11"/>
      <c r="AF155" s="11"/>
      <c r="AG155" s="11"/>
      <c r="AH155" s="46"/>
      <c r="AI155" s="46"/>
    </row>
    <row r="156" spans="27:35">
      <c r="AA156" s="11"/>
      <c r="AB156" s="11"/>
      <c r="AC156" s="11"/>
      <c r="AD156" s="11"/>
      <c r="AE156" s="11"/>
      <c r="AF156" s="11"/>
      <c r="AG156" s="11"/>
      <c r="AH156" s="46"/>
      <c r="AI156" s="46"/>
    </row>
    <row r="157" spans="27:35">
      <c r="AA157" s="11"/>
      <c r="AB157" s="11"/>
      <c r="AC157" s="11"/>
      <c r="AD157" s="11"/>
      <c r="AE157" s="11"/>
      <c r="AF157" s="11"/>
      <c r="AG157" s="11"/>
      <c r="AH157" s="46"/>
      <c r="AI157" s="46"/>
    </row>
    <row r="158" spans="27:35">
      <c r="AA158" s="11"/>
      <c r="AB158" s="11"/>
      <c r="AC158" s="11"/>
      <c r="AD158" s="11"/>
      <c r="AE158" s="11"/>
      <c r="AF158" s="11"/>
      <c r="AG158" s="11"/>
      <c r="AH158" s="46"/>
      <c r="AI158" s="46"/>
    </row>
    <row r="159" spans="27:35">
      <c r="AA159" s="11"/>
      <c r="AB159" s="11"/>
      <c r="AC159" s="11"/>
      <c r="AD159" s="11"/>
      <c r="AE159" s="11"/>
      <c r="AF159" s="11"/>
      <c r="AG159" s="11"/>
      <c r="AH159" s="46"/>
      <c r="AI159" s="46"/>
    </row>
    <row r="160" spans="27:35">
      <c r="AA160" s="11"/>
      <c r="AB160" s="11"/>
      <c r="AC160" s="11"/>
      <c r="AD160" s="11"/>
      <c r="AE160" s="11"/>
      <c r="AF160" s="11"/>
      <c r="AG160" s="11"/>
      <c r="AH160" s="46"/>
      <c r="AI160" s="46"/>
    </row>
    <row r="161" spans="27:35">
      <c r="AA161" s="11"/>
      <c r="AB161" s="11"/>
      <c r="AC161" s="11"/>
      <c r="AD161" s="11"/>
      <c r="AE161" s="11"/>
      <c r="AF161" s="11"/>
      <c r="AG161" s="11"/>
      <c r="AH161" s="46"/>
      <c r="AI161" s="46"/>
    </row>
    <row r="162" spans="27:35">
      <c r="AA162" s="11"/>
      <c r="AB162" s="11"/>
      <c r="AC162" s="11"/>
      <c r="AD162" s="11"/>
      <c r="AE162" s="11"/>
      <c r="AF162" s="11"/>
      <c r="AG162" s="11"/>
      <c r="AH162" s="46"/>
      <c r="AI162" s="46"/>
    </row>
    <row r="163" spans="27:35">
      <c r="AA163" s="11"/>
      <c r="AB163" s="11"/>
      <c r="AC163" s="11"/>
      <c r="AD163" s="11"/>
      <c r="AE163" s="11"/>
      <c r="AF163" s="11"/>
      <c r="AG163" s="11"/>
      <c r="AH163" s="46"/>
      <c r="AI163" s="46"/>
    </row>
    <row r="164" spans="27:35">
      <c r="AA164" s="11"/>
      <c r="AB164" s="11"/>
      <c r="AC164" s="11"/>
      <c r="AD164" s="11"/>
      <c r="AE164" s="11"/>
      <c r="AF164" s="11"/>
      <c r="AG164" s="11"/>
      <c r="AH164" s="46"/>
      <c r="AI164" s="46"/>
    </row>
    <row r="165" spans="27:35">
      <c r="AA165" s="11"/>
      <c r="AB165" s="11"/>
      <c r="AC165" s="11"/>
      <c r="AD165" s="11"/>
      <c r="AE165" s="11"/>
      <c r="AF165" s="11"/>
      <c r="AG165" s="11"/>
      <c r="AH165" s="46"/>
      <c r="AI165" s="46"/>
    </row>
    <row r="166" spans="27:35">
      <c r="AA166" s="11"/>
      <c r="AB166" s="11"/>
      <c r="AC166" s="11"/>
      <c r="AD166" s="11"/>
      <c r="AE166" s="11"/>
      <c r="AF166" s="11"/>
      <c r="AG166" s="11"/>
      <c r="AH166" s="46"/>
      <c r="AI166" s="46"/>
    </row>
    <row r="167" spans="27:35">
      <c r="AA167" s="11"/>
      <c r="AB167" s="11"/>
      <c r="AC167" s="11"/>
      <c r="AD167" s="11"/>
      <c r="AE167" s="11"/>
      <c r="AF167" s="11"/>
      <c r="AG167" s="11"/>
      <c r="AH167" s="46"/>
      <c r="AI167" s="46"/>
    </row>
    <row r="168" spans="27:35">
      <c r="AA168" s="11"/>
      <c r="AB168" s="11"/>
      <c r="AC168" s="11"/>
      <c r="AD168" s="11"/>
      <c r="AE168" s="11"/>
      <c r="AF168" s="11"/>
      <c r="AG168" s="11"/>
      <c r="AH168" s="46"/>
      <c r="AI168" s="46"/>
    </row>
    <row r="169" spans="27:35">
      <c r="AA169" s="11"/>
      <c r="AB169" s="11"/>
      <c r="AC169" s="11"/>
      <c r="AD169" s="11"/>
      <c r="AE169" s="11"/>
      <c r="AF169" s="11"/>
      <c r="AG169" s="11"/>
      <c r="AH169" s="46"/>
      <c r="AI169" s="46"/>
    </row>
    <row r="170" spans="27:35">
      <c r="AA170" s="11"/>
      <c r="AB170" s="11"/>
      <c r="AC170" s="11"/>
      <c r="AD170" s="11"/>
      <c r="AE170" s="11"/>
      <c r="AF170" s="11"/>
      <c r="AG170" s="11"/>
      <c r="AH170" s="46"/>
      <c r="AI170" s="46"/>
    </row>
    <row r="171" spans="27:35">
      <c r="AA171" s="11"/>
      <c r="AB171" s="11"/>
      <c r="AC171" s="11"/>
      <c r="AD171" s="11"/>
      <c r="AE171" s="11"/>
      <c r="AF171" s="11"/>
      <c r="AG171" s="11"/>
      <c r="AH171" s="46"/>
      <c r="AI171" s="46"/>
    </row>
    <row r="172" spans="27:35">
      <c r="AA172" s="11"/>
      <c r="AB172" s="11"/>
      <c r="AC172" s="11"/>
      <c r="AD172" s="11"/>
      <c r="AE172" s="11"/>
      <c r="AF172" s="11"/>
      <c r="AG172" s="11"/>
      <c r="AH172" s="46"/>
      <c r="AI172" s="46"/>
    </row>
    <row r="173" spans="27:35">
      <c r="AA173" s="11"/>
      <c r="AB173" s="11"/>
      <c r="AC173" s="11"/>
      <c r="AD173" s="11"/>
      <c r="AE173" s="11"/>
      <c r="AF173" s="11"/>
      <c r="AG173" s="11"/>
      <c r="AH173" s="46"/>
      <c r="AI173" s="46"/>
    </row>
    <row r="174" spans="27:35">
      <c r="AA174" s="11"/>
      <c r="AB174" s="11"/>
      <c r="AC174" s="11"/>
      <c r="AD174" s="11"/>
      <c r="AE174" s="11"/>
      <c r="AF174" s="11"/>
      <c r="AG174" s="11"/>
      <c r="AH174" s="46"/>
      <c r="AI174" s="46"/>
    </row>
    <row r="175" spans="27:35">
      <c r="AA175" s="11"/>
      <c r="AB175" s="11"/>
      <c r="AC175" s="11"/>
      <c r="AD175" s="11"/>
      <c r="AE175" s="11"/>
      <c r="AF175" s="11"/>
      <c r="AG175" s="11"/>
      <c r="AH175" s="46"/>
      <c r="AI175" s="46"/>
    </row>
    <row r="176" spans="27:35">
      <c r="AA176" s="11"/>
      <c r="AB176" s="11"/>
      <c r="AC176" s="11"/>
      <c r="AD176" s="11"/>
      <c r="AE176" s="11"/>
      <c r="AF176" s="11"/>
      <c r="AG176" s="11"/>
      <c r="AH176" s="46"/>
      <c r="AI176" s="46"/>
    </row>
    <row r="177" spans="27:35">
      <c r="AA177" s="11"/>
      <c r="AB177" s="11"/>
      <c r="AC177" s="11"/>
      <c r="AD177" s="11"/>
      <c r="AE177" s="11"/>
      <c r="AF177" s="11"/>
      <c r="AG177" s="11"/>
      <c r="AH177" s="46"/>
      <c r="AI177" s="46"/>
    </row>
    <row r="178" spans="27:35">
      <c r="AA178" s="11"/>
      <c r="AB178" s="11"/>
      <c r="AC178" s="11"/>
      <c r="AD178" s="11"/>
      <c r="AE178" s="11"/>
      <c r="AF178" s="11"/>
      <c r="AG178" s="11"/>
      <c r="AH178" s="46"/>
      <c r="AI178" s="46"/>
    </row>
    <row r="179" spans="27:35">
      <c r="AA179" s="11"/>
      <c r="AB179" s="11"/>
      <c r="AC179" s="11"/>
      <c r="AD179" s="11"/>
      <c r="AE179" s="11"/>
      <c r="AF179" s="11"/>
      <c r="AG179" s="11"/>
      <c r="AH179" s="46"/>
      <c r="AI179" s="46"/>
    </row>
    <row r="180" spans="27:35">
      <c r="AA180" s="11"/>
      <c r="AB180" s="11"/>
      <c r="AC180" s="11"/>
      <c r="AD180" s="11"/>
      <c r="AE180" s="11"/>
      <c r="AF180" s="11"/>
      <c r="AG180" s="11"/>
      <c r="AH180" s="46"/>
      <c r="AI180" s="46"/>
    </row>
    <row r="181" spans="27:35">
      <c r="AA181" s="11"/>
      <c r="AB181" s="11"/>
      <c r="AC181" s="11"/>
      <c r="AD181" s="11"/>
      <c r="AE181" s="11"/>
      <c r="AF181" s="11"/>
      <c r="AG181" s="11"/>
      <c r="AH181" s="46"/>
      <c r="AI181" s="46"/>
    </row>
    <row r="182" spans="27:35">
      <c r="AA182" s="11"/>
      <c r="AB182" s="11"/>
      <c r="AC182" s="11"/>
      <c r="AD182" s="11"/>
      <c r="AE182" s="11"/>
      <c r="AF182" s="11"/>
      <c r="AG182" s="11"/>
      <c r="AH182" s="46"/>
      <c r="AI182" s="46"/>
    </row>
    <row r="183" spans="27:35">
      <c r="AA183" s="11"/>
      <c r="AB183" s="11"/>
      <c r="AC183" s="11"/>
      <c r="AD183" s="11"/>
      <c r="AE183" s="11"/>
      <c r="AF183" s="11"/>
      <c r="AG183" s="11"/>
      <c r="AH183" s="46"/>
      <c r="AI183" s="46"/>
    </row>
    <row r="184" spans="27:35">
      <c r="AA184" s="11"/>
      <c r="AB184" s="11"/>
      <c r="AC184" s="11"/>
      <c r="AD184" s="11"/>
      <c r="AE184" s="11"/>
      <c r="AF184" s="11"/>
      <c r="AG184" s="11"/>
      <c r="AH184" s="46"/>
      <c r="AI184" s="46"/>
    </row>
    <row r="185" spans="27:35">
      <c r="AA185" s="11"/>
      <c r="AB185" s="11"/>
      <c r="AC185" s="11"/>
      <c r="AD185" s="11"/>
      <c r="AE185" s="11"/>
      <c r="AF185" s="11"/>
      <c r="AG185" s="11"/>
      <c r="AH185" s="46"/>
      <c r="AI185" s="46"/>
    </row>
    <row r="186" spans="27:35">
      <c r="AA186" s="11"/>
      <c r="AB186" s="11"/>
      <c r="AC186" s="11"/>
      <c r="AD186" s="11"/>
      <c r="AE186" s="11"/>
      <c r="AF186" s="11"/>
      <c r="AG186" s="11"/>
      <c r="AH186" s="46"/>
      <c r="AI186" s="46"/>
    </row>
    <row r="187" spans="27:35">
      <c r="AA187" s="11"/>
      <c r="AB187" s="11"/>
      <c r="AC187" s="11"/>
      <c r="AD187" s="11"/>
      <c r="AE187" s="11"/>
      <c r="AF187" s="11"/>
      <c r="AG187" s="11"/>
      <c r="AH187" s="46"/>
      <c r="AI187" s="46"/>
    </row>
    <row r="188" spans="27:35">
      <c r="AA188" s="11"/>
      <c r="AB188" s="11"/>
      <c r="AC188" s="11"/>
      <c r="AD188" s="11"/>
      <c r="AE188" s="11"/>
      <c r="AF188" s="11"/>
      <c r="AG188" s="11"/>
      <c r="AH188" s="46"/>
      <c r="AI188" s="46"/>
    </row>
    <row r="189" spans="27:35">
      <c r="AA189" s="11"/>
      <c r="AB189" s="11"/>
      <c r="AC189" s="11"/>
      <c r="AD189" s="11"/>
      <c r="AE189" s="11"/>
      <c r="AF189" s="11"/>
      <c r="AG189" s="11"/>
      <c r="AH189" s="46"/>
      <c r="AI189" s="46"/>
    </row>
    <row r="190" spans="27:35">
      <c r="AA190" s="11"/>
      <c r="AB190" s="11"/>
      <c r="AC190" s="11"/>
      <c r="AD190" s="11"/>
      <c r="AE190" s="11"/>
      <c r="AF190" s="11"/>
      <c r="AG190" s="11"/>
      <c r="AH190" s="46"/>
      <c r="AI190" s="46"/>
    </row>
    <row r="191" spans="27:35">
      <c r="AA191" s="11"/>
      <c r="AB191" s="11"/>
      <c r="AC191" s="11"/>
      <c r="AD191" s="11"/>
      <c r="AE191" s="11"/>
      <c r="AF191" s="11"/>
      <c r="AG191" s="11"/>
      <c r="AH191" s="46"/>
      <c r="AI191" s="46"/>
    </row>
    <row r="192" spans="27:35">
      <c r="AA192" s="11"/>
      <c r="AB192" s="11"/>
      <c r="AC192" s="11"/>
      <c r="AD192" s="11"/>
      <c r="AE192" s="11"/>
      <c r="AF192" s="11"/>
      <c r="AG192" s="11"/>
      <c r="AH192" s="46"/>
      <c r="AI192" s="46"/>
    </row>
    <row r="193" spans="27:35">
      <c r="AA193" s="11"/>
      <c r="AB193" s="11"/>
      <c r="AC193" s="11"/>
      <c r="AD193" s="11"/>
      <c r="AE193" s="11"/>
      <c r="AF193" s="11"/>
      <c r="AG193" s="11"/>
      <c r="AH193" s="46"/>
      <c r="AI193" s="46"/>
    </row>
    <row r="194" spans="27:35">
      <c r="AA194" s="11"/>
      <c r="AB194" s="11"/>
      <c r="AC194" s="11"/>
      <c r="AD194" s="11"/>
      <c r="AE194" s="11"/>
      <c r="AF194" s="11"/>
      <c r="AG194" s="11"/>
      <c r="AH194" s="46"/>
      <c r="AI194" s="46"/>
    </row>
    <row r="195" spans="27:35">
      <c r="AA195" s="11"/>
      <c r="AB195" s="11"/>
      <c r="AC195" s="11"/>
      <c r="AD195" s="11"/>
      <c r="AE195" s="11"/>
      <c r="AF195" s="11"/>
      <c r="AG195" s="11"/>
      <c r="AH195" s="46"/>
      <c r="AI195" s="46"/>
    </row>
    <row r="196" spans="27:35">
      <c r="AA196" s="11"/>
      <c r="AB196" s="11"/>
      <c r="AC196" s="11"/>
      <c r="AD196" s="11"/>
      <c r="AE196" s="11"/>
      <c r="AF196" s="11"/>
      <c r="AG196" s="11"/>
      <c r="AH196" s="46"/>
      <c r="AI196" s="46"/>
    </row>
    <row r="197" spans="27:35">
      <c r="AA197" s="11"/>
      <c r="AB197" s="11"/>
      <c r="AC197" s="11"/>
      <c r="AD197" s="11"/>
      <c r="AE197" s="11"/>
      <c r="AF197" s="11"/>
      <c r="AG197" s="11"/>
      <c r="AH197" s="46"/>
      <c r="AI197" s="46"/>
    </row>
    <row r="198" spans="27:35">
      <c r="AA198" s="11"/>
      <c r="AB198" s="11"/>
      <c r="AC198" s="11"/>
      <c r="AD198" s="11"/>
      <c r="AE198" s="11"/>
      <c r="AF198" s="11"/>
      <c r="AG198" s="11"/>
      <c r="AH198" s="46"/>
      <c r="AI198" s="46"/>
    </row>
    <row r="199" spans="27:35">
      <c r="AA199" s="11"/>
      <c r="AB199" s="11"/>
      <c r="AC199" s="11"/>
      <c r="AD199" s="11"/>
      <c r="AE199" s="11"/>
      <c r="AF199" s="11"/>
      <c r="AG199" s="11"/>
      <c r="AH199" s="46"/>
      <c r="AI199" s="46"/>
    </row>
    <row r="200" spans="27:35">
      <c r="AA200" s="11"/>
      <c r="AB200" s="11"/>
      <c r="AC200" s="11"/>
      <c r="AD200" s="11"/>
      <c r="AE200" s="11"/>
      <c r="AF200" s="11"/>
      <c r="AG200" s="11"/>
      <c r="AH200" s="46"/>
      <c r="AI200" s="46"/>
    </row>
    <row r="201" spans="27:35">
      <c r="AA201" s="11"/>
      <c r="AB201" s="11"/>
      <c r="AC201" s="11"/>
      <c r="AD201" s="11"/>
      <c r="AE201" s="11"/>
      <c r="AF201" s="11"/>
      <c r="AG201" s="11"/>
      <c r="AH201" s="46"/>
      <c r="AI201" s="46"/>
    </row>
    <row r="202" spans="27:35">
      <c r="AA202" s="11"/>
      <c r="AB202" s="11"/>
      <c r="AC202" s="11"/>
      <c r="AD202" s="11"/>
      <c r="AE202" s="11"/>
      <c r="AF202" s="11"/>
      <c r="AG202" s="11"/>
      <c r="AH202" s="46"/>
      <c r="AI202" s="46"/>
    </row>
    <row r="203" spans="27:35">
      <c r="AA203" s="11"/>
      <c r="AB203" s="11"/>
      <c r="AC203" s="11"/>
      <c r="AD203" s="11"/>
      <c r="AE203" s="11"/>
      <c r="AF203" s="11"/>
      <c r="AG203" s="11"/>
      <c r="AH203" s="46"/>
      <c r="AI203" s="46"/>
    </row>
    <row r="204" spans="27:35">
      <c r="AA204" s="11"/>
      <c r="AB204" s="11"/>
      <c r="AC204" s="11"/>
      <c r="AD204" s="11"/>
      <c r="AE204" s="11"/>
      <c r="AF204" s="11"/>
      <c r="AG204" s="11"/>
      <c r="AH204" s="46"/>
      <c r="AI204" s="46"/>
    </row>
    <row r="205" spans="27:35">
      <c r="AA205" s="11"/>
      <c r="AB205" s="11"/>
      <c r="AC205" s="11"/>
      <c r="AD205" s="11"/>
      <c r="AE205" s="11"/>
      <c r="AF205" s="11"/>
      <c r="AG205" s="11"/>
      <c r="AH205" s="46"/>
      <c r="AI205" s="46"/>
    </row>
    <row r="206" spans="27:35">
      <c r="AA206" s="11"/>
      <c r="AB206" s="11"/>
      <c r="AC206" s="11"/>
      <c r="AD206" s="11"/>
      <c r="AE206" s="11"/>
      <c r="AF206" s="11"/>
      <c r="AG206" s="11"/>
      <c r="AH206" s="46"/>
      <c r="AI206" s="46"/>
    </row>
    <row r="207" spans="27:35">
      <c r="AA207" s="11"/>
      <c r="AB207" s="11"/>
      <c r="AC207" s="11"/>
      <c r="AD207" s="11"/>
      <c r="AE207" s="11"/>
      <c r="AF207" s="11"/>
      <c r="AG207" s="11"/>
      <c r="AH207" s="46"/>
      <c r="AI207" s="46"/>
    </row>
    <row r="208" spans="27:35">
      <c r="AA208" s="11"/>
      <c r="AB208" s="11"/>
      <c r="AC208" s="11"/>
      <c r="AD208" s="11"/>
      <c r="AE208" s="11"/>
      <c r="AF208" s="11"/>
      <c r="AG208" s="11"/>
      <c r="AH208" s="46"/>
      <c r="AI208" s="46"/>
    </row>
    <row r="209" spans="27:35">
      <c r="AA209" s="11"/>
      <c r="AB209" s="11"/>
      <c r="AC209" s="11"/>
      <c r="AD209" s="11"/>
      <c r="AE209" s="11"/>
      <c r="AF209" s="11"/>
      <c r="AG209" s="11"/>
      <c r="AH209" s="46"/>
      <c r="AI209" s="46"/>
    </row>
    <row r="210" spans="27:35">
      <c r="AA210" s="11"/>
      <c r="AB210" s="11"/>
      <c r="AC210" s="11"/>
      <c r="AD210" s="11"/>
      <c r="AE210" s="11"/>
      <c r="AF210" s="11"/>
      <c r="AG210" s="11"/>
      <c r="AH210" s="46"/>
      <c r="AI210" s="46"/>
    </row>
    <row r="211" spans="27:35">
      <c r="AA211" s="11"/>
      <c r="AB211" s="11"/>
      <c r="AC211" s="11"/>
      <c r="AD211" s="11"/>
      <c r="AE211" s="11"/>
      <c r="AF211" s="11"/>
      <c r="AG211" s="11"/>
      <c r="AH211" s="46"/>
      <c r="AI211" s="46"/>
    </row>
    <row r="212" spans="27:35">
      <c r="AA212" s="11"/>
      <c r="AB212" s="11"/>
      <c r="AC212" s="11"/>
      <c r="AD212" s="11"/>
      <c r="AE212" s="11"/>
      <c r="AF212" s="11"/>
      <c r="AG212" s="11"/>
      <c r="AH212" s="46"/>
      <c r="AI212" s="46"/>
    </row>
    <row r="213" spans="27:35">
      <c r="AA213" s="11"/>
      <c r="AB213" s="11"/>
      <c r="AC213" s="11"/>
      <c r="AD213" s="11"/>
      <c r="AE213" s="11"/>
      <c r="AF213" s="11"/>
      <c r="AG213" s="11"/>
      <c r="AH213" s="46"/>
      <c r="AI213" s="46"/>
    </row>
    <row r="214" spans="27:35">
      <c r="AA214" s="11"/>
      <c r="AB214" s="11"/>
      <c r="AC214" s="11"/>
      <c r="AD214" s="11"/>
      <c r="AE214" s="11"/>
      <c r="AF214" s="11"/>
      <c r="AG214" s="11"/>
      <c r="AH214" s="46"/>
      <c r="AI214" s="46"/>
    </row>
    <row r="215" spans="27:35">
      <c r="AA215" s="11"/>
      <c r="AB215" s="11"/>
      <c r="AC215" s="11"/>
      <c r="AD215" s="11"/>
      <c r="AE215" s="11"/>
      <c r="AF215" s="11"/>
      <c r="AG215" s="11"/>
      <c r="AH215" s="46"/>
      <c r="AI215" s="46"/>
    </row>
    <row r="216" spans="27:35">
      <c r="AA216" s="11"/>
      <c r="AB216" s="11"/>
      <c r="AC216" s="11"/>
      <c r="AD216" s="11"/>
      <c r="AE216" s="11"/>
      <c r="AF216" s="11"/>
      <c r="AG216" s="11"/>
      <c r="AH216" s="46"/>
      <c r="AI216" s="46"/>
    </row>
    <row r="217" spans="27:35">
      <c r="AA217" s="11"/>
      <c r="AB217" s="11"/>
      <c r="AC217" s="11"/>
      <c r="AD217" s="11"/>
      <c r="AE217" s="11"/>
      <c r="AF217" s="11"/>
      <c r="AG217" s="11"/>
      <c r="AH217" s="46"/>
      <c r="AI217" s="46"/>
    </row>
    <row r="218" spans="27:35">
      <c r="AA218" s="11"/>
      <c r="AB218" s="11"/>
      <c r="AC218" s="11"/>
      <c r="AD218" s="11"/>
      <c r="AE218" s="11"/>
      <c r="AF218" s="11"/>
      <c r="AG218" s="11"/>
      <c r="AH218" s="46"/>
      <c r="AI218" s="46"/>
    </row>
    <row r="219" spans="27:35">
      <c r="AA219" s="11"/>
      <c r="AB219" s="11"/>
      <c r="AC219" s="11"/>
      <c r="AD219" s="11"/>
      <c r="AE219" s="11"/>
      <c r="AF219" s="11"/>
      <c r="AG219" s="11"/>
      <c r="AH219" s="46"/>
      <c r="AI219" s="46"/>
    </row>
    <row r="220" spans="27:35">
      <c r="AA220" s="10"/>
      <c r="AB220" s="10"/>
      <c r="AC220" s="10"/>
      <c r="AD220" s="10"/>
      <c r="AE220" s="10"/>
      <c r="AF220" s="10"/>
      <c r="AG220" s="10"/>
      <c r="AH220" s="47"/>
      <c r="AI220" s="47"/>
    </row>
    <row r="221" spans="27:35">
      <c r="AA221" s="10"/>
      <c r="AB221" s="10"/>
      <c r="AC221" s="10"/>
      <c r="AD221" s="10"/>
      <c r="AE221" s="10"/>
      <c r="AF221" s="10"/>
      <c r="AG221" s="10"/>
      <c r="AH221" s="47"/>
      <c r="AI221" s="47"/>
    </row>
    <row r="222" spans="27:35">
      <c r="AA222" s="10"/>
      <c r="AB222" s="10"/>
      <c r="AC222" s="10"/>
      <c r="AD222" s="10"/>
      <c r="AE222" s="10"/>
      <c r="AF222" s="10"/>
      <c r="AG222" s="10"/>
      <c r="AH222" s="47"/>
      <c r="AI222" s="47"/>
    </row>
    <row r="223" spans="27:35">
      <c r="AA223" s="10"/>
      <c r="AB223" s="10"/>
      <c r="AC223" s="10"/>
      <c r="AD223" s="10"/>
      <c r="AE223" s="10"/>
      <c r="AF223" s="10"/>
      <c r="AG223" s="10"/>
      <c r="AH223" s="47"/>
      <c r="AI223" s="47"/>
    </row>
    <row r="224" spans="27:35">
      <c r="AA224" s="10"/>
      <c r="AB224" s="10"/>
      <c r="AC224" s="10"/>
      <c r="AD224" s="10"/>
      <c r="AE224" s="10"/>
      <c r="AF224" s="10"/>
      <c r="AG224" s="10"/>
      <c r="AH224" s="47"/>
      <c r="AI224" s="47"/>
    </row>
    <row r="225" spans="27:35">
      <c r="AA225" s="10"/>
      <c r="AB225" s="10"/>
      <c r="AC225" s="10"/>
      <c r="AD225" s="10"/>
      <c r="AE225" s="10"/>
      <c r="AF225" s="10"/>
      <c r="AG225" s="10"/>
      <c r="AH225" s="47"/>
      <c r="AI225" s="47"/>
    </row>
    <row r="226" spans="27:35">
      <c r="AA226" s="10"/>
      <c r="AB226" s="10"/>
      <c r="AC226" s="10"/>
      <c r="AD226" s="10"/>
      <c r="AE226" s="10"/>
      <c r="AF226" s="10"/>
      <c r="AG226" s="10"/>
      <c r="AH226" s="47"/>
      <c r="AI226" s="47"/>
    </row>
    <row r="227" spans="27:35">
      <c r="AA227" s="10"/>
      <c r="AB227" s="10"/>
      <c r="AC227" s="10"/>
      <c r="AD227" s="10"/>
      <c r="AE227" s="10"/>
      <c r="AF227" s="10"/>
      <c r="AG227" s="10"/>
      <c r="AH227" s="47"/>
      <c r="AI227" s="47"/>
    </row>
    <row r="228" spans="27:35">
      <c r="AA228" s="10"/>
      <c r="AB228" s="10"/>
      <c r="AC228" s="10"/>
      <c r="AD228" s="10"/>
      <c r="AE228" s="10"/>
      <c r="AF228" s="10"/>
      <c r="AG228" s="10"/>
      <c r="AH228" s="47"/>
      <c r="AI228" s="47"/>
    </row>
    <row r="229" spans="27:35">
      <c r="AA229" s="10"/>
      <c r="AB229" s="10"/>
      <c r="AC229" s="10"/>
      <c r="AD229" s="10"/>
      <c r="AE229" s="10"/>
      <c r="AF229" s="10"/>
      <c r="AG229" s="10"/>
      <c r="AH229" s="47"/>
      <c r="AI229" s="47"/>
    </row>
    <row r="230" spans="27:35">
      <c r="AA230" s="10"/>
      <c r="AB230" s="10"/>
      <c r="AC230" s="10"/>
      <c r="AD230" s="10"/>
      <c r="AE230" s="10"/>
      <c r="AF230" s="10"/>
      <c r="AG230" s="10"/>
      <c r="AH230" s="47"/>
      <c r="AI230" s="47"/>
    </row>
    <row r="231" spans="27:35">
      <c r="AA231" s="10"/>
      <c r="AB231" s="10"/>
      <c r="AC231" s="10"/>
      <c r="AD231" s="10"/>
      <c r="AE231" s="10"/>
      <c r="AF231" s="10"/>
      <c r="AG231" s="10"/>
      <c r="AH231" s="47"/>
      <c r="AI231" s="47"/>
    </row>
    <row r="232" spans="27:35">
      <c r="AA232" s="10"/>
      <c r="AB232" s="10"/>
      <c r="AC232" s="10"/>
      <c r="AD232" s="10"/>
      <c r="AE232" s="10"/>
      <c r="AF232" s="10"/>
      <c r="AG232" s="10"/>
      <c r="AH232" s="47"/>
      <c r="AI232" s="47"/>
    </row>
    <row r="233" spans="27:35">
      <c r="AA233" s="10"/>
      <c r="AB233" s="10"/>
      <c r="AC233" s="10"/>
      <c r="AD233" s="10"/>
      <c r="AE233" s="10"/>
      <c r="AF233" s="10"/>
      <c r="AG233" s="10"/>
      <c r="AH233" s="47"/>
      <c r="AI233" s="47"/>
    </row>
    <row r="234" spans="27:35">
      <c r="AA234" s="10"/>
      <c r="AB234" s="10"/>
      <c r="AC234" s="10"/>
      <c r="AD234" s="10"/>
      <c r="AE234" s="10"/>
      <c r="AF234" s="10"/>
      <c r="AG234" s="10"/>
      <c r="AH234" s="47"/>
      <c r="AI234" s="47"/>
    </row>
    <row r="235" spans="27:35">
      <c r="AA235" s="10"/>
      <c r="AB235" s="10"/>
      <c r="AC235" s="10"/>
      <c r="AD235" s="10"/>
      <c r="AE235" s="10"/>
      <c r="AF235" s="10"/>
      <c r="AG235" s="10"/>
      <c r="AH235" s="47"/>
      <c r="AI235" s="47"/>
    </row>
    <row r="236" spans="27:35">
      <c r="AA236" s="10"/>
      <c r="AB236" s="10"/>
      <c r="AC236" s="10"/>
      <c r="AD236" s="10"/>
      <c r="AE236" s="10"/>
      <c r="AF236" s="10"/>
      <c r="AG236" s="10"/>
      <c r="AH236" s="47"/>
      <c r="AI236" s="47"/>
    </row>
    <row r="237" spans="27:35">
      <c r="AA237" s="10"/>
      <c r="AB237" s="10"/>
      <c r="AC237" s="10"/>
      <c r="AD237" s="10"/>
      <c r="AE237" s="10"/>
      <c r="AF237" s="10"/>
      <c r="AG237" s="10"/>
      <c r="AH237" s="47"/>
      <c r="AI237" s="47"/>
    </row>
    <row r="238" spans="27:35">
      <c r="AA238" s="10"/>
      <c r="AB238" s="10"/>
      <c r="AC238" s="10"/>
      <c r="AD238" s="10"/>
      <c r="AE238" s="10"/>
      <c r="AF238" s="10"/>
      <c r="AG238" s="10"/>
      <c r="AH238" s="47"/>
      <c r="AI238" s="47"/>
    </row>
    <row r="239" spans="27:35">
      <c r="AA239" s="10"/>
      <c r="AB239" s="10"/>
      <c r="AC239" s="10"/>
      <c r="AD239" s="10"/>
      <c r="AE239" s="10"/>
      <c r="AF239" s="10"/>
      <c r="AG239" s="10"/>
      <c r="AH239" s="47"/>
      <c r="AI239" s="47"/>
    </row>
    <row r="240" spans="27:35">
      <c r="AA240" s="10"/>
      <c r="AB240" s="10"/>
      <c r="AC240" s="10"/>
      <c r="AD240" s="10"/>
      <c r="AE240" s="10"/>
      <c r="AF240" s="10"/>
      <c r="AG240" s="10"/>
      <c r="AH240" s="47"/>
      <c r="AI240" s="47"/>
    </row>
    <row r="241" spans="27:35">
      <c r="AA241" s="10"/>
      <c r="AB241" s="10"/>
      <c r="AC241" s="10"/>
      <c r="AD241" s="10"/>
      <c r="AE241" s="10"/>
      <c r="AF241" s="10"/>
      <c r="AG241" s="10"/>
      <c r="AH241" s="47"/>
      <c r="AI241" s="47"/>
    </row>
    <row r="242" spans="27:35">
      <c r="AA242" s="10"/>
      <c r="AB242" s="10"/>
      <c r="AC242" s="10"/>
      <c r="AD242" s="10"/>
      <c r="AE242" s="10"/>
      <c r="AF242" s="10"/>
      <c r="AG242" s="10"/>
      <c r="AH242" s="47"/>
      <c r="AI242" s="47"/>
    </row>
    <row r="243" spans="27:35">
      <c r="AA243" s="10"/>
      <c r="AB243" s="10"/>
      <c r="AC243" s="10"/>
      <c r="AD243" s="10"/>
      <c r="AE243" s="10"/>
      <c r="AF243" s="10"/>
      <c r="AG243" s="10"/>
      <c r="AH243" s="47"/>
      <c r="AI243" s="47"/>
    </row>
    <row r="244" spans="27:35">
      <c r="AA244" s="10"/>
      <c r="AB244" s="10"/>
      <c r="AC244" s="10"/>
      <c r="AD244" s="10"/>
      <c r="AE244" s="10"/>
      <c r="AF244" s="10"/>
      <c r="AG244" s="10"/>
      <c r="AH244" s="47"/>
      <c r="AI244" s="47"/>
    </row>
    <row r="245" spans="27:35">
      <c r="AA245" s="10"/>
      <c r="AB245" s="10"/>
      <c r="AC245" s="10"/>
      <c r="AD245" s="10"/>
      <c r="AE245" s="10"/>
      <c r="AF245" s="10"/>
      <c r="AG245" s="10"/>
      <c r="AH245" s="47"/>
      <c r="AI245" s="47"/>
    </row>
    <row r="246" spans="27:35">
      <c r="AA246" s="10"/>
      <c r="AB246" s="10"/>
      <c r="AC246" s="10"/>
      <c r="AD246" s="10"/>
      <c r="AE246" s="10"/>
      <c r="AF246" s="10"/>
      <c r="AG246" s="10"/>
      <c r="AH246" s="47"/>
      <c r="AI246" s="47"/>
    </row>
    <row r="247" spans="27:35">
      <c r="AA247" s="10"/>
      <c r="AB247" s="10"/>
      <c r="AC247" s="10"/>
      <c r="AD247" s="10"/>
      <c r="AE247" s="10"/>
      <c r="AF247" s="10"/>
      <c r="AG247" s="10"/>
      <c r="AH247" s="47"/>
      <c r="AI247" s="47"/>
    </row>
    <row r="248" spans="27:35">
      <c r="AA248" s="10"/>
      <c r="AB248" s="10"/>
      <c r="AC248" s="10"/>
      <c r="AD248" s="10"/>
      <c r="AE248" s="10"/>
      <c r="AF248" s="10"/>
      <c r="AG248" s="10"/>
      <c r="AH248" s="47"/>
      <c r="AI248" s="47"/>
    </row>
    <row r="249" spans="27:35">
      <c r="AA249" s="10"/>
      <c r="AB249" s="10"/>
      <c r="AC249" s="10"/>
      <c r="AD249" s="10"/>
      <c r="AE249" s="10"/>
      <c r="AF249" s="10"/>
      <c r="AG249" s="10"/>
      <c r="AH249" s="47"/>
      <c r="AI249" s="47"/>
    </row>
    <row r="250" spans="27:35">
      <c r="AA250" s="10"/>
      <c r="AB250" s="10"/>
      <c r="AC250" s="10"/>
      <c r="AD250" s="10"/>
      <c r="AE250" s="10"/>
      <c r="AF250" s="10"/>
      <c r="AG250" s="10"/>
      <c r="AH250" s="47"/>
      <c r="AI250" s="47"/>
    </row>
    <row r="251" spans="27:35">
      <c r="AA251" s="10"/>
      <c r="AB251" s="10"/>
      <c r="AC251" s="10"/>
      <c r="AD251" s="10"/>
      <c r="AE251" s="10"/>
      <c r="AF251" s="10"/>
      <c r="AG251" s="10"/>
      <c r="AH251" s="47"/>
      <c r="AI251" s="47"/>
    </row>
    <row r="252" spans="27:35">
      <c r="AA252" s="10"/>
      <c r="AB252" s="10"/>
      <c r="AC252" s="10"/>
      <c r="AD252" s="10"/>
      <c r="AE252" s="10"/>
      <c r="AF252" s="10"/>
      <c r="AG252" s="10"/>
      <c r="AH252" s="47"/>
      <c r="AI252" s="47"/>
    </row>
    <row r="253" spans="27:35">
      <c r="AA253" s="10"/>
      <c r="AB253" s="10"/>
      <c r="AC253" s="10"/>
      <c r="AD253" s="10"/>
      <c r="AE253" s="10"/>
      <c r="AF253" s="10"/>
      <c r="AG253" s="10"/>
      <c r="AH253" s="47"/>
      <c r="AI253" s="47"/>
    </row>
    <row r="254" spans="27:35">
      <c r="AA254" s="10"/>
      <c r="AB254" s="10"/>
      <c r="AC254" s="10"/>
      <c r="AD254" s="10"/>
      <c r="AE254" s="10"/>
      <c r="AF254" s="10"/>
      <c r="AG254" s="10"/>
      <c r="AH254" s="47"/>
      <c r="AI254" s="47"/>
    </row>
    <row r="255" spans="27:35">
      <c r="AA255" s="10"/>
      <c r="AB255" s="10"/>
      <c r="AC255" s="10"/>
      <c r="AD255" s="10"/>
      <c r="AE255" s="10"/>
      <c r="AF255" s="10"/>
      <c r="AG255" s="10"/>
      <c r="AH255" s="47"/>
      <c r="AI255" s="47"/>
    </row>
    <row r="256" spans="27:35">
      <c r="AA256" s="10"/>
      <c r="AB256" s="10"/>
      <c r="AC256" s="10"/>
      <c r="AD256" s="10"/>
      <c r="AE256" s="10"/>
      <c r="AF256" s="10"/>
      <c r="AG256" s="10"/>
      <c r="AH256" s="47"/>
      <c r="AI256" s="47"/>
    </row>
    <row r="257" spans="27:35">
      <c r="AA257" s="10"/>
      <c r="AB257" s="10"/>
      <c r="AC257" s="10"/>
      <c r="AD257" s="10"/>
      <c r="AE257" s="10"/>
      <c r="AF257" s="10"/>
      <c r="AG257" s="10"/>
      <c r="AH257" s="47"/>
      <c r="AI257" s="47"/>
    </row>
    <row r="258" spans="27:35">
      <c r="AA258" s="10"/>
      <c r="AB258" s="10"/>
      <c r="AC258" s="10"/>
      <c r="AD258" s="10"/>
      <c r="AE258" s="10"/>
      <c r="AF258" s="10"/>
      <c r="AG258" s="10"/>
      <c r="AH258" s="47"/>
      <c r="AI258" s="47"/>
    </row>
    <row r="259" spans="27:35">
      <c r="AA259" s="10"/>
      <c r="AB259" s="10"/>
      <c r="AC259" s="10"/>
      <c r="AD259" s="10"/>
      <c r="AE259" s="10"/>
      <c r="AF259" s="10"/>
      <c r="AG259" s="10"/>
      <c r="AH259" s="47"/>
      <c r="AI259" s="47"/>
    </row>
    <row r="260" spans="27:35">
      <c r="AA260" s="10"/>
      <c r="AB260" s="10"/>
      <c r="AC260" s="10"/>
      <c r="AD260" s="10"/>
      <c r="AE260" s="10"/>
      <c r="AF260" s="10"/>
      <c r="AG260" s="10"/>
      <c r="AH260" s="47"/>
      <c r="AI260" s="47"/>
    </row>
    <row r="261" spans="27:35">
      <c r="AA261" s="10"/>
      <c r="AB261" s="10"/>
      <c r="AC261" s="10"/>
      <c r="AD261" s="10"/>
      <c r="AE261" s="10"/>
      <c r="AF261" s="10"/>
      <c r="AG261" s="10"/>
      <c r="AH261" s="47"/>
      <c r="AI261" s="47"/>
    </row>
    <row r="262" spans="27:35">
      <c r="AA262" s="10"/>
      <c r="AB262" s="10"/>
      <c r="AC262" s="10"/>
      <c r="AD262" s="10"/>
      <c r="AE262" s="10"/>
      <c r="AF262" s="10"/>
      <c r="AG262" s="10"/>
      <c r="AH262" s="47"/>
      <c r="AI262" s="47"/>
    </row>
    <row r="263" spans="27:35">
      <c r="AA263" s="10"/>
      <c r="AB263" s="10"/>
      <c r="AC263" s="10"/>
      <c r="AD263" s="10"/>
      <c r="AE263" s="10"/>
      <c r="AF263" s="10"/>
      <c r="AG263" s="10"/>
      <c r="AH263" s="47"/>
      <c r="AI263" s="47"/>
    </row>
    <row r="264" spans="27:35">
      <c r="AA264" s="10"/>
      <c r="AB264" s="10"/>
      <c r="AC264" s="10"/>
      <c r="AD264" s="10"/>
      <c r="AE264" s="10"/>
      <c r="AF264" s="10"/>
      <c r="AG264" s="10"/>
      <c r="AH264" s="47"/>
      <c r="AI264" s="47"/>
    </row>
    <row r="265" spans="27:35">
      <c r="AA265" s="10"/>
      <c r="AB265" s="10"/>
      <c r="AC265" s="10"/>
      <c r="AD265" s="10"/>
      <c r="AE265" s="10"/>
      <c r="AF265" s="10"/>
      <c r="AG265" s="10"/>
      <c r="AH265" s="47"/>
      <c r="AI265" s="47"/>
    </row>
    <row r="266" spans="27:35">
      <c r="AA266" s="10"/>
      <c r="AB266" s="10"/>
      <c r="AC266" s="10"/>
      <c r="AD266" s="10"/>
      <c r="AE266" s="10"/>
      <c r="AF266" s="10"/>
      <c r="AG266" s="10"/>
      <c r="AH266" s="47"/>
      <c r="AI266" s="47"/>
    </row>
    <row r="267" spans="27:35">
      <c r="AA267" s="10"/>
      <c r="AB267" s="10"/>
      <c r="AC267" s="10"/>
      <c r="AD267" s="10"/>
      <c r="AE267" s="10"/>
      <c r="AF267" s="10"/>
      <c r="AG267" s="10"/>
      <c r="AH267" s="47"/>
      <c r="AI267" s="47"/>
    </row>
    <row r="268" spans="27:35">
      <c r="AA268" s="10"/>
      <c r="AB268" s="10"/>
      <c r="AC268" s="10"/>
      <c r="AD268" s="10"/>
      <c r="AE268" s="10"/>
      <c r="AF268" s="10"/>
      <c r="AG268" s="10"/>
      <c r="AH268" s="47"/>
      <c r="AI268" s="47"/>
    </row>
    <row r="269" spans="27:35">
      <c r="AA269" s="10"/>
      <c r="AB269" s="10"/>
      <c r="AC269" s="10"/>
      <c r="AD269" s="10"/>
      <c r="AE269" s="10"/>
      <c r="AF269" s="10"/>
      <c r="AG269" s="10"/>
      <c r="AH269" s="47"/>
      <c r="AI269" s="47"/>
    </row>
    <row r="270" spans="27:35">
      <c r="AA270" s="10"/>
      <c r="AB270" s="10"/>
      <c r="AC270" s="10"/>
      <c r="AD270" s="10"/>
      <c r="AE270" s="10"/>
      <c r="AF270" s="10"/>
      <c r="AG270" s="10"/>
      <c r="AH270" s="47"/>
      <c r="AI270" s="47"/>
    </row>
    <row r="271" spans="27:35">
      <c r="AA271" s="10"/>
      <c r="AB271" s="10"/>
      <c r="AC271" s="10"/>
      <c r="AD271" s="10"/>
      <c r="AE271" s="10"/>
      <c r="AF271" s="10"/>
      <c r="AG271" s="10"/>
      <c r="AH271" s="47"/>
      <c r="AI271" s="47"/>
    </row>
    <row r="272" spans="27:35">
      <c r="AA272" s="10"/>
      <c r="AB272" s="10"/>
      <c r="AC272" s="10"/>
      <c r="AD272" s="10"/>
      <c r="AE272" s="10"/>
      <c r="AF272" s="10"/>
      <c r="AG272" s="10"/>
      <c r="AH272" s="47"/>
      <c r="AI272" s="47"/>
    </row>
    <row r="273" spans="27:35">
      <c r="AA273" s="10"/>
      <c r="AB273" s="10"/>
      <c r="AC273" s="10"/>
      <c r="AD273" s="10"/>
      <c r="AE273" s="10"/>
      <c r="AF273" s="10"/>
      <c r="AG273" s="10"/>
      <c r="AH273" s="47"/>
      <c r="AI273" s="47"/>
    </row>
    <row r="274" spans="27:35">
      <c r="AA274" s="10"/>
      <c r="AB274" s="10"/>
      <c r="AC274" s="10"/>
      <c r="AD274" s="10"/>
      <c r="AE274" s="10"/>
      <c r="AF274" s="10"/>
      <c r="AG274" s="10"/>
      <c r="AH274" s="47"/>
      <c r="AI274" s="47"/>
    </row>
    <row r="275" spans="27:35">
      <c r="AA275" s="10"/>
      <c r="AB275" s="10"/>
      <c r="AC275" s="10"/>
      <c r="AD275" s="10"/>
      <c r="AE275" s="10"/>
      <c r="AF275" s="10"/>
      <c r="AG275" s="10"/>
      <c r="AH275" s="47"/>
      <c r="AI275" s="47"/>
    </row>
    <row r="276" spans="27:35">
      <c r="AA276" s="10"/>
      <c r="AB276" s="10"/>
      <c r="AC276" s="10"/>
      <c r="AD276" s="10"/>
      <c r="AE276" s="10"/>
      <c r="AF276" s="10"/>
      <c r="AG276" s="10"/>
      <c r="AH276" s="47"/>
      <c r="AI276" s="47"/>
    </row>
    <row r="277" spans="27:35">
      <c r="AA277" s="10"/>
      <c r="AB277" s="10"/>
      <c r="AC277" s="10"/>
      <c r="AD277" s="10"/>
      <c r="AE277" s="10"/>
      <c r="AF277" s="10"/>
      <c r="AG277" s="10"/>
      <c r="AH277" s="47"/>
      <c r="AI277" s="47"/>
    </row>
    <row r="278" spans="27:35">
      <c r="AA278" s="10"/>
      <c r="AB278" s="10"/>
      <c r="AC278" s="10"/>
      <c r="AD278" s="10"/>
      <c r="AE278" s="10"/>
      <c r="AF278" s="10"/>
      <c r="AG278" s="10"/>
      <c r="AH278" s="47"/>
      <c r="AI278" s="47"/>
    </row>
    <row r="279" spans="27:35">
      <c r="AA279" s="10"/>
      <c r="AB279" s="10"/>
      <c r="AC279" s="10"/>
      <c r="AD279" s="10"/>
      <c r="AE279" s="10"/>
      <c r="AF279" s="10"/>
      <c r="AG279" s="10"/>
      <c r="AH279" s="47"/>
      <c r="AI279" s="47"/>
    </row>
    <row r="280" spans="27:35">
      <c r="AA280" s="10"/>
      <c r="AB280" s="10"/>
      <c r="AC280" s="10"/>
      <c r="AD280" s="10"/>
      <c r="AE280" s="10"/>
      <c r="AF280" s="10"/>
      <c r="AG280" s="10"/>
      <c r="AH280" s="47"/>
      <c r="AI280" s="47"/>
    </row>
    <row r="281" spans="27:35">
      <c r="AA281" s="10"/>
      <c r="AB281" s="10"/>
      <c r="AC281" s="10"/>
      <c r="AD281" s="10"/>
      <c r="AE281" s="10"/>
      <c r="AF281" s="10"/>
      <c r="AG281" s="10"/>
      <c r="AH281" s="47"/>
      <c r="AI281" s="47"/>
    </row>
    <row r="282" spans="27:35">
      <c r="AA282" s="10"/>
      <c r="AB282" s="10"/>
      <c r="AC282" s="10"/>
      <c r="AD282" s="10"/>
      <c r="AE282" s="10"/>
      <c r="AF282" s="10"/>
      <c r="AG282" s="10"/>
      <c r="AH282" s="47"/>
      <c r="AI282" s="47"/>
    </row>
    <row r="283" spans="27:35">
      <c r="AA283" s="10"/>
      <c r="AB283" s="10"/>
      <c r="AC283" s="10"/>
      <c r="AD283" s="10"/>
      <c r="AE283" s="10"/>
      <c r="AF283" s="10"/>
      <c r="AG283" s="10"/>
      <c r="AH283" s="47"/>
      <c r="AI283" s="47"/>
    </row>
    <row r="284" spans="27:35">
      <c r="AA284" s="10"/>
      <c r="AB284" s="10"/>
      <c r="AC284" s="10"/>
      <c r="AD284" s="10"/>
      <c r="AE284" s="10"/>
      <c r="AF284" s="10"/>
      <c r="AG284" s="10"/>
      <c r="AH284" s="47"/>
      <c r="AI284" s="47"/>
    </row>
    <row r="285" spans="27:35">
      <c r="AA285" s="10"/>
      <c r="AB285" s="10"/>
      <c r="AC285" s="10"/>
      <c r="AD285" s="10"/>
      <c r="AE285" s="10"/>
      <c r="AF285" s="10"/>
      <c r="AG285" s="10"/>
      <c r="AH285" s="47"/>
      <c r="AI285" s="47"/>
    </row>
    <row r="286" spans="27:35">
      <c r="AA286" s="10"/>
      <c r="AB286" s="10"/>
      <c r="AC286" s="10"/>
      <c r="AD286" s="10"/>
      <c r="AE286" s="10"/>
      <c r="AF286" s="10"/>
      <c r="AG286" s="10"/>
      <c r="AH286" s="47"/>
      <c r="AI286" s="47"/>
    </row>
    <row r="287" spans="27:35">
      <c r="AA287" s="10"/>
      <c r="AB287" s="10"/>
      <c r="AC287" s="10"/>
      <c r="AD287" s="10"/>
      <c r="AE287" s="10"/>
      <c r="AF287" s="10"/>
      <c r="AG287" s="10"/>
      <c r="AH287" s="47"/>
      <c r="AI287" s="47"/>
    </row>
    <row r="288" spans="27:35">
      <c r="AA288" s="10"/>
      <c r="AB288" s="10"/>
      <c r="AC288" s="10"/>
      <c r="AD288" s="10"/>
      <c r="AE288" s="10"/>
      <c r="AF288" s="10"/>
      <c r="AG288" s="10"/>
      <c r="AH288" s="47"/>
      <c r="AI288" s="47"/>
    </row>
    <row r="289" spans="27:35">
      <c r="AA289" s="10"/>
      <c r="AB289" s="10"/>
      <c r="AC289" s="10"/>
      <c r="AD289" s="10"/>
      <c r="AE289" s="10"/>
      <c r="AF289" s="10"/>
      <c r="AG289" s="10"/>
      <c r="AH289" s="47"/>
      <c r="AI289" s="47"/>
    </row>
    <row r="290" spans="27:35">
      <c r="AA290" s="10"/>
      <c r="AB290" s="10"/>
      <c r="AC290" s="10"/>
      <c r="AD290" s="10"/>
      <c r="AE290" s="10"/>
      <c r="AF290" s="10"/>
      <c r="AG290" s="10"/>
      <c r="AH290" s="47"/>
      <c r="AI290" s="47"/>
    </row>
    <row r="291" spans="27:35">
      <c r="AA291" s="10"/>
      <c r="AB291" s="10"/>
      <c r="AC291" s="10"/>
      <c r="AD291" s="10"/>
      <c r="AE291" s="10"/>
      <c r="AF291" s="10"/>
      <c r="AG291" s="10"/>
      <c r="AH291" s="47"/>
      <c r="AI291" s="47"/>
    </row>
    <row r="292" spans="27:35">
      <c r="AA292" s="10"/>
      <c r="AB292" s="10"/>
      <c r="AC292" s="10"/>
      <c r="AD292" s="10"/>
      <c r="AE292" s="10"/>
      <c r="AF292" s="10"/>
      <c r="AG292" s="10"/>
      <c r="AH292" s="47"/>
      <c r="AI292" s="47"/>
    </row>
    <row r="293" spans="27:35">
      <c r="AA293" s="10"/>
      <c r="AB293" s="10"/>
      <c r="AC293" s="10"/>
      <c r="AD293" s="10"/>
      <c r="AE293" s="10"/>
      <c r="AF293" s="10"/>
      <c r="AG293" s="10"/>
      <c r="AH293" s="47"/>
      <c r="AI293" s="47"/>
    </row>
    <row r="294" spans="27:35">
      <c r="AA294" s="10"/>
      <c r="AB294" s="10"/>
      <c r="AC294" s="10"/>
      <c r="AD294" s="10"/>
      <c r="AE294" s="10"/>
      <c r="AF294" s="10"/>
      <c r="AG294" s="10"/>
      <c r="AH294" s="47"/>
      <c r="AI294" s="47"/>
    </row>
    <row r="295" spans="27:35">
      <c r="AA295" s="10"/>
      <c r="AB295" s="10"/>
      <c r="AC295" s="10"/>
      <c r="AD295" s="10"/>
      <c r="AE295" s="10"/>
      <c r="AF295" s="10"/>
      <c r="AG295" s="10"/>
      <c r="AH295" s="47"/>
      <c r="AI295" s="47"/>
    </row>
  </sheetData>
  <mergeCells count="3">
    <mergeCell ref="N2:N13"/>
    <mergeCell ref="N21:N32"/>
    <mergeCell ref="N41:N5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90F1A-8A2B-45FD-819A-016B2856FD9D}">
  <dimension ref="A1:AH117"/>
  <sheetViews>
    <sheetView topLeftCell="X1" zoomScale="70" zoomScaleNormal="70" workbookViewId="0">
      <selection activeCell="AJ41" sqref="AJ41"/>
    </sheetView>
  </sheetViews>
  <sheetFormatPr defaultColWidth="11" defaultRowHeight="14.25"/>
  <cols>
    <col min="1" max="3" width="11" style="42"/>
    <col min="26" max="34" width="11" style="42"/>
  </cols>
  <sheetData>
    <row r="1" spans="1:34">
      <c r="A1" s="45"/>
      <c r="B1" s="45"/>
      <c r="C1" s="45"/>
      <c r="Z1" s="45"/>
      <c r="AA1" s="45"/>
      <c r="AB1" s="45"/>
      <c r="AC1" s="45"/>
      <c r="AD1" s="45"/>
      <c r="AE1" s="45"/>
      <c r="AF1" s="45"/>
      <c r="AG1" s="45"/>
      <c r="AH1" s="45"/>
    </row>
    <row r="2" spans="1:34">
      <c r="A2" s="45"/>
      <c r="B2" s="45"/>
      <c r="C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>
      <c r="A3" s="45"/>
      <c r="B3" s="45"/>
      <c r="C3" s="45"/>
      <c r="G3" s="29" t="s">
        <v>102</v>
      </c>
      <c r="K3" t="s">
        <v>25</v>
      </c>
      <c r="M3" s="56" t="s">
        <v>34</v>
      </c>
      <c r="N3" t="s">
        <v>20</v>
      </c>
      <c r="P3" t="s">
        <v>16</v>
      </c>
      <c r="Q3" t="s">
        <v>23</v>
      </c>
      <c r="T3" t="s">
        <v>22</v>
      </c>
      <c r="X3" t="s">
        <v>21</v>
      </c>
      <c r="Z3" s="45"/>
      <c r="AA3" s="45"/>
      <c r="AB3" s="45"/>
      <c r="AC3" s="45"/>
      <c r="AD3" s="45"/>
      <c r="AE3" s="45"/>
      <c r="AF3" s="45"/>
      <c r="AG3" s="45"/>
      <c r="AH3" s="45"/>
    </row>
    <row r="4" spans="1:34">
      <c r="A4" s="45"/>
      <c r="B4" s="45"/>
      <c r="C4" s="45"/>
      <c r="G4" t="s">
        <v>20</v>
      </c>
      <c r="I4">
        <f>SUM(I5:I13)</f>
        <v>16165.5</v>
      </c>
      <c r="M4" s="56"/>
      <c r="N4" t="s">
        <v>12</v>
      </c>
      <c r="O4" t="s">
        <v>6</v>
      </c>
      <c r="P4" s="14">
        <f>J11</f>
        <v>7.423216108378955E-3</v>
      </c>
      <c r="Q4" s="13">
        <f>K11</f>
        <v>6.1427113296835853E-2</v>
      </c>
      <c r="T4" t="s">
        <v>12</v>
      </c>
      <c r="U4" t="s">
        <v>11</v>
      </c>
      <c r="W4">
        <v>2015</v>
      </c>
      <c r="X4" s="15">
        <v>8</v>
      </c>
      <c r="Z4" s="45"/>
      <c r="AA4" s="45"/>
      <c r="AB4" s="45"/>
      <c r="AC4" s="45"/>
      <c r="AD4" s="45"/>
      <c r="AE4" s="45"/>
      <c r="AF4" s="45"/>
      <c r="AG4" s="45"/>
      <c r="AH4" s="45"/>
    </row>
    <row r="5" spans="1:34">
      <c r="A5" s="47"/>
      <c r="B5" s="47"/>
      <c r="C5" s="47"/>
      <c r="H5" t="s">
        <v>0</v>
      </c>
      <c r="I5">
        <v>48</v>
      </c>
      <c r="J5" s="14">
        <f>I5/$I$4</f>
        <v>2.9692864433515822E-3</v>
      </c>
      <c r="K5" s="14"/>
      <c r="M5" s="56"/>
      <c r="O5" t="s">
        <v>7</v>
      </c>
      <c r="P5" s="14">
        <f>J12</f>
        <v>5.3818316785747425E-3</v>
      </c>
      <c r="Q5" s="13"/>
      <c r="S5">
        <v>2016</v>
      </c>
      <c r="T5" s="9">
        <v>7</v>
      </c>
      <c r="U5" s="9">
        <v>30</v>
      </c>
      <c r="W5">
        <v>2016</v>
      </c>
      <c r="X5" s="15">
        <v>1</v>
      </c>
      <c r="Z5" s="45"/>
      <c r="AA5" s="45"/>
      <c r="AB5" s="45"/>
      <c r="AC5" s="45"/>
      <c r="AD5" s="45"/>
      <c r="AE5" s="45"/>
      <c r="AF5" s="45"/>
      <c r="AG5" s="45"/>
      <c r="AH5" s="45"/>
    </row>
    <row r="6" spans="1:34">
      <c r="A6" s="47"/>
      <c r="B6" s="47"/>
      <c r="C6" s="47"/>
      <c r="H6" t="s">
        <v>1</v>
      </c>
      <c r="I6">
        <v>270</v>
      </c>
      <c r="J6" s="14">
        <f t="shared" ref="J6:J13" si="0">I6/$I$4</f>
        <v>1.6702236243852649E-2</v>
      </c>
      <c r="K6" s="14"/>
      <c r="M6" s="56"/>
      <c r="O6" t="s">
        <v>8</v>
      </c>
      <c r="P6" s="14">
        <f>J13</f>
        <v>4.8622065509882156E-2</v>
      </c>
      <c r="Q6" s="13"/>
      <c r="S6">
        <v>2017</v>
      </c>
      <c r="T6" s="9">
        <v>7</v>
      </c>
      <c r="U6" s="9">
        <v>48</v>
      </c>
      <c r="W6">
        <v>2017</v>
      </c>
      <c r="X6" s="15">
        <v>1</v>
      </c>
      <c r="Z6" s="45"/>
      <c r="AA6" s="45"/>
      <c r="AB6" s="45"/>
      <c r="AC6" s="45"/>
      <c r="AD6" s="45"/>
      <c r="AE6" s="45"/>
      <c r="AF6" s="45"/>
      <c r="AG6" s="45"/>
      <c r="AH6" s="45"/>
    </row>
    <row r="7" spans="1:34">
      <c r="A7" s="47"/>
      <c r="B7" s="47"/>
      <c r="C7" s="47"/>
      <c r="H7" t="s">
        <v>2</v>
      </c>
      <c r="I7">
        <v>54</v>
      </c>
      <c r="J7" s="14">
        <f t="shared" si="0"/>
        <v>3.3404472487705296E-3</v>
      </c>
      <c r="K7" s="14"/>
      <c r="M7" s="56"/>
      <c r="N7" t="s">
        <v>11</v>
      </c>
      <c r="O7" t="s">
        <v>19</v>
      </c>
      <c r="P7" s="14">
        <f>J7</f>
        <v>3.3404472487705296E-3</v>
      </c>
      <c r="Q7" s="13">
        <f>K8</f>
        <v>0.40725619374594041</v>
      </c>
      <c r="S7">
        <v>2018</v>
      </c>
      <c r="T7" s="9">
        <v>8.7100000000000009</v>
      </c>
      <c r="U7" s="9">
        <v>36.79</v>
      </c>
      <c r="W7">
        <v>2018</v>
      </c>
      <c r="X7" s="15">
        <v>1</v>
      </c>
      <c r="Z7" s="45"/>
      <c r="AA7" s="45"/>
      <c r="AB7" s="45"/>
      <c r="AC7" s="45"/>
      <c r="AD7" s="45"/>
      <c r="AE7" s="45"/>
      <c r="AF7" s="45"/>
      <c r="AG7" s="45"/>
      <c r="AH7" s="45"/>
    </row>
    <row r="8" spans="1:34">
      <c r="A8" s="47"/>
      <c r="B8" s="47"/>
      <c r="C8" s="47"/>
      <c r="H8" t="s">
        <v>3</v>
      </c>
      <c r="I8">
        <v>3837</v>
      </c>
      <c r="J8" s="14">
        <f t="shared" si="0"/>
        <v>0.23735733506541709</v>
      </c>
      <c r="K8" s="13">
        <f>SUM(J7,J10)</f>
        <v>0.40725619374594041</v>
      </c>
      <c r="M8" s="56"/>
      <c r="O8" t="s">
        <v>5</v>
      </c>
      <c r="P8" s="14">
        <f>J10</f>
        <v>0.40391574649716988</v>
      </c>
      <c r="Q8" s="13"/>
      <c r="S8">
        <v>2019</v>
      </c>
      <c r="T8" s="9">
        <v>5.36</v>
      </c>
      <c r="U8" s="9">
        <v>31.69</v>
      </c>
      <c r="W8">
        <v>2019</v>
      </c>
      <c r="X8" s="15">
        <v>1</v>
      </c>
      <c r="Z8" s="45"/>
      <c r="AA8" s="45"/>
      <c r="AB8" s="45"/>
      <c r="AC8" s="45"/>
      <c r="AD8" s="45"/>
      <c r="AE8" s="45"/>
      <c r="AF8" s="45"/>
      <c r="AG8" s="45"/>
      <c r="AH8" s="45"/>
    </row>
    <row r="9" spans="1:34">
      <c r="A9" s="47"/>
      <c r="B9" s="47"/>
      <c r="C9" s="47"/>
      <c r="H9" t="s">
        <v>4</v>
      </c>
      <c r="I9">
        <v>4434</v>
      </c>
      <c r="J9" s="14">
        <f t="shared" si="0"/>
        <v>0.27428783520460237</v>
      </c>
      <c r="K9" s="13"/>
      <c r="M9" s="56"/>
      <c r="S9">
        <v>2020</v>
      </c>
      <c r="T9" s="9">
        <v>8.16</v>
      </c>
      <c r="U9" s="9">
        <v>34.11</v>
      </c>
      <c r="W9">
        <v>2020</v>
      </c>
      <c r="X9" s="15">
        <v>1</v>
      </c>
      <c r="Z9" s="45"/>
      <c r="AA9" s="45"/>
      <c r="AB9" s="45"/>
      <c r="AC9" s="45"/>
      <c r="AD9" s="45"/>
      <c r="AE9" s="45"/>
      <c r="AF9" s="45"/>
      <c r="AG9" s="45"/>
      <c r="AH9" s="45"/>
    </row>
    <row r="10" spans="1:34">
      <c r="A10" s="47"/>
      <c r="B10" s="47"/>
      <c r="C10" s="47"/>
      <c r="H10" t="s">
        <v>5</v>
      </c>
      <c r="I10">
        <v>6529.5</v>
      </c>
      <c r="J10" s="14">
        <f t="shared" si="0"/>
        <v>0.40391574649716988</v>
      </c>
      <c r="K10" s="13"/>
      <c r="M10" s="56"/>
      <c r="N10" t="s">
        <v>18</v>
      </c>
      <c r="O10" t="s">
        <v>17</v>
      </c>
      <c r="P10" t="s">
        <v>16</v>
      </c>
      <c r="S10">
        <v>2021</v>
      </c>
      <c r="T10" s="9">
        <v>3.14</v>
      </c>
      <c r="U10" s="9">
        <v>37.46</v>
      </c>
      <c r="W10">
        <v>2021</v>
      </c>
      <c r="X10" s="15">
        <v>0</v>
      </c>
      <c r="Z10" s="45"/>
      <c r="AA10" s="45"/>
      <c r="AB10" s="45"/>
      <c r="AC10" s="45"/>
      <c r="AD10" s="45"/>
      <c r="AE10" s="45"/>
      <c r="AF10" s="45"/>
      <c r="AG10" s="45"/>
      <c r="AH10" s="45"/>
    </row>
    <row r="11" spans="1:34">
      <c r="A11" s="47"/>
      <c r="B11" s="47"/>
      <c r="C11" s="47"/>
      <c r="H11" t="s">
        <v>6</v>
      </c>
      <c r="I11">
        <v>120</v>
      </c>
      <c r="J11" s="14">
        <f t="shared" si="0"/>
        <v>7.423216108378955E-3</v>
      </c>
      <c r="K11" s="13">
        <f>SUM(J11:J13)</f>
        <v>6.1427113296835853E-2</v>
      </c>
      <c r="M11" s="56"/>
      <c r="N11" t="s">
        <v>0</v>
      </c>
      <c r="O11">
        <v>0</v>
      </c>
      <c r="P11" s="13">
        <f>O11/$O$14</f>
        <v>0</v>
      </c>
      <c r="S11">
        <v>2022</v>
      </c>
      <c r="T11" s="9">
        <v>5.15</v>
      </c>
      <c r="U11" s="9">
        <v>34.31</v>
      </c>
      <c r="W11">
        <v>2022</v>
      </c>
      <c r="X11" s="15">
        <v>0</v>
      </c>
      <c r="Z11" s="45"/>
      <c r="AA11" s="45"/>
      <c r="AB11" s="45"/>
      <c r="AC11" s="45"/>
      <c r="AD11" s="45"/>
      <c r="AE11" s="45"/>
      <c r="AF11" s="45"/>
      <c r="AG11" s="45"/>
      <c r="AH11" s="45"/>
    </row>
    <row r="12" spans="1:34">
      <c r="A12" s="47"/>
      <c r="B12" s="47"/>
      <c r="C12" s="47"/>
      <c r="H12" t="s">
        <v>7</v>
      </c>
      <c r="I12">
        <v>87</v>
      </c>
      <c r="J12" s="14">
        <f t="shared" si="0"/>
        <v>5.3818316785747425E-3</v>
      </c>
      <c r="K12" s="13"/>
      <c r="M12" s="56"/>
      <c r="N12" t="s">
        <v>3</v>
      </c>
      <c r="O12">
        <v>351.2</v>
      </c>
      <c r="P12" s="13">
        <f>O12/$O$14</f>
        <v>1</v>
      </c>
      <c r="S12">
        <v>2023</v>
      </c>
      <c r="T12" s="9">
        <v>5.7</v>
      </c>
      <c r="U12" s="9">
        <v>37.07</v>
      </c>
      <c r="W12">
        <v>2023</v>
      </c>
      <c r="X12" s="15">
        <v>0</v>
      </c>
      <c r="Z12" s="45"/>
      <c r="AA12" s="45"/>
      <c r="AB12" s="45"/>
      <c r="AC12" s="45"/>
      <c r="AD12" s="45"/>
      <c r="AE12" s="45"/>
      <c r="AF12" s="45"/>
      <c r="AG12" s="45"/>
      <c r="AH12" s="45"/>
    </row>
    <row r="13" spans="1:34">
      <c r="A13" s="47"/>
      <c r="B13" s="47"/>
      <c r="C13" s="47"/>
      <c r="H13" t="s">
        <v>8</v>
      </c>
      <c r="I13">
        <v>786</v>
      </c>
      <c r="J13" s="14">
        <f t="shared" si="0"/>
        <v>4.8622065509882156E-2</v>
      </c>
      <c r="K13" s="13"/>
      <c r="M13" s="56"/>
      <c r="N13" t="s">
        <v>6</v>
      </c>
      <c r="O13">
        <v>0</v>
      </c>
      <c r="P13" s="13">
        <f>O13/$O$14</f>
        <v>0</v>
      </c>
      <c r="S13">
        <v>2024</v>
      </c>
      <c r="T13" s="9">
        <v>2.1</v>
      </c>
      <c r="U13" s="9">
        <v>42.9</v>
      </c>
      <c r="W13">
        <v>2024</v>
      </c>
      <c r="X13">
        <v>0</v>
      </c>
      <c r="Z13" s="45"/>
      <c r="AA13" s="45"/>
      <c r="AB13" s="45"/>
      <c r="AC13" s="45"/>
      <c r="AD13" s="45"/>
      <c r="AE13" s="45"/>
      <c r="AF13" s="45"/>
      <c r="AG13" s="45"/>
      <c r="AH13" s="45"/>
    </row>
    <row r="14" spans="1:34">
      <c r="A14" s="47"/>
      <c r="B14" s="47"/>
      <c r="C14" s="47"/>
      <c r="M14" s="56"/>
      <c r="N14" t="s">
        <v>9</v>
      </c>
      <c r="O14">
        <v>351.2</v>
      </c>
      <c r="S14">
        <v>2025</v>
      </c>
      <c r="T14" s="9">
        <v>9.8000000000000007</v>
      </c>
      <c r="U14" s="9">
        <v>27</v>
      </c>
      <c r="W14">
        <v>2025</v>
      </c>
      <c r="X14" s="15">
        <v>0</v>
      </c>
      <c r="Z14" s="45"/>
      <c r="AA14" s="45"/>
      <c r="AB14" s="45"/>
      <c r="AC14" s="45"/>
      <c r="AD14" s="45"/>
      <c r="AE14" s="45"/>
      <c r="AF14" s="45"/>
      <c r="AG14" s="45"/>
      <c r="AH14" s="45"/>
    </row>
    <row r="15" spans="1:34">
      <c r="A15" s="47"/>
      <c r="B15" s="47"/>
      <c r="C15" s="47"/>
      <c r="S15">
        <v>2026</v>
      </c>
      <c r="T15" s="9">
        <v>6.1</v>
      </c>
      <c r="U15" s="9">
        <v>40.700000000000003</v>
      </c>
      <c r="W15">
        <v>2026</v>
      </c>
      <c r="Z15" s="45"/>
      <c r="AA15" s="45"/>
      <c r="AB15" s="45"/>
      <c r="AC15" s="45"/>
      <c r="AD15" s="45"/>
      <c r="AE15" s="45"/>
      <c r="AF15" s="45"/>
      <c r="AG15" s="45"/>
      <c r="AH15" s="45"/>
    </row>
    <row r="16" spans="1:34">
      <c r="A16" s="47"/>
      <c r="B16" s="47"/>
      <c r="C16" s="47"/>
      <c r="Z16" s="45"/>
      <c r="AA16" s="45"/>
      <c r="AB16" s="45"/>
      <c r="AC16" s="45"/>
      <c r="AD16" s="45"/>
      <c r="AE16" s="45"/>
      <c r="AF16" s="45"/>
      <c r="AG16" s="45"/>
      <c r="AH16" s="45"/>
    </row>
    <row r="17" spans="1:34">
      <c r="A17" s="47"/>
      <c r="B17" s="47"/>
      <c r="C17" s="47"/>
      <c r="Z17" s="45"/>
      <c r="AA17" s="45"/>
      <c r="AB17" s="45"/>
      <c r="AC17" s="45"/>
      <c r="AD17" s="45"/>
      <c r="AE17" s="45"/>
      <c r="AF17" s="45"/>
      <c r="AG17" s="45"/>
      <c r="AH17" s="45"/>
    </row>
    <row r="18" spans="1:34">
      <c r="A18" s="47"/>
      <c r="B18" s="47"/>
      <c r="C18" s="47"/>
      <c r="Z18" s="45"/>
      <c r="AA18" s="45"/>
      <c r="AB18" s="45"/>
      <c r="AC18" s="45"/>
      <c r="AD18" s="45"/>
      <c r="AE18" s="45"/>
      <c r="AF18" s="45"/>
      <c r="AG18" s="45"/>
      <c r="AH18" s="45"/>
    </row>
    <row r="19" spans="1:34">
      <c r="A19" s="47"/>
      <c r="B19" s="47"/>
      <c r="C19" s="47"/>
      <c r="Z19" s="45"/>
      <c r="AA19" s="45"/>
      <c r="AB19" s="45"/>
      <c r="AC19" s="45"/>
      <c r="AD19" s="45"/>
      <c r="AE19" s="45"/>
      <c r="AF19" s="45"/>
      <c r="AG19" s="45"/>
      <c r="AH19" s="45"/>
    </row>
    <row r="20" spans="1:34">
      <c r="A20" s="47"/>
      <c r="B20" s="47"/>
      <c r="C20" s="47"/>
      <c r="Z20" s="45"/>
      <c r="AA20" s="45"/>
      <c r="AB20" s="45"/>
      <c r="AC20" s="45"/>
      <c r="AD20" s="45"/>
      <c r="AE20" s="45"/>
      <c r="AF20" s="45"/>
      <c r="AG20" s="45"/>
      <c r="AH20" s="45"/>
    </row>
    <row r="21" spans="1:34">
      <c r="A21" s="47"/>
      <c r="B21" s="47"/>
      <c r="C21" s="47"/>
      <c r="Z21" s="45"/>
      <c r="AA21" s="45"/>
      <c r="AB21" s="45"/>
      <c r="AC21" s="45"/>
      <c r="AD21" s="45"/>
      <c r="AE21" s="45"/>
      <c r="AF21" s="45"/>
      <c r="AG21" s="45"/>
      <c r="AH21" s="45"/>
    </row>
    <row r="22" spans="1:34">
      <c r="A22" s="47"/>
      <c r="B22" s="47"/>
      <c r="C22" s="47"/>
      <c r="Z22" s="45"/>
      <c r="AA22" s="45"/>
      <c r="AB22" s="45"/>
      <c r="AC22" s="45"/>
      <c r="AD22" s="45"/>
      <c r="AE22" s="45"/>
      <c r="AF22" s="45"/>
      <c r="AG22" s="45"/>
      <c r="AH22" s="45"/>
    </row>
    <row r="23" spans="1:34">
      <c r="A23" s="47"/>
      <c r="B23" s="47"/>
      <c r="C23" s="47"/>
      <c r="G23" s="11" t="s">
        <v>33</v>
      </c>
      <c r="K23" t="s">
        <v>25</v>
      </c>
      <c r="M23" s="57" t="s">
        <v>32</v>
      </c>
      <c r="N23" t="s">
        <v>20</v>
      </c>
      <c r="P23" t="s">
        <v>16</v>
      </c>
      <c r="Q23" t="s">
        <v>23</v>
      </c>
      <c r="T23" t="s">
        <v>22</v>
      </c>
      <c r="X23" t="s">
        <v>21</v>
      </c>
      <c r="Z23" s="45"/>
      <c r="AA23" s="45"/>
      <c r="AB23" s="45"/>
      <c r="AC23" s="45"/>
      <c r="AD23" s="45"/>
      <c r="AE23" s="45"/>
      <c r="AF23" s="45"/>
      <c r="AG23" s="45"/>
      <c r="AH23" s="45"/>
    </row>
    <row r="24" spans="1:34">
      <c r="A24" s="47"/>
      <c r="B24" s="47"/>
      <c r="C24" s="47"/>
      <c r="G24" t="s">
        <v>20</v>
      </c>
      <c r="I24">
        <f>SUM(I25:I33)</f>
        <v>41536.5</v>
      </c>
      <c r="M24" s="57"/>
      <c r="N24" t="s">
        <v>12</v>
      </c>
      <c r="O24" t="s">
        <v>6</v>
      </c>
      <c r="P24" s="14">
        <f>J31</f>
        <v>6.0669531616770788E-3</v>
      </c>
      <c r="Q24" s="13">
        <f>K31</f>
        <v>7.5331335090823737E-2</v>
      </c>
      <c r="T24" t="s">
        <v>12</v>
      </c>
      <c r="U24" t="s">
        <v>11</v>
      </c>
      <c r="W24">
        <v>2015</v>
      </c>
      <c r="X24">
        <v>4</v>
      </c>
      <c r="Z24" s="45"/>
      <c r="AA24" s="45"/>
      <c r="AB24" s="45"/>
      <c r="AC24" s="45"/>
      <c r="AD24" s="45"/>
      <c r="AE24" s="45"/>
      <c r="AF24" s="45"/>
      <c r="AG24" s="45"/>
      <c r="AH24" s="45"/>
    </row>
    <row r="25" spans="1:34">
      <c r="A25" s="47"/>
      <c r="B25" s="47"/>
      <c r="C25" s="47"/>
      <c r="H25" t="s">
        <v>0</v>
      </c>
      <c r="I25">
        <v>67.5</v>
      </c>
      <c r="J25" s="14">
        <f>I25/$I$24</f>
        <v>1.625076739734932E-3</v>
      </c>
      <c r="K25" s="14"/>
      <c r="M25" s="57"/>
      <c r="O25" t="s">
        <v>7</v>
      </c>
      <c r="P25" s="14">
        <f>J32</f>
        <v>7.2225632877108087E-3</v>
      </c>
      <c r="Q25" s="13"/>
      <c r="S25">
        <v>2016</v>
      </c>
      <c r="T25" s="9">
        <v>11</v>
      </c>
      <c r="U25" s="9">
        <v>21</v>
      </c>
      <c r="W25">
        <v>2016</v>
      </c>
      <c r="X25">
        <v>0</v>
      </c>
      <c r="Z25" s="45"/>
      <c r="AA25" s="45"/>
      <c r="AB25" s="45"/>
      <c r="AC25" s="45"/>
      <c r="AD25" s="45"/>
      <c r="AE25" s="45"/>
      <c r="AF25" s="45"/>
      <c r="AG25" s="45"/>
      <c r="AH25" s="45"/>
    </row>
    <row r="26" spans="1:34">
      <c r="A26" s="47"/>
      <c r="B26" s="47"/>
      <c r="C26" s="47"/>
      <c r="H26" t="s">
        <v>1</v>
      </c>
      <c r="I26">
        <v>1005</v>
      </c>
      <c r="J26" s="14">
        <f t="shared" ref="J26:J33" si="1">I26/$I$24</f>
        <v>2.4195587013831208E-2</v>
      </c>
      <c r="K26" s="14"/>
      <c r="M26" s="57"/>
      <c r="O26" t="s">
        <v>8</v>
      </c>
      <c r="P26" s="14">
        <f>J33</f>
        <v>6.2041818641435847E-2</v>
      </c>
      <c r="Q26" s="13"/>
      <c r="S26">
        <v>2017</v>
      </c>
      <c r="T26" s="9">
        <v>12</v>
      </c>
      <c r="U26" s="9">
        <v>24</v>
      </c>
      <c r="W26">
        <v>2017</v>
      </c>
      <c r="X26">
        <v>1</v>
      </c>
      <c r="Z26" s="45"/>
      <c r="AA26" s="45"/>
      <c r="AB26" s="45"/>
      <c r="AC26" s="45"/>
      <c r="AD26" s="45"/>
      <c r="AE26" s="45"/>
      <c r="AF26" s="45"/>
      <c r="AG26" s="45"/>
      <c r="AH26" s="45"/>
    </row>
    <row r="27" spans="1:34">
      <c r="A27" s="47"/>
      <c r="B27" s="47"/>
      <c r="C27" s="47"/>
      <c r="H27" t="s">
        <v>2</v>
      </c>
      <c r="I27">
        <v>0</v>
      </c>
      <c r="J27" s="14">
        <f t="shared" si="1"/>
        <v>0</v>
      </c>
      <c r="K27" s="14"/>
      <c r="M27" s="57"/>
      <c r="N27" t="s">
        <v>11</v>
      </c>
      <c r="O27" t="s">
        <v>19</v>
      </c>
      <c r="P27" s="14">
        <f>J27</f>
        <v>0</v>
      </c>
      <c r="Q27" s="13">
        <f>K28</f>
        <v>0.33989382831967063</v>
      </c>
      <c r="S27">
        <v>2018</v>
      </c>
      <c r="T27" s="9">
        <v>11.18</v>
      </c>
      <c r="U27" s="9">
        <v>30.13</v>
      </c>
      <c r="W27">
        <v>2018</v>
      </c>
      <c r="X27">
        <v>1</v>
      </c>
      <c r="Z27" s="45"/>
      <c r="AA27" s="45"/>
      <c r="AB27" s="45"/>
      <c r="AC27" s="45"/>
      <c r="AD27" s="45"/>
      <c r="AE27" s="45"/>
      <c r="AF27" s="45"/>
      <c r="AG27" s="45"/>
      <c r="AH27" s="45"/>
    </row>
    <row r="28" spans="1:34">
      <c r="A28" s="47"/>
      <c r="B28" s="47"/>
      <c r="C28" s="47"/>
      <c r="H28" t="s">
        <v>3</v>
      </c>
      <c r="I28">
        <v>10591.5</v>
      </c>
      <c r="J28" s="14">
        <f t="shared" si="1"/>
        <v>0.2549925968726301</v>
      </c>
      <c r="K28" s="13">
        <f>SUM(J27,J30)</f>
        <v>0.33989382831967063</v>
      </c>
      <c r="M28" s="57"/>
      <c r="O28" t="s">
        <v>5</v>
      </c>
      <c r="P28" s="14">
        <f>J30</f>
        <v>0.33989382831967063</v>
      </c>
      <c r="Q28" s="13"/>
      <c r="S28">
        <v>2019</v>
      </c>
      <c r="T28" s="9">
        <v>10.050000000000001</v>
      </c>
      <c r="U28" s="9">
        <v>27.19</v>
      </c>
      <c r="W28">
        <v>2019</v>
      </c>
      <c r="X28">
        <v>2</v>
      </c>
      <c r="Z28" s="45"/>
      <c r="AA28" s="45"/>
      <c r="AB28" s="45"/>
      <c r="AC28" s="45"/>
      <c r="AD28" s="45"/>
      <c r="AE28" s="45"/>
      <c r="AF28" s="45"/>
      <c r="AG28" s="45"/>
      <c r="AH28" s="45"/>
    </row>
    <row r="29" spans="1:34">
      <c r="A29" s="47"/>
      <c r="B29" s="47"/>
      <c r="C29" s="47"/>
      <c r="H29" t="s">
        <v>4</v>
      </c>
      <c r="I29">
        <v>12625.5</v>
      </c>
      <c r="J29" s="14">
        <f t="shared" si="1"/>
        <v>0.30396157596330936</v>
      </c>
      <c r="K29" s="13"/>
      <c r="M29" s="57"/>
      <c r="S29">
        <v>2020</v>
      </c>
      <c r="T29" s="9">
        <v>10.29</v>
      </c>
      <c r="U29" s="9">
        <v>27.48</v>
      </c>
      <c r="W29">
        <v>2020</v>
      </c>
      <c r="X29">
        <v>0</v>
      </c>
      <c r="Z29" s="45"/>
      <c r="AA29" s="45"/>
      <c r="AB29" s="45"/>
      <c r="AC29" s="45"/>
      <c r="AD29" s="45"/>
      <c r="AE29" s="45"/>
      <c r="AF29" s="45"/>
      <c r="AG29" s="45"/>
      <c r="AH29" s="45"/>
    </row>
    <row r="30" spans="1:34">
      <c r="A30" s="47"/>
      <c r="B30" s="47"/>
      <c r="C30" s="47"/>
      <c r="H30" t="s">
        <v>5</v>
      </c>
      <c r="I30">
        <v>14118</v>
      </c>
      <c r="J30" s="14">
        <f t="shared" si="1"/>
        <v>0.33989382831967063</v>
      </c>
      <c r="K30" s="13"/>
      <c r="M30" s="57"/>
      <c r="N30" t="s">
        <v>18</v>
      </c>
      <c r="O30" t="s">
        <v>17</v>
      </c>
      <c r="P30" t="s">
        <v>16</v>
      </c>
      <c r="S30">
        <v>2021</v>
      </c>
      <c r="T30" s="9">
        <v>9.41</v>
      </c>
      <c r="U30" s="9">
        <v>31.63</v>
      </c>
      <c r="W30">
        <v>2021</v>
      </c>
      <c r="X30">
        <v>0</v>
      </c>
      <c r="Z30" s="45"/>
      <c r="AA30" s="45"/>
      <c r="AB30" s="45"/>
      <c r="AC30" s="45"/>
      <c r="AD30" s="45"/>
      <c r="AE30" s="45"/>
      <c r="AF30" s="45"/>
      <c r="AG30" s="45"/>
      <c r="AH30" s="45"/>
    </row>
    <row r="31" spans="1:34">
      <c r="A31" s="47"/>
      <c r="B31" s="47"/>
      <c r="C31" s="47"/>
      <c r="H31" t="s">
        <v>6</v>
      </c>
      <c r="I31">
        <v>252</v>
      </c>
      <c r="J31" s="14">
        <f t="shared" si="1"/>
        <v>6.0669531616770788E-3</v>
      </c>
      <c r="K31" s="13">
        <f>SUM(J31:J33)</f>
        <v>7.5331335090823737E-2</v>
      </c>
      <c r="M31" s="57"/>
      <c r="N31" t="s">
        <v>0</v>
      </c>
      <c r="O31">
        <v>9</v>
      </c>
      <c r="P31" s="13">
        <f>O31/$O$34</f>
        <v>1.015228426395939E-2</v>
      </c>
      <c r="S31">
        <v>2022</v>
      </c>
      <c r="T31" s="9">
        <v>8.82</v>
      </c>
      <c r="U31" s="9">
        <v>28.02</v>
      </c>
      <c r="W31">
        <v>2022</v>
      </c>
      <c r="X31">
        <v>0</v>
      </c>
      <c r="Z31" s="46"/>
      <c r="AA31" s="46"/>
      <c r="AB31" s="46"/>
      <c r="AC31" s="46"/>
      <c r="AD31" s="46"/>
      <c r="AE31" s="46"/>
      <c r="AF31" s="46"/>
      <c r="AG31" s="46"/>
      <c r="AH31" s="46"/>
    </row>
    <row r="32" spans="1:34">
      <c r="A32" s="47"/>
      <c r="B32" s="47"/>
      <c r="C32" s="47"/>
      <c r="H32" t="s">
        <v>7</v>
      </c>
      <c r="I32">
        <v>300</v>
      </c>
      <c r="J32" s="14">
        <f t="shared" si="1"/>
        <v>7.2225632877108087E-3</v>
      </c>
      <c r="K32" s="13"/>
      <c r="M32" s="57"/>
      <c r="N32" t="s">
        <v>3</v>
      </c>
      <c r="O32">
        <v>877.5</v>
      </c>
      <c r="P32" s="13">
        <f>O32/$O$34</f>
        <v>0.98984771573604058</v>
      </c>
      <c r="S32">
        <v>2023</v>
      </c>
      <c r="T32" s="9">
        <v>8.4600000000000009</v>
      </c>
      <c r="U32" s="9">
        <v>29.57</v>
      </c>
      <c r="W32">
        <v>2023</v>
      </c>
      <c r="X32">
        <v>0</v>
      </c>
      <c r="Z32" s="46"/>
      <c r="AA32" s="46"/>
      <c r="AB32" s="46"/>
      <c r="AC32" s="46"/>
      <c r="AD32" s="46"/>
      <c r="AE32" s="46"/>
      <c r="AF32" s="46"/>
      <c r="AG32" s="46"/>
      <c r="AH32" s="46"/>
    </row>
    <row r="33" spans="1:34">
      <c r="A33" s="47"/>
      <c r="B33" s="47"/>
      <c r="C33" s="47"/>
      <c r="H33" t="s">
        <v>8</v>
      </c>
      <c r="I33">
        <v>2577</v>
      </c>
      <c r="J33" s="14">
        <f t="shared" si="1"/>
        <v>6.2041818641435847E-2</v>
      </c>
      <c r="K33" s="13"/>
      <c r="M33" s="57"/>
      <c r="N33" t="s">
        <v>6</v>
      </c>
      <c r="O33">
        <v>0</v>
      </c>
      <c r="P33" s="13">
        <f>O33/$O$34</f>
        <v>0</v>
      </c>
      <c r="S33">
        <v>2024</v>
      </c>
      <c r="T33" s="9">
        <v>7.7</v>
      </c>
      <c r="U33" s="9">
        <v>32.1</v>
      </c>
      <c r="W33">
        <v>2024</v>
      </c>
      <c r="X33">
        <v>0</v>
      </c>
      <c r="Z33" s="46"/>
      <c r="AA33" s="46"/>
      <c r="AB33" s="46"/>
      <c r="AC33" s="46"/>
      <c r="AD33" s="46"/>
      <c r="AE33" s="46"/>
      <c r="AF33" s="46"/>
      <c r="AG33" s="46"/>
      <c r="AH33" s="46"/>
    </row>
    <row r="34" spans="1:34">
      <c r="A34" s="47"/>
      <c r="B34" s="47"/>
      <c r="C34" s="47"/>
      <c r="M34" s="57"/>
      <c r="N34" t="s">
        <v>9</v>
      </c>
      <c r="O34">
        <f>SUM(O31:O33)</f>
        <v>886.5</v>
      </c>
      <c r="S34">
        <v>2025</v>
      </c>
      <c r="T34" s="9">
        <v>7.9</v>
      </c>
      <c r="U34" s="9">
        <v>34.5</v>
      </c>
      <c r="W34">
        <v>2025</v>
      </c>
      <c r="X34">
        <v>0</v>
      </c>
      <c r="Z34" s="46"/>
      <c r="AA34" s="46"/>
      <c r="AB34" s="46"/>
      <c r="AC34" s="46"/>
      <c r="AD34" s="46"/>
      <c r="AE34" s="46"/>
      <c r="AF34" s="46"/>
      <c r="AG34" s="46"/>
      <c r="AH34" s="46"/>
    </row>
    <row r="35" spans="1:34">
      <c r="A35" s="47"/>
      <c r="B35" s="47"/>
      <c r="C35" s="47"/>
      <c r="S35">
        <v>2026</v>
      </c>
      <c r="T35" s="9">
        <v>7.5</v>
      </c>
      <c r="U35" s="9">
        <v>34</v>
      </c>
      <c r="W35">
        <v>2026</v>
      </c>
      <c r="X35">
        <v>0</v>
      </c>
      <c r="Z35" s="46"/>
      <c r="AA35" s="46"/>
      <c r="AB35" s="46"/>
      <c r="AC35" s="46"/>
      <c r="AD35" s="46"/>
      <c r="AE35" s="46"/>
      <c r="AF35" s="46"/>
      <c r="AG35" s="46"/>
      <c r="AH35" s="46"/>
    </row>
    <row r="36" spans="1:34">
      <c r="A36" s="47"/>
      <c r="B36" s="47"/>
      <c r="C36" s="47"/>
      <c r="Z36" s="46"/>
      <c r="AA36" s="46"/>
      <c r="AB36" s="46"/>
      <c r="AC36" s="46"/>
      <c r="AD36" s="46"/>
      <c r="AE36" s="46"/>
      <c r="AF36" s="46"/>
      <c r="AG36" s="46"/>
      <c r="AH36" s="46"/>
    </row>
    <row r="37" spans="1:34">
      <c r="A37" s="47"/>
      <c r="B37" s="47"/>
      <c r="C37" s="47"/>
      <c r="Z37" s="46"/>
      <c r="AA37" s="46"/>
      <c r="AB37" s="46"/>
      <c r="AC37" s="46"/>
      <c r="AD37" s="46"/>
      <c r="AE37" s="46"/>
      <c r="AF37" s="46"/>
      <c r="AG37" s="46"/>
      <c r="AH37" s="46"/>
    </row>
    <row r="38" spans="1:34">
      <c r="A38" s="47"/>
      <c r="B38" s="47"/>
      <c r="C38" s="47"/>
      <c r="Z38" s="46"/>
      <c r="AA38" s="46"/>
      <c r="AB38" s="46"/>
      <c r="AC38" s="46"/>
      <c r="AD38" s="46"/>
      <c r="AE38" s="46"/>
      <c r="AF38" s="46"/>
      <c r="AG38" s="46"/>
      <c r="AH38" s="46"/>
    </row>
    <row r="39" spans="1:34">
      <c r="A39" s="47"/>
      <c r="B39" s="47"/>
      <c r="C39" s="47"/>
      <c r="Z39" s="46"/>
      <c r="AA39" s="46"/>
      <c r="AB39" s="46"/>
      <c r="AC39" s="46"/>
      <c r="AD39" s="46"/>
      <c r="AE39" s="46"/>
      <c r="AF39" s="46"/>
      <c r="AG39" s="46"/>
      <c r="AH39" s="46"/>
    </row>
    <row r="40" spans="1:34">
      <c r="A40" s="47"/>
      <c r="B40" s="47"/>
      <c r="C40" s="47"/>
      <c r="Z40" s="46"/>
      <c r="AA40" s="46"/>
      <c r="AB40" s="46"/>
      <c r="AC40" s="46"/>
      <c r="AD40" s="46"/>
      <c r="AE40" s="46"/>
      <c r="AF40" s="46"/>
      <c r="AG40" s="46"/>
      <c r="AH40" s="46"/>
    </row>
    <row r="41" spans="1:34">
      <c r="A41" s="47"/>
      <c r="B41" s="47"/>
      <c r="C41" s="47"/>
      <c r="Z41" s="46"/>
      <c r="AA41" s="46"/>
      <c r="AB41" s="46"/>
      <c r="AC41" s="46"/>
      <c r="AD41" s="46"/>
      <c r="AE41" s="46"/>
      <c r="AF41" s="46"/>
      <c r="AG41" s="46"/>
      <c r="AH41" s="46"/>
    </row>
    <row r="42" spans="1:34">
      <c r="A42" s="47"/>
      <c r="B42" s="47"/>
      <c r="C42" s="47"/>
      <c r="Z42" s="46"/>
      <c r="AA42" s="46"/>
      <c r="AB42" s="46"/>
      <c r="AC42" s="46"/>
      <c r="AD42" s="46"/>
      <c r="AE42" s="46"/>
      <c r="AF42" s="46"/>
      <c r="AG42" s="46"/>
      <c r="AH42" s="46"/>
    </row>
    <row r="43" spans="1:34">
      <c r="A43" s="47"/>
      <c r="B43" s="47"/>
      <c r="C43" s="47"/>
      <c r="G43" s="10" t="s">
        <v>31</v>
      </c>
      <c r="K43" t="s">
        <v>25</v>
      </c>
      <c r="M43" s="58" t="s">
        <v>31</v>
      </c>
      <c r="N43" t="s">
        <v>20</v>
      </c>
      <c r="P43" t="s">
        <v>16</v>
      </c>
      <c r="Q43" t="s">
        <v>23</v>
      </c>
      <c r="T43" t="s">
        <v>22</v>
      </c>
      <c r="X43" t="s">
        <v>21</v>
      </c>
      <c r="Z43" s="46"/>
      <c r="AA43" s="46"/>
      <c r="AB43" s="46"/>
      <c r="AC43" s="46"/>
      <c r="AD43" s="46"/>
      <c r="AE43" s="46"/>
      <c r="AF43" s="46"/>
      <c r="AG43" s="46"/>
      <c r="AH43" s="46"/>
    </row>
    <row r="44" spans="1:34">
      <c r="A44" s="47"/>
      <c r="B44" s="47"/>
      <c r="C44" s="47"/>
      <c r="G44" t="s">
        <v>20</v>
      </c>
      <c r="I44">
        <f>SUM(I45:I53)</f>
        <v>9708</v>
      </c>
      <c r="M44" s="58"/>
      <c r="N44" t="s">
        <v>12</v>
      </c>
      <c r="O44" t="s">
        <v>6</v>
      </c>
      <c r="P44" s="14">
        <f>J51</f>
        <v>8.8071693448702106E-3</v>
      </c>
      <c r="Q44" s="13">
        <f>K51</f>
        <v>8.6063040791100123E-2</v>
      </c>
      <c r="T44" t="s">
        <v>12</v>
      </c>
      <c r="U44" t="s">
        <v>11</v>
      </c>
      <c r="W44">
        <v>2015</v>
      </c>
      <c r="X44">
        <v>4</v>
      </c>
      <c r="Z44" s="46"/>
      <c r="AA44" s="46"/>
      <c r="AB44" s="46"/>
      <c r="AC44" s="46"/>
      <c r="AD44" s="46"/>
      <c r="AE44" s="46"/>
      <c r="AF44" s="46"/>
      <c r="AG44" s="46"/>
      <c r="AH44" s="46"/>
    </row>
    <row r="45" spans="1:34">
      <c r="A45" s="47"/>
      <c r="B45" s="47"/>
      <c r="C45" s="47"/>
      <c r="H45" t="s">
        <v>0</v>
      </c>
      <c r="I45">
        <v>121.5</v>
      </c>
      <c r="J45" s="14">
        <f t="shared" ref="J45:J53" si="2">I45/$I$44</f>
        <v>1.2515451174289247E-2</v>
      </c>
      <c r="K45" s="14"/>
      <c r="M45" s="58"/>
      <c r="O45" t="s">
        <v>7</v>
      </c>
      <c r="P45" s="14">
        <f>J52</f>
        <v>1.6069221260815822E-2</v>
      </c>
      <c r="Q45" s="13"/>
      <c r="S45">
        <v>2016</v>
      </c>
      <c r="T45" s="9">
        <v>11</v>
      </c>
      <c r="U45" s="9">
        <v>21</v>
      </c>
      <c r="W45">
        <v>2016</v>
      </c>
      <c r="X45">
        <v>0</v>
      </c>
      <c r="Z45" s="46"/>
      <c r="AA45" s="46"/>
      <c r="AB45" s="46"/>
      <c r="AC45" s="46"/>
      <c r="AD45" s="46"/>
      <c r="AE45" s="46"/>
      <c r="AF45" s="46"/>
      <c r="AG45" s="46"/>
      <c r="AH45" s="46"/>
    </row>
    <row r="46" spans="1:34">
      <c r="A46" s="47"/>
      <c r="B46" s="47"/>
      <c r="C46" s="47"/>
      <c r="H46" t="s">
        <v>1</v>
      </c>
      <c r="I46">
        <v>156</v>
      </c>
      <c r="J46" s="14">
        <f t="shared" si="2"/>
        <v>1.6069221260815822E-2</v>
      </c>
      <c r="K46" s="14"/>
      <c r="M46" s="58"/>
      <c r="O46" t="s">
        <v>8</v>
      </c>
      <c r="P46" s="14">
        <f>J53</f>
        <v>6.1186650185414089E-2</v>
      </c>
      <c r="Q46" s="13"/>
      <c r="S46">
        <v>2017</v>
      </c>
      <c r="T46" s="9">
        <v>12</v>
      </c>
      <c r="U46" s="9">
        <v>24</v>
      </c>
      <c r="W46">
        <v>2017</v>
      </c>
      <c r="X46">
        <v>1</v>
      </c>
      <c r="Z46" s="46"/>
      <c r="AA46" s="46"/>
      <c r="AB46" s="46"/>
      <c r="AC46" s="46"/>
      <c r="AD46" s="46"/>
      <c r="AE46" s="46"/>
      <c r="AF46" s="46"/>
      <c r="AG46" s="46"/>
      <c r="AH46" s="46"/>
    </row>
    <row r="47" spans="1:34">
      <c r="A47" s="47"/>
      <c r="B47" s="47"/>
      <c r="C47" s="47"/>
      <c r="H47" t="s">
        <v>2</v>
      </c>
      <c r="I47">
        <v>0</v>
      </c>
      <c r="J47" s="14">
        <f t="shared" si="2"/>
        <v>0</v>
      </c>
      <c r="K47" s="14"/>
      <c r="M47" s="58"/>
      <c r="N47" t="s">
        <v>11</v>
      </c>
      <c r="O47" t="s">
        <v>19</v>
      </c>
      <c r="P47" s="14">
        <f>J47</f>
        <v>0</v>
      </c>
      <c r="Q47" s="13">
        <f>K48</f>
        <v>0.34270704573547589</v>
      </c>
      <c r="S47">
        <v>2018</v>
      </c>
      <c r="T47" s="9">
        <v>11.18</v>
      </c>
      <c r="U47" s="9">
        <v>30.13</v>
      </c>
      <c r="W47">
        <v>2018</v>
      </c>
      <c r="X47">
        <v>1</v>
      </c>
      <c r="Z47" s="46"/>
      <c r="AA47" s="46"/>
      <c r="AB47" s="46"/>
      <c r="AC47" s="46"/>
      <c r="AD47" s="46"/>
      <c r="AE47" s="46"/>
      <c r="AF47" s="46"/>
      <c r="AG47" s="46"/>
      <c r="AH47" s="46"/>
    </row>
    <row r="48" spans="1:34">
      <c r="A48" s="47"/>
      <c r="B48" s="47"/>
      <c r="C48" s="47"/>
      <c r="H48" t="s">
        <v>3</v>
      </c>
      <c r="I48">
        <v>2022</v>
      </c>
      <c r="J48" s="14">
        <f t="shared" si="2"/>
        <v>0.20828182941903584</v>
      </c>
      <c r="K48" s="13">
        <f>SUM(J47,J50)</f>
        <v>0.34270704573547589</v>
      </c>
      <c r="M48" s="58"/>
      <c r="O48" t="s">
        <v>5</v>
      </c>
      <c r="P48" s="14">
        <f>J50</f>
        <v>0.34270704573547589</v>
      </c>
      <c r="Q48" s="13"/>
      <c r="S48">
        <v>2019</v>
      </c>
      <c r="T48" s="9">
        <v>10.050000000000001</v>
      </c>
      <c r="U48" s="9">
        <v>27.19</v>
      </c>
      <c r="W48">
        <v>2019</v>
      </c>
      <c r="X48">
        <v>2</v>
      </c>
      <c r="Z48" s="46"/>
      <c r="AA48" s="46"/>
      <c r="AB48" s="46"/>
      <c r="AC48" s="46"/>
      <c r="AD48" s="46"/>
      <c r="AE48" s="46"/>
      <c r="AF48" s="46"/>
      <c r="AG48" s="46"/>
      <c r="AH48" s="46"/>
    </row>
    <row r="49" spans="1:34">
      <c r="A49" s="47"/>
      <c r="B49" s="47"/>
      <c r="C49" s="47"/>
      <c r="H49" t="s">
        <v>4</v>
      </c>
      <c r="I49">
        <v>3246</v>
      </c>
      <c r="J49" s="14">
        <f t="shared" si="2"/>
        <v>0.33436341161928307</v>
      </c>
      <c r="K49" s="13"/>
      <c r="M49" s="58"/>
      <c r="S49">
        <v>2020</v>
      </c>
      <c r="T49" s="9">
        <v>10.29</v>
      </c>
      <c r="U49" s="9">
        <v>27.48</v>
      </c>
      <c r="W49">
        <v>2020</v>
      </c>
      <c r="X49">
        <v>0</v>
      </c>
      <c r="Z49" s="46"/>
      <c r="AA49" s="46"/>
      <c r="AB49" s="46"/>
      <c r="AC49" s="46"/>
      <c r="AD49" s="46"/>
      <c r="AE49" s="46"/>
      <c r="AF49" s="46"/>
      <c r="AG49" s="46"/>
      <c r="AH49" s="46"/>
    </row>
    <row r="50" spans="1:34">
      <c r="A50" s="47"/>
      <c r="B50" s="47"/>
      <c r="C50" s="47"/>
      <c r="H50" t="s">
        <v>5</v>
      </c>
      <c r="I50">
        <v>3327</v>
      </c>
      <c r="J50" s="14">
        <f t="shared" si="2"/>
        <v>0.34270704573547589</v>
      </c>
      <c r="K50" s="13"/>
      <c r="M50" s="58"/>
      <c r="N50" t="s">
        <v>18</v>
      </c>
      <c r="O50" t="s">
        <v>17</v>
      </c>
      <c r="P50" t="s">
        <v>16</v>
      </c>
      <c r="S50">
        <v>2021</v>
      </c>
      <c r="T50" s="9">
        <v>9.41</v>
      </c>
      <c r="U50" s="9">
        <v>31.63</v>
      </c>
      <c r="W50">
        <v>2021</v>
      </c>
      <c r="X50">
        <v>0</v>
      </c>
      <c r="Z50" s="46"/>
      <c r="AA50" s="46"/>
      <c r="AB50" s="46"/>
      <c r="AC50" s="46"/>
      <c r="AD50" s="46"/>
      <c r="AE50" s="46"/>
      <c r="AF50" s="46"/>
      <c r="AG50" s="46"/>
      <c r="AH50" s="46"/>
    </row>
    <row r="51" spans="1:34">
      <c r="A51" s="47"/>
      <c r="B51" s="47"/>
      <c r="C51" s="47"/>
      <c r="H51" t="s">
        <v>6</v>
      </c>
      <c r="I51">
        <v>85.5</v>
      </c>
      <c r="J51" s="14">
        <f t="shared" si="2"/>
        <v>8.8071693448702106E-3</v>
      </c>
      <c r="K51" s="13">
        <f>SUM(J51:J53)</f>
        <v>8.6063040791100123E-2</v>
      </c>
      <c r="M51" s="58"/>
      <c r="N51" t="s">
        <v>0</v>
      </c>
      <c r="O51">
        <v>6</v>
      </c>
      <c r="P51" s="13">
        <f>O51/$O$54</f>
        <v>2.3157082207641837E-2</v>
      </c>
      <c r="S51">
        <v>2022</v>
      </c>
      <c r="T51" s="9">
        <v>8.82</v>
      </c>
      <c r="U51" s="9">
        <v>28.02</v>
      </c>
      <c r="W51">
        <v>2022</v>
      </c>
      <c r="X51">
        <v>0</v>
      </c>
      <c r="Z51" s="46"/>
      <c r="AA51" s="46"/>
      <c r="AB51" s="46"/>
      <c r="AC51" s="46"/>
      <c r="AD51" s="46"/>
      <c r="AE51" s="46"/>
      <c r="AF51" s="46"/>
      <c r="AG51" s="46"/>
      <c r="AH51" s="46"/>
    </row>
    <row r="52" spans="1:34">
      <c r="A52" s="47"/>
      <c r="B52" s="47"/>
      <c r="C52" s="47"/>
      <c r="H52" t="s">
        <v>7</v>
      </c>
      <c r="I52">
        <v>156</v>
      </c>
      <c r="J52" s="14">
        <f t="shared" si="2"/>
        <v>1.6069221260815822E-2</v>
      </c>
      <c r="K52" s="13"/>
      <c r="M52" s="58"/>
      <c r="N52" t="s">
        <v>3</v>
      </c>
      <c r="O52">
        <v>253.1</v>
      </c>
      <c r="P52" s="13">
        <f>O52/$O$54</f>
        <v>0.9768429177923581</v>
      </c>
      <c r="S52">
        <v>2023</v>
      </c>
      <c r="T52" s="9">
        <v>11.01</v>
      </c>
      <c r="U52" s="9">
        <v>34.049999999999997</v>
      </c>
      <c r="W52">
        <v>2023</v>
      </c>
      <c r="X52" s="40">
        <v>0</v>
      </c>
      <c r="Z52" s="46"/>
      <c r="AA52" s="46"/>
      <c r="AB52" s="46"/>
      <c r="AC52" s="46"/>
      <c r="AD52" s="46"/>
      <c r="AE52" s="46"/>
      <c r="AF52" s="46"/>
      <c r="AG52" s="46"/>
      <c r="AH52" s="46"/>
    </row>
    <row r="53" spans="1:34">
      <c r="A53" s="46"/>
      <c r="B53" s="46"/>
      <c r="C53" s="46"/>
      <c r="H53" t="s">
        <v>8</v>
      </c>
      <c r="I53">
        <v>594</v>
      </c>
      <c r="J53" s="14">
        <f t="shared" si="2"/>
        <v>6.1186650185414089E-2</v>
      </c>
      <c r="K53" s="13"/>
      <c r="M53" s="58"/>
      <c r="N53" t="s">
        <v>6</v>
      </c>
      <c r="O53">
        <v>0</v>
      </c>
      <c r="P53" s="13">
        <f>O53/$O$34</f>
        <v>0</v>
      </c>
      <c r="S53">
        <v>2024</v>
      </c>
      <c r="T53" s="9">
        <v>11.1</v>
      </c>
      <c r="U53" s="9">
        <v>25</v>
      </c>
      <c r="W53">
        <v>2024</v>
      </c>
      <c r="X53">
        <v>0</v>
      </c>
      <c r="Z53" s="46"/>
      <c r="AA53" s="46"/>
      <c r="AB53" s="46"/>
      <c r="AC53" s="46"/>
      <c r="AD53" s="46"/>
      <c r="AE53" s="46"/>
      <c r="AF53" s="46"/>
      <c r="AG53" s="46"/>
      <c r="AH53" s="46"/>
    </row>
    <row r="54" spans="1:34">
      <c r="A54" s="46"/>
      <c r="B54" s="46"/>
      <c r="C54" s="46"/>
      <c r="M54" s="58"/>
      <c r="N54" t="s">
        <v>9</v>
      </c>
      <c r="O54">
        <f>SUM(O51:O53)</f>
        <v>259.10000000000002</v>
      </c>
      <c r="S54">
        <v>2025</v>
      </c>
      <c r="T54" s="9">
        <v>13.5</v>
      </c>
      <c r="U54" s="9">
        <v>28.7</v>
      </c>
      <c r="W54">
        <v>2025</v>
      </c>
      <c r="X54">
        <v>0</v>
      </c>
      <c r="Z54" s="46"/>
      <c r="AA54" s="46"/>
      <c r="AB54" s="46"/>
      <c r="AC54" s="46"/>
      <c r="AD54" s="46"/>
      <c r="AE54" s="46"/>
      <c r="AF54" s="46"/>
      <c r="AG54" s="46"/>
      <c r="AH54" s="46"/>
    </row>
    <row r="55" spans="1:34">
      <c r="A55" s="46"/>
      <c r="B55" s="46"/>
      <c r="C55" s="46"/>
      <c r="S55">
        <v>2026</v>
      </c>
      <c r="T55" s="9">
        <v>8.6</v>
      </c>
      <c r="U55" s="9">
        <v>34.299999999999997</v>
      </c>
      <c r="W55">
        <v>2026</v>
      </c>
      <c r="X55">
        <v>0</v>
      </c>
      <c r="Z55" s="46"/>
      <c r="AA55" s="46"/>
      <c r="AB55" s="46"/>
      <c r="AC55" s="46"/>
      <c r="AD55" s="46"/>
      <c r="AE55" s="46"/>
      <c r="AF55" s="46"/>
      <c r="AG55" s="46"/>
      <c r="AH55" s="46"/>
    </row>
    <row r="56" spans="1:34">
      <c r="A56" s="46"/>
      <c r="B56" s="46"/>
      <c r="C56" s="46"/>
      <c r="M56">
        <v>2025</v>
      </c>
      <c r="N56" s="13">
        <v>0.1352998199695333</v>
      </c>
      <c r="O56" s="13">
        <v>0.28694086691593962</v>
      </c>
      <c r="Z56" s="46"/>
      <c r="AA56" s="46"/>
      <c r="AB56" s="46"/>
      <c r="AC56" s="46"/>
      <c r="AD56" s="46"/>
      <c r="AE56" s="46"/>
      <c r="AF56" s="46"/>
      <c r="AG56" s="46"/>
      <c r="AH56" s="46"/>
    </row>
    <row r="57" spans="1:34">
      <c r="A57" s="46"/>
      <c r="B57" s="46"/>
      <c r="C57" s="46"/>
      <c r="Z57" s="46"/>
      <c r="AA57" s="46"/>
      <c r="AB57" s="46"/>
      <c r="AC57" s="46"/>
      <c r="AD57" s="46"/>
      <c r="AE57" s="46"/>
      <c r="AF57" s="46"/>
      <c r="AG57" s="46"/>
      <c r="AH57" s="46"/>
    </row>
    <row r="58" spans="1:34">
      <c r="A58" s="46"/>
      <c r="B58" s="46"/>
      <c r="C58" s="46"/>
      <c r="Z58" s="46"/>
      <c r="AA58" s="46"/>
      <c r="AB58" s="46"/>
      <c r="AC58" s="46"/>
      <c r="AD58" s="46"/>
      <c r="AE58" s="46"/>
      <c r="AF58" s="46"/>
      <c r="AG58" s="46"/>
      <c r="AH58" s="46"/>
    </row>
    <row r="59" spans="1:34">
      <c r="A59" s="46"/>
      <c r="B59" s="46"/>
      <c r="C59" s="46"/>
      <c r="Z59" s="46"/>
      <c r="AA59" s="46"/>
      <c r="AB59" s="46"/>
      <c r="AC59" s="46"/>
      <c r="AD59" s="46"/>
      <c r="AE59" s="46"/>
      <c r="AF59" s="46"/>
      <c r="AG59" s="46"/>
      <c r="AH59" s="46"/>
    </row>
    <row r="60" spans="1:34">
      <c r="A60" s="46"/>
      <c r="B60" s="46"/>
      <c r="C60" s="46"/>
      <c r="Z60" s="46"/>
      <c r="AA60" s="46"/>
      <c r="AB60" s="46"/>
      <c r="AC60" s="46"/>
      <c r="AD60" s="46"/>
      <c r="AE60" s="46"/>
      <c r="AF60" s="46"/>
      <c r="AG60" s="46"/>
      <c r="AH60" s="46"/>
    </row>
    <row r="61" spans="1:34">
      <c r="A61" s="46"/>
      <c r="B61" s="46"/>
      <c r="C61" s="46"/>
      <c r="Z61" s="46"/>
      <c r="AA61" s="46"/>
      <c r="AB61" s="46"/>
      <c r="AC61" s="46"/>
      <c r="AD61" s="46"/>
      <c r="AE61" s="46"/>
      <c r="AF61" s="46"/>
      <c r="AG61" s="46"/>
      <c r="AH61" s="46"/>
    </row>
    <row r="62" spans="1:34">
      <c r="A62" s="46"/>
      <c r="B62" s="46"/>
      <c r="C62" s="46"/>
      <c r="Z62" s="46"/>
      <c r="AA62" s="46"/>
      <c r="AB62" s="46"/>
      <c r="AC62" s="46"/>
      <c r="AD62" s="46"/>
      <c r="AE62" s="46"/>
      <c r="AF62" s="46"/>
      <c r="AG62" s="46"/>
      <c r="AH62" s="46"/>
    </row>
    <row r="63" spans="1:34">
      <c r="A63" s="46"/>
      <c r="B63" s="46"/>
      <c r="C63" s="46"/>
      <c r="Z63" s="46"/>
      <c r="AA63" s="46"/>
      <c r="AB63" s="46"/>
      <c r="AC63" s="46"/>
      <c r="AD63" s="46"/>
      <c r="AE63" s="46"/>
      <c r="AF63" s="46"/>
      <c r="AG63" s="46"/>
      <c r="AH63" s="46"/>
    </row>
    <row r="64" spans="1:34">
      <c r="A64" s="46"/>
      <c r="B64" s="46"/>
      <c r="C64" s="46"/>
      <c r="Z64" s="46"/>
      <c r="AA64" s="46"/>
      <c r="AB64" s="46"/>
      <c r="AC64" s="46"/>
      <c r="AD64" s="46"/>
      <c r="AE64" s="46"/>
      <c r="AF64" s="46"/>
      <c r="AG64" s="46"/>
      <c r="AH64" s="46"/>
    </row>
    <row r="65" spans="1:34">
      <c r="A65" s="46"/>
      <c r="B65" s="46"/>
      <c r="C65" s="46"/>
      <c r="Z65" s="46"/>
      <c r="AA65" s="46"/>
      <c r="AB65" s="46"/>
      <c r="AC65" s="46"/>
      <c r="AD65" s="46"/>
      <c r="AE65" s="46"/>
      <c r="AF65" s="46"/>
      <c r="AG65" s="46"/>
      <c r="AH65" s="46"/>
    </row>
    <row r="66" spans="1:34">
      <c r="A66" s="46"/>
      <c r="B66" s="46"/>
      <c r="C66" s="46"/>
      <c r="Z66" s="46"/>
      <c r="AA66" s="46"/>
      <c r="AB66" s="46"/>
      <c r="AC66" s="46"/>
      <c r="AD66" s="46"/>
      <c r="AE66" s="46"/>
      <c r="AF66" s="46"/>
      <c r="AG66" s="46"/>
      <c r="AH66" s="46"/>
    </row>
    <row r="67" spans="1:34">
      <c r="A67" s="46"/>
      <c r="B67" s="46"/>
      <c r="C67" s="46"/>
      <c r="Z67" s="46"/>
      <c r="AA67" s="46"/>
      <c r="AB67" s="46"/>
      <c r="AC67" s="46"/>
      <c r="AD67" s="46"/>
      <c r="AE67" s="46"/>
      <c r="AF67" s="46"/>
      <c r="AG67" s="46"/>
      <c r="AH67" s="46"/>
    </row>
    <row r="68" spans="1:34">
      <c r="A68" s="46"/>
      <c r="B68" s="46"/>
      <c r="C68" s="46"/>
      <c r="Z68" s="46"/>
      <c r="AA68" s="46"/>
      <c r="AB68" s="46"/>
      <c r="AC68" s="46"/>
      <c r="AD68" s="46"/>
      <c r="AE68" s="46"/>
      <c r="AF68" s="46"/>
      <c r="AG68" s="46"/>
      <c r="AH68" s="46"/>
    </row>
    <row r="69" spans="1:34">
      <c r="A69" s="46"/>
      <c r="B69" s="46"/>
      <c r="C69" s="46"/>
      <c r="Z69" s="46"/>
      <c r="AA69" s="46"/>
      <c r="AB69" s="46"/>
      <c r="AC69" s="46"/>
      <c r="AD69" s="46"/>
      <c r="AE69" s="46"/>
      <c r="AF69" s="46"/>
      <c r="AG69" s="46"/>
      <c r="AH69" s="46"/>
    </row>
    <row r="70" spans="1:34">
      <c r="A70" s="46"/>
      <c r="B70" s="46"/>
      <c r="C70" s="46"/>
      <c r="Z70" s="46"/>
      <c r="AA70" s="46"/>
      <c r="AB70" s="46"/>
      <c r="AC70" s="46"/>
      <c r="AD70" s="46"/>
      <c r="AE70" s="46"/>
      <c r="AF70" s="46"/>
      <c r="AG70" s="46"/>
      <c r="AH70" s="46"/>
    </row>
    <row r="71" spans="1:34">
      <c r="A71" s="46"/>
      <c r="B71" s="46"/>
      <c r="C71" s="46"/>
      <c r="Z71" s="46"/>
      <c r="AA71" s="46"/>
      <c r="AB71" s="46"/>
      <c r="AC71" s="46"/>
      <c r="AD71" s="46"/>
      <c r="AE71" s="46"/>
      <c r="AF71" s="46"/>
      <c r="AG71" s="46"/>
      <c r="AH71" s="46"/>
    </row>
    <row r="72" spans="1:34">
      <c r="A72" s="46"/>
      <c r="B72" s="46"/>
      <c r="C72" s="46"/>
      <c r="Z72" s="46"/>
      <c r="AA72" s="46"/>
      <c r="AB72" s="46"/>
      <c r="AC72" s="46"/>
      <c r="AD72" s="46"/>
      <c r="AE72" s="46"/>
      <c r="AF72" s="46"/>
      <c r="AG72" s="46"/>
      <c r="AH72" s="46"/>
    </row>
    <row r="73" spans="1:34">
      <c r="A73" s="46"/>
      <c r="B73" s="46"/>
      <c r="C73" s="46"/>
      <c r="Z73" s="46"/>
      <c r="AA73" s="46"/>
      <c r="AB73" s="46"/>
      <c r="AC73" s="46"/>
      <c r="AD73" s="46"/>
      <c r="AE73" s="46"/>
      <c r="AF73" s="46"/>
      <c r="AG73" s="46"/>
      <c r="AH73" s="46"/>
    </row>
    <row r="74" spans="1:34">
      <c r="A74" s="46"/>
      <c r="B74" s="46"/>
      <c r="C74" s="46"/>
      <c r="Z74" s="46"/>
      <c r="AA74" s="46"/>
      <c r="AB74" s="46"/>
      <c r="AC74" s="46"/>
      <c r="AD74" s="46"/>
      <c r="AE74" s="46"/>
      <c r="AF74" s="46"/>
      <c r="AG74" s="46"/>
      <c r="AH74" s="46"/>
    </row>
    <row r="75" spans="1:34">
      <c r="A75" s="46"/>
      <c r="B75" s="46"/>
      <c r="C75" s="46"/>
      <c r="Z75" s="46"/>
      <c r="AA75" s="46"/>
      <c r="AB75" s="46"/>
      <c r="AC75" s="46"/>
      <c r="AD75" s="46"/>
      <c r="AE75" s="46"/>
      <c r="AF75" s="46"/>
      <c r="AG75" s="46"/>
      <c r="AH75" s="46"/>
    </row>
    <row r="76" spans="1:34">
      <c r="A76" s="46"/>
      <c r="B76" s="46"/>
      <c r="C76" s="46"/>
      <c r="Z76" s="46"/>
      <c r="AA76" s="46"/>
      <c r="AB76" s="46"/>
      <c r="AC76" s="46"/>
      <c r="AD76" s="46"/>
      <c r="AE76" s="46"/>
      <c r="AF76" s="46"/>
      <c r="AG76" s="46"/>
      <c r="AH76" s="46"/>
    </row>
    <row r="77" spans="1:34">
      <c r="A77" s="46"/>
      <c r="B77" s="46"/>
      <c r="C77" s="46"/>
      <c r="Z77" s="47"/>
      <c r="AA77" s="47"/>
      <c r="AB77" s="47"/>
      <c r="AC77" s="47"/>
      <c r="AD77" s="47"/>
      <c r="AE77" s="47"/>
      <c r="AF77" s="47"/>
      <c r="AG77" s="47"/>
      <c r="AH77" s="47"/>
    </row>
    <row r="78" spans="1:34">
      <c r="A78" s="46"/>
      <c r="B78" s="46"/>
      <c r="C78" s="46"/>
      <c r="Z78" s="47"/>
      <c r="AA78" s="47"/>
      <c r="AB78" s="47"/>
      <c r="AC78" s="47"/>
      <c r="AD78" s="47"/>
      <c r="AE78" s="47"/>
      <c r="AF78" s="47"/>
      <c r="AG78" s="47"/>
      <c r="AH78" s="47"/>
    </row>
    <row r="79" spans="1:34">
      <c r="A79" s="46"/>
      <c r="B79" s="46"/>
      <c r="C79" s="46"/>
      <c r="Z79" s="47"/>
      <c r="AA79" s="47"/>
      <c r="AB79" s="47"/>
      <c r="AC79" s="47"/>
      <c r="AD79" s="47"/>
      <c r="AE79" s="47"/>
      <c r="AF79" s="47"/>
      <c r="AG79" s="47"/>
      <c r="AH79" s="47"/>
    </row>
    <row r="80" spans="1:34">
      <c r="A80" s="46"/>
      <c r="B80" s="46"/>
      <c r="C80" s="46"/>
      <c r="Z80" s="47"/>
      <c r="AA80" s="47"/>
      <c r="AB80" s="47"/>
      <c r="AC80" s="47"/>
      <c r="AD80" s="47"/>
      <c r="AE80" s="47"/>
      <c r="AF80" s="47"/>
      <c r="AG80" s="47"/>
      <c r="AH80" s="47"/>
    </row>
    <row r="81" spans="1:34">
      <c r="A81" s="46"/>
      <c r="B81" s="46"/>
      <c r="C81" s="46"/>
      <c r="Z81" s="47"/>
      <c r="AA81" s="47"/>
      <c r="AB81" s="47"/>
      <c r="AC81" s="47"/>
      <c r="AD81" s="47"/>
      <c r="AE81" s="47"/>
      <c r="AF81" s="47"/>
      <c r="AG81" s="47"/>
      <c r="AH81" s="47"/>
    </row>
    <row r="82" spans="1:34">
      <c r="A82" s="46"/>
      <c r="B82" s="46"/>
      <c r="C82" s="46"/>
      <c r="Z82" s="47"/>
      <c r="AA82" s="47"/>
      <c r="AB82" s="47"/>
      <c r="AC82" s="47"/>
      <c r="AD82" s="47"/>
      <c r="AE82" s="47"/>
      <c r="AF82" s="47"/>
      <c r="AG82" s="47"/>
      <c r="AH82" s="47"/>
    </row>
    <row r="83" spans="1:34">
      <c r="A83" s="46"/>
      <c r="B83" s="46"/>
      <c r="C83" s="46"/>
      <c r="Z83" s="47"/>
      <c r="AA83" s="47"/>
      <c r="AB83" s="47"/>
      <c r="AC83" s="47"/>
      <c r="AD83" s="47"/>
      <c r="AE83" s="47"/>
      <c r="AF83" s="47"/>
      <c r="AG83" s="47"/>
      <c r="AH83" s="47"/>
    </row>
    <row r="84" spans="1:34">
      <c r="A84" s="46"/>
      <c r="B84" s="46"/>
      <c r="C84" s="46"/>
      <c r="Z84" s="47"/>
      <c r="AA84" s="47"/>
      <c r="AB84" s="47"/>
      <c r="AC84" s="47"/>
      <c r="AD84" s="47"/>
      <c r="AE84" s="47"/>
      <c r="AF84" s="47"/>
      <c r="AG84" s="47"/>
      <c r="AH84" s="47"/>
    </row>
    <row r="85" spans="1:34">
      <c r="A85" s="46"/>
      <c r="B85" s="46"/>
      <c r="C85" s="46"/>
      <c r="Z85" s="47"/>
      <c r="AA85" s="47"/>
      <c r="AB85" s="47"/>
      <c r="AC85" s="47"/>
      <c r="AD85" s="47"/>
      <c r="AE85" s="47"/>
      <c r="AF85" s="47"/>
      <c r="AG85" s="47"/>
      <c r="AH85" s="47"/>
    </row>
    <row r="86" spans="1:34">
      <c r="A86" s="46"/>
      <c r="B86" s="46"/>
      <c r="C86" s="46"/>
      <c r="Z86" s="47"/>
      <c r="AA86" s="47"/>
      <c r="AB86" s="47"/>
      <c r="AC86" s="47"/>
      <c r="AD86" s="47"/>
      <c r="AE86" s="47"/>
      <c r="AF86" s="47"/>
      <c r="AG86" s="47"/>
      <c r="AH86" s="47"/>
    </row>
    <row r="87" spans="1:34">
      <c r="A87" s="46"/>
      <c r="B87" s="46"/>
      <c r="C87" s="46"/>
      <c r="Z87" s="47"/>
      <c r="AA87" s="47"/>
      <c r="AB87" s="47"/>
      <c r="AC87" s="47"/>
      <c r="AD87" s="47"/>
      <c r="AE87" s="47"/>
      <c r="AF87" s="47"/>
      <c r="AG87" s="47"/>
      <c r="AH87" s="47"/>
    </row>
    <row r="88" spans="1:34">
      <c r="A88" s="46"/>
      <c r="B88" s="46"/>
      <c r="C88" s="46"/>
      <c r="Z88" s="47"/>
      <c r="AA88" s="47"/>
      <c r="AB88" s="47"/>
      <c r="AC88" s="47"/>
      <c r="AD88" s="47"/>
      <c r="AE88" s="47"/>
      <c r="AF88" s="47"/>
      <c r="AG88" s="47"/>
      <c r="AH88" s="47"/>
    </row>
    <row r="89" spans="1:34">
      <c r="A89" s="46"/>
      <c r="B89" s="46"/>
      <c r="C89" s="46"/>
      <c r="Z89" s="47"/>
      <c r="AA89" s="47"/>
      <c r="AB89" s="47"/>
      <c r="AC89" s="47"/>
      <c r="AD89" s="47"/>
      <c r="AE89" s="47"/>
      <c r="AF89" s="47"/>
      <c r="AG89" s="47"/>
      <c r="AH89" s="47"/>
    </row>
    <row r="90" spans="1:34">
      <c r="A90" s="46"/>
      <c r="B90" s="46"/>
      <c r="C90" s="46"/>
      <c r="Z90" s="47"/>
      <c r="AA90" s="47"/>
      <c r="AB90" s="47"/>
      <c r="AC90" s="47"/>
      <c r="AD90" s="47"/>
      <c r="AE90" s="47"/>
      <c r="AF90" s="47"/>
      <c r="AG90" s="47"/>
      <c r="AH90" s="47"/>
    </row>
    <row r="91" spans="1:34">
      <c r="A91" s="46"/>
      <c r="B91" s="46"/>
      <c r="C91" s="46"/>
      <c r="Z91" s="47"/>
      <c r="AA91" s="47"/>
      <c r="AB91" s="47"/>
      <c r="AC91" s="47"/>
      <c r="AD91" s="47"/>
      <c r="AE91" s="47"/>
      <c r="AF91" s="47"/>
      <c r="AG91" s="47"/>
      <c r="AH91" s="47"/>
    </row>
    <row r="92" spans="1:34">
      <c r="A92" s="46"/>
      <c r="B92" s="46"/>
      <c r="C92" s="46"/>
      <c r="Z92" s="47"/>
      <c r="AA92" s="47"/>
      <c r="AB92" s="47"/>
      <c r="AC92" s="47"/>
      <c r="AD92" s="47"/>
      <c r="AE92" s="47"/>
      <c r="AF92" s="47"/>
      <c r="AG92" s="47"/>
      <c r="AH92" s="47"/>
    </row>
    <row r="93" spans="1:34">
      <c r="A93" s="46"/>
      <c r="B93" s="46"/>
      <c r="C93" s="46"/>
      <c r="Z93" s="47"/>
      <c r="AA93" s="47"/>
      <c r="AB93" s="47"/>
      <c r="AC93" s="47"/>
      <c r="AD93" s="47"/>
      <c r="AE93" s="47"/>
      <c r="AF93" s="47"/>
      <c r="AG93" s="47"/>
      <c r="AH93" s="47"/>
    </row>
    <row r="94" spans="1:34">
      <c r="A94" s="46"/>
      <c r="B94" s="46"/>
      <c r="C94" s="46"/>
      <c r="Z94" s="47"/>
      <c r="AA94" s="47"/>
      <c r="AB94" s="47"/>
      <c r="AC94" s="47"/>
      <c r="AD94" s="47"/>
      <c r="AE94" s="47"/>
      <c r="AF94" s="47"/>
      <c r="AG94" s="47"/>
      <c r="AH94" s="47"/>
    </row>
    <row r="95" spans="1:34">
      <c r="A95" s="46"/>
      <c r="B95" s="46"/>
      <c r="C95" s="46"/>
      <c r="Z95" s="47"/>
      <c r="AA95" s="47"/>
      <c r="AB95" s="47"/>
      <c r="AC95" s="47"/>
      <c r="AD95" s="47"/>
      <c r="AE95" s="47"/>
      <c r="AF95" s="47"/>
      <c r="AG95" s="47"/>
      <c r="AH95" s="47"/>
    </row>
    <row r="96" spans="1:34">
      <c r="A96" s="46"/>
      <c r="B96" s="46"/>
      <c r="C96" s="46"/>
      <c r="Z96" s="47"/>
      <c r="AA96" s="47"/>
      <c r="AB96" s="47"/>
      <c r="AC96" s="47"/>
      <c r="AD96" s="47"/>
      <c r="AE96" s="47"/>
      <c r="AF96" s="47"/>
      <c r="AG96" s="47"/>
      <c r="AH96" s="47"/>
    </row>
    <row r="97" spans="1:34">
      <c r="A97" s="46"/>
      <c r="B97" s="46"/>
      <c r="C97" s="46"/>
      <c r="Z97" s="47"/>
      <c r="AA97" s="47"/>
      <c r="AB97" s="47"/>
      <c r="AC97" s="47"/>
      <c r="AD97" s="47"/>
      <c r="AE97" s="47"/>
      <c r="AF97" s="47"/>
      <c r="AG97" s="47"/>
      <c r="AH97" s="47"/>
    </row>
    <row r="98" spans="1:34">
      <c r="A98" s="46"/>
      <c r="B98" s="46"/>
      <c r="C98" s="46"/>
      <c r="Z98" s="47"/>
      <c r="AA98" s="47"/>
      <c r="AB98" s="47"/>
      <c r="AC98" s="47"/>
      <c r="AD98" s="47"/>
      <c r="AE98" s="47"/>
      <c r="AF98" s="47"/>
      <c r="AG98" s="47"/>
      <c r="AH98" s="47"/>
    </row>
    <row r="99" spans="1:34">
      <c r="A99" s="46"/>
      <c r="B99" s="46"/>
      <c r="C99" s="46"/>
      <c r="Z99" s="47"/>
      <c r="AA99" s="47"/>
      <c r="AB99" s="47"/>
      <c r="AC99" s="47"/>
      <c r="AD99" s="47"/>
      <c r="AE99" s="47"/>
      <c r="AF99" s="47"/>
      <c r="AG99" s="47"/>
      <c r="AH99" s="47"/>
    </row>
    <row r="100" spans="1:34">
      <c r="A100" s="46"/>
      <c r="B100" s="46"/>
      <c r="C100" s="46"/>
      <c r="Z100" s="47"/>
      <c r="AA100" s="47"/>
      <c r="AB100" s="47"/>
      <c r="AC100" s="47"/>
      <c r="AD100" s="47"/>
      <c r="AE100" s="47"/>
      <c r="AF100" s="47"/>
      <c r="AG100" s="47"/>
      <c r="AH100" s="47"/>
    </row>
    <row r="101" spans="1:34">
      <c r="A101" s="46"/>
      <c r="B101" s="46"/>
      <c r="C101" s="46"/>
      <c r="Z101" s="47"/>
      <c r="AA101" s="47"/>
      <c r="AB101" s="47"/>
      <c r="AC101" s="47"/>
      <c r="AD101" s="47"/>
      <c r="AE101" s="47"/>
      <c r="AF101" s="47"/>
      <c r="AG101" s="47"/>
      <c r="AH101" s="47"/>
    </row>
    <row r="102" spans="1:34">
      <c r="A102" s="46"/>
      <c r="B102" s="46"/>
      <c r="C102" s="46"/>
      <c r="Z102" s="47"/>
      <c r="AA102" s="47"/>
      <c r="AB102" s="47"/>
      <c r="AC102" s="47"/>
      <c r="AD102" s="47"/>
      <c r="AE102" s="47"/>
      <c r="AF102" s="47"/>
      <c r="AG102" s="47"/>
      <c r="AH102" s="47"/>
    </row>
    <row r="103" spans="1:34">
      <c r="A103" s="46"/>
      <c r="B103" s="46"/>
      <c r="C103" s="46"/>
      <c r="Z103" s="47"/>
      <c r="AA103" s="47"/>
      <c r="AB103" s="47"/>
      <c r="AC103" s="47"/>
      <c r="AD103" s="47"/>
      <c r="AE103" s="47"/>
      <c r="AF103" s="47"/>
      <c r="AG103" s="47"/>
      <c r="AH103" s="47"/>
    </row>
    <row r="104" spans="1:34">
      <c r="A104" s="46"/>
      <c r="B104" s="46"/>
      <c r="C104" s="46"/>
      <c r="Z104" s="47"/>
      <c r="AA104" s="47"/>
      <c r="AB104" s="47"/>
      <c r="AC104" s="47"/>
      <c r="AD104" s="47"/>
      <c r="AE104" s="47"/>
      <c r="AF104" s="47"/>
      <c r="AG104" s="47"/>
      <c r="AH104" s="47"/>
    </row>
    <row r="105" spans="1:34">
      <c r="A105" s="46"/>
      <c r="B105" s="46"/>
      <c r="C105" s="46"/>
      <c r="Z105" s="47"/>
      <c r="AA105" s="47"/>
      <c r="AB105" s="47"/>
      <c r="AC105" s="47"/>
      <c r="AD105" s="47"/>
      <c r="AE105" s="47"/>
      <c r="AF105" s="47"/>
      <c r="AG105" s="47"/>
      <c r="AH105" s="47"/>
    </row>
    <row r="106" spans="1:34">
      <c r="A106" s="46"/>
      <c r="B106" s="46"/>
      <c r="C106" s="46"/>
      <c r="Z106" s="47"/>
      <c r="AA106" s="47"/>
      <c r="AB106" s="47"/>
      <c r="AC106" s="47"/>
      <c r="AD106" s="47"/>
      <c r="AE106" s="47"/>
      <c r="AF106" s="47"/>
      <c r="AG106" s="47"/>
      <c r="AH106" s="47"/>
    </row>
    <row r="107" spans="1:34">
      <c r="A107" s="46"/>
      <c r="B107" s="46"/>
      <c r="C107" s="46"/>
      <c r="Z107" s="47"/>
      <c r="AA107" s="47"/>
      <c r="AB107" s="47"/>
      <c r="AC107" s="47"/>
      <c r="AD107" s="47"/>
      <c r="AE107" s="47"/>
      <c r="AF107" s="47"/>
      <c r="AG107" s="47"/>
      <c r="AH107" s="47"/>
    </row>
    <row r="108" spans="1:34">
      <c r="Z108" s="47"/>
      <c r="AA108" s="47"/>
      <c r="AB108" s="47"/>
      <c r="AC108" s="47"/>
      <c r="AD108" s="47"/>
      <c r="AE108" s="47"/>
      <c r="AF108" s="47"/>
      <c r="AG108" s="47"/>
      <c r="AH108" s="47"/>
    </row>
    <row r="109" spans="1:34">
      <c r="Z109" s="47"/>
      <c r="AA109" s="47"/>
      <c r="AB109" s="47"/>
      <c r="AC109" s="47"/>
      <c r="AD109" s="47"/>
      <c r="AE109" s="47"/>
      <c r="AF109" s="47"/>
      <c r="AG109" s="47"/>
      <c r="AH109" s="47"/>
    </row>
    <row r="110" spans="1:34">
      <c r="Z110" s="47"/>
      <c r="AA110" s="47"/>
      <c r="AB110" s="47"/>
      <c r="AC110" s="47"/>
      <c r="AD110" s="47"/>
      <c r="AE110" s="47"/>
      <c r="AF110" s="47"/>
      <c r="AG110" s="47"/>
      <c r="AH110" s="47"/>
    </row>
    <row r="111" spans="1:34">
      <c r="Z111" s="47"/>
      <c r="AA111" s="47"/>
      <c r="AB111" s="47"/>
      <c r="AC111" s="47"/>
      <c r="AD111" s="47"/>
      <c r="AE111" s="47"/>
      <c r="AF111" s="47"/>
      <c r="AG111" s="47"/>
      <c r="AH111" s="47"/>
    </row>
    <row r="112" spans="1:34">
      <c r="Z112" s="47"/>
      <c r="AA112" s="47"/>
      <c r="AB112" s="47"/>
      <c r="AC112" s="47"/>
      <c r="AD112" s="47"/>
      <c r="AE112" s="47"/>
      <c r="AF112" s="47"/>
      <c r="AG112" s="47"/>
      <c r="AH112" s="47"/>
    </row>
    <row r="113" spans="26:34">
      <c r="Z113" s="47"/>
      <c r="AA113" s="47"/>
      <c r="AB113" s="47"/>
      <c r="AC113" s="47"/>
      <c r="AD113" s="47"/>
      <c r="AE113" s="47"/>
      <c r="AF113" s="47"/>
      <c r="AG113" s="47"/>
      <c r="AH113" s="47"/>
    </row>
    <row r="114" spans="26:34">
      <c r="Z114" s="47"/>
      <c r="AA114" s="47"/>
      <c r="AB114" s="47"/>
      <c r="AC114" s="47"/>
      <c r="AD114" s="47"/>
      <c r="AE114" s="47"/>
      <c r="AF114" s="47"/>
      <c r="AG114" s="47"/>
      <c r="AH114" s="47"/>
    </row>
    <row r="115" spans="26:34">
      <c r="Z115" s="47"/>
      <c r="AA115" s="47"/>
      <c r="AB115" s="47"/>
      <c r="AC115" s="47"/>
      <c r="AD115" s="47"/>
      <c r="AE115" s="47"/>
      <c r="AF115" s="47"/>
      <c r="AG115" s="47"/>
      <c r="AH115" s="47"/>
    </row>
    <row r="116" spans="26:34">
      <c r="Z116" s="47"/>
      <c r="AA116" s="47"/>
      <c r="AB116" s="47"/>
      <c r="AC116" s="47"/>
      <c r="AD116" s="47"/>
      <c r="AE116" s="47"/>
      <c r="AF116" s="47"/>
      <c r="AG116" s="47"/>
      <c r="AH116" s="47"/>
    </row>
    <row r="117" spans="26:34">
      <c r="Z117" s="47"/>
      <c r="AA117" s="47"/>
      <c r="AB117" s="47"/>
      <c r="AC117" s="47"/>
      <c r="AD117" s="47"/>
      <c r="AE117" s="47"/>
      <c r="AF117" s="47"/>
      <c r="AG117" s="47"/>
      <c r="AH117" s="47"/>
    </row>
  </sheetData>
  <mergeCells count="3">
    <mergeCell ref="M3:M14"/>
    <mergeCell ref="M23:M34"/>
    <mergeCell ref="M43:M5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5F56B-4C40-4157-9F50-1F917A7EC116}">
  <dimension ref="G3:X121"/>
  <sheetViews>
    <sheetView topLeftCell="T58" zoomScale="50" zoomScaleNormal="50" workbookViewId="0">
      <selection activeCell="AF109" sqref="AF109"/>
    </sheetView>
  </sheetViews>
  <sheetFormatPr defaultColWidth="11" defaultRowHeight="14.25"/>
  <sheetData>
    <row r="3" spans="7:24">
      <c r="G3" s="12" t="s">
        <v>77</v>
      </c>
      <c r="K3" t="s">
        <v>25</v>
      </c>
      <c r="M3" s="56" t="s">
        <v>78</v>
      </c>
      <c r="N3" t="s">
        <v>20</v>
      </c>
      <c r="P3" t="s">
        <v>16</v>
      </c>
      <c r="Q3" t="s">
        <v>23</v>
      </c>
      <c r="T3" t="s">
        <v>22</v>
      </c>
      <c r="X3" t="s">
        <v>21</v>
      </c>
    </row>
    <row r="4" spans="7:24">
      <c r="G4" t="s">
        <v>20</v>
      </c>
      <c r="I4">
        <f>SUM(I5:I13)</f>
        <v>68187</v>
      </c>
      <c r="M4" s="56"/>
      <c r="N4" t="s">
        <v>12</v>
      </c>
      <c r="O4" t="s">
        <v>6</v>
      </c>
      <c r="P4" s="14">
        <f>J11</f>
        <v>7.0174666725328879E-3</v>
      </c>
      <c r="T4" t="s">
        <v>12</v>
      </c>
      <c r="U4" t="s">
        <v>11</v>
      </c>
      <c r="W4">
        <v>2015</v>
      </c>
      <c r="X4">
        <v>12</v>
      </c>
    </row>
    <row r="5" spans="7:24">
      <c r="H5" t="s">
        <v>0</v>
      </c>
      <c r="I5">
        <v>175.5</v>
      </c>
      <c r="J5" s="14">
        <f>I5/$I$4</f>
        <v>2.573804390866294E-3</v>
      </c>
      <c r="K5" s="14"/>
      <c r="M5" s="56"/>
      <c r="O5" t="s">
        <v>7</v>
      </c>
      <c r="P5" s="14">
        <f>J12</f>
        <v>5.2576004223678996E-3</v>
      </c>
      <c r="Q5" s="13"/>
      <c r="S5">
        <v>2016</v>
      </c>
      <c r="T5" s="9">
        <v>15</v>
      </c>
      <c r="U5" s="9">
        <v>17</v>
      </c>
      <c r="W5">
        <v>2016</v>
      </c>
      <c r="X5">
        <v>12</v>
      </c>
    </row>
    <row r="6" spans="7:24">
      <c r="H6" t="s">
        <v>1</v>
      </c>
      <c r="I6">
        <v>1413</v>
      </c>
      <c r="J6" s="14">
        <f t="shared" ref="J6:J13" si="0">I6/$I$4</f>
        <v>2.0722425095692727E-2</v>
      </c>
      <c r="K6" s="14"/>
      <c r="M6" s="56"/>
      <c r="O6" t="s">
        <v>8</v>
      </c>
      <c r="P6" s="14">
        <f>J13</f>
        <v>6.6258964318711783E-2</v>
      </c>
      <c r="Q6" s="13">
        <f>K11</f>
        <v>7.8534031413612565E-2</v>
      </c>
      <c r="S6">
        <v>2017</v>
      </c>
      <c r="T6" s="9">
        <v>15</v>
      </c>
      <c r="U6" s="9">
        <v>22</v>
      </c>
      <c r="W6">
        <v>2017</v>
      </c>
      <c r="X6">
        <v>14</v>
      </c>
    </row>
    <row r="7" spans="7:24">
      <c r="H7" t="s">
        <v>2</v>
      </c>
      <c r="I7">
        <v>120</v>
      </c>
      <c r="J7" s="14">
        <f t="shared" si="0"/>
        <v>1.7598662501649874E-3</v>
      </c>
      <c r="K7" s="14"/>
      <c r="M7" s="56"/>
      <c r="N7" t="s">
        <v>11</v>
      </c>
      <c r="O7" t="s">
        <v>19</v>
      </c>
      <c r="P7" s="14">
        <f>J7</f>
        <v>1.7598662501649874E-3</v>
      </c>
      <c r="Q7" s="13">
        <f>K8</f>
        <v>0.34099608429759337</v>
      </c>
      <c r="S7">
        <v>2018</v>
      </c>
      <c r="T7" s="9">
        <v>14.87</v>
      </c>
      <c r="U7" s="9">
        <v>23.48</v>
      </c>
      <c r="W7">
        <v>2018</v>
      </c>
      <c r="X7">
        <v>14</v>
      </c>
    </row>
    <row r="8" spans="7:24">
      <c r="H8" t="s">
        <v>3</v>
      </c>
      <c r="I8">
        <v>14541</v>
      </c>
      <c r="J8" s="14">
        <f t="shared" si="0"/>
        <v>0.21325179286374235</v>
      </c>
      <c r="K8" s="13">
        <f>SUM(J7,J10)</f>
        <v>0.34099608429759337</v>
      </c>
      <c r="M8" s="56"/>
      <c r="O8" t="s">
        <v>5</v>
      </c>
      <c r="P8" s="14">
        <f>J10</f>
        <v>0.33923621804742837</v>
      </c>
      <c r="Q8" s="13"/>
      <c r="S8">
        <v>2019</v>
      </c>
      <c r="T8" s="9">
        <v>12.76</v>
      </c>
      <c r="U8" s="9">
        <v>23.16</v>
      </c>
      <c r="W8">
        <v>2019</v>
      </c>
      <c r="X8">
        <v>13</v>
      </c>
    </row>
    <row r="9" spans="7:24">
      <c r="H9" t="s">
        <v>4</v>
      </c>
      <c r="I9">
        <v>23451</v>
      </c>
      <c r="J9" s="14">
        <f t="shared" si="0"/>
        <v>0.34392186193849267</v>
      </c>
      <c r="K9" s="13"/>
      <c r="M9" s="56"/>
      <c r="S9">
        <v>2020</v>
      </c>
      <c r="T9" s="9">
        <v>13.92</v>
      </c>
      <c r="U9" s="9">
        <v>24.49</v>
      </c>
      <c r="W9">
        <v>2020</v>
      </c>
      <c r="X9">
        <v>13</v>
      </c>
    </row>
    <row r="10" spans="7:24">
      <c r="H10" t="s">
        <v>5</v>
      </c>
      <c r="I10">
        <v>23131.5</v>
      </c>
      <c r="J10" s="14">
        <f t="shared" si="0"/>
        <v>0.33923621804742837</v>
      </c>
      <c r="K10" s="13"/>
      <c r="M10" s="56"/>
      <c r="N10" t="s">
        <v>18</v>
      </c>
      <c r="O10" t="s">
        <v>17</v>
      </c>
      <c r="P10" t="s">
        <v>16</v>
      </c>
      <c r="S10">
        <v>2021</v>
      </c>
      <c r="T10" s="9">
        <v>11.93</v>
      </c>
      <c r="U10" s="9">
        <v>23.61</v>
      </c>
      <c r="W10">
        <v>2021</v>
      </c>
      <c r="X10">
        <v>14</v>
      </c>
    </row>
    <row r="11" spans="7:24">
      <c r="H11" t="s">
        <v>6</v>
      </c>
      <c r="I11">
        <v>478.5</v>
      </c>
      <c r="J11" s="14">
        <f t="shared" si="0"/>
        <v>7.0174666725328879E-3</v>
      </c>
      <c r="K11" s="13">
        <f>SUM(J11:J13)</f>
        <v>7.8534031413612565E-2</v>
      </c>
      <c r="M11" s="56"/>
      <c r="N11" t="s">
        <v>0</v>
      </c>
      <c r="O11">
        <v>178.9</v>
      </c>
      <c r="P11" s="13">
        <f>O11/$O$14</f>
        <v>0.11620656057161416</v>
      </c>
      <c r="S11">
        <v>2022</v>
      </c>
      <c r="T11" s="9">
        <v>10.74</v>
      </c>
      <c r="U11" s="9">
        <v>30.75</v>
      </c>
      <c r="W11">
        <v>2022</v>
      </c>
      <c r="X11">
        <v>15</v>
      </c>
    </row>
    <row r="12" spans="7:24">
      <c r="H12" t="s">
        <v>7</v>
      </c>
      <c r="I12">
        <v>358.5</v>
      </c>
      <c r="J12" s="14">
        <f t="shared" si="0"/>
        <v>5.2576004223678996E-3</v>
      </c>
      <c r="K12" s="13"/>
      <c r="M12" s="56"/>
      <c r="N12" t="s">
        <v>3</v>
      </c>
      <c r="O12">
        <v>1141.75</v>
      </c>
      <c r="P12" s="13">
        <f>O12/$O$14</f>
        <v>0.74163689509581032</v>
      </c>
      <c r="S12">
        <v>2023</v>
      </c>
      <c r="T12" s="9">
        <v>10.32</v>
      </c>
      <c r="U12" s="9">
        <v>33.36</v>
      </c>
      <c r="W12">
        <v>2023</v>
      </c>
      <c r="X12" s="9">
        <v>11.6</v>
      </c>
    </row>
    <row r="13" spans="7:24">
      <c r="H13" t="s">
        <v>8</v>
      </c>
      <c r="I13">
        <v>4518</v>
      </c>
      <c r="J13" s="14">
        <f t="shared" si="0"/>
        <v>6.6258964318711783E-2</v>
      </c>
      <c r="K13" s="13"/>
      <c r="M13" s="56"/>
      <c r="N13" t="s">
        <v>6</v>
      </c>
      <c r="O13">
        <v>218.85</v>
      </c>
      <c r="P13" s="13">
        <f>O13/$O$14</f>
        <v>0.14215654433257552</v>
      </c>
      <c r="S13">
        <v>2024</v>
      </c>
      <c r="T13" s="9">
        <v>9.4</v>
      </c>
      <c r="U13" s="9">
        <v>34.6</v>
      </c>
      <c r="W13">
        <v>2024</v>
      </c>
      <c r="X13" s="9">
        <v>11.8</v>
      </c>
    </row>
    <row r="14" spans="7:24">
      <c r="M14" s="56"/>
      <c r="N14" t="s">
        <v>9</v>
      </c>
      <c r="O14">
        <f>SUM(O11:O13)</f>
        <v>1539.5</v>
      </c>
      <c r="S14">
        <v>2025</v>
      </c>
      <c r="T14" s="9">
        <v>8.6999999999999993</v>
      </c>
      <c r="U14" s="9">
        <v>34.799999999999997</v>
      </c>
      <c r="W14">
        <v>2025</v>
      </c>
      <c r="X14">
        <v>13.1</v>
      </c>
    </row>
    <row r="15" spans="7:24">
      <c r="S15">
        <v>2026</v>
      </c>
      <c r="T15" s="9">
        <v>7.9</v>
      </c>
      <c r="U15" s="9">
        <v>34.1</v>
      </c>
      <c r="W15">
        <v>2026</v>
      </c>
      <c r="X15">
        <v>14.2</v>
      </c>
    </row>
    <row r="24" spans="7:24">
      <c r="G24" s="30" t="s">
        <v>79</v>
      </c>
      <c r="K24" t="s">
        <v>25</v>
      </c>
      <c r="M24" s="60" t="s">
        <v>83</v>
      </c>
      <c r="N24" t="s">
        <v>20</v>
      </c>
      <c r="P24" t="s">
        <v>16</v>
      </c>
      <c r="Q24" t="s">
        <v>23</v>
      </c>
      <c r="T24" t="s">
        <v>22</v>
      </c>
      <c r="X24" t="s">
        <v>21</v>
      </c>
    </row>
    <row r="25" spans="7:24">
      <c r="G25" t="s">
        <v>20</v>
      </c>
      <c r="I25">
        <f>SUM(I26:I34)</f>
        <v>24246</v>
      </c>
      <c r="M25" s="57"/>
      <c r="N25" t="s">
        <v>12</v>
      </c>
      <c r="O25" t="s">
        <v>6</v>
      </c>
      <c r="P25" s="14">
        <f>J32</f>
        <v>2.4746349913387774E-3</v>
      </c>
      <c r="T25" t="s">
        <v>12</v>
      </c>
      <c r="U25" t="s">
        <v>11</v>
      </c>
      <c r="W25">
        <v>2015</v>
      </c>
      <c r="X25">
        <v>19</v>
      </c>
    </row>
    <row r="26" spans="7:24">
      <c r="H26" t="s">
        <v>0</v>
      </c>
      <c r="I26">
        <v>55.5</v>
      </c>
      <c r="J26" s="14">
        <f>I26/$I$25</f>
        <v>2.2890373669883692E-3</v>
      </c>
      <c r="K26" s="14"/>
      <c r="M26" s="57"/>
      <c r="O26" t="s">
        <v>7</v>
      </c>
      <c r="P26" s="14">
        <f>J33</f>
        <v>1.6703786191536749E-3</v>
      </c>
      <c r="Q26" s="13"/>
      <c r="S26">
        <v>2016</v>
      </c>
      <c r="T26" s="9">
        <v>16</v>
      </c>
      <c r="U26" s="9">
        <v>21</v>
      </c>
      <c r="W26">
        <v>2016</v>
      </c>
      <c r="X26">
        <v>19</v>
      </c>
    </row>
    <row r="27" spans="7:24">
      <c r="H27" t="s">
        <v>1</v>
      </c>
      <c r="I27">
        <v>349.5</v>
      </c>
      <c r="J27" s="14">
        <f t="shared" ref="J27:J34" si="1">I27/$I$25</f>
        <v>1.4414748824548379E-2</v>
      </c>
      <c r="K27" s="14"/>
      <c r="M27" s="57"/>
      <c r="O27" t="s">
        <v>8</v>
      </c>
      <c r="P27" s="14">
        <f>J34</f>
        <v>3.8171244741400642E-2</v>
      </c>
      <c r="Q27" s="13">
        <f>K32</f>
        <v>4.2316258351893093E-2</v>
      </c>
      <c r="S27">
        <v>2017</v>
      </c>
      <c r="T27" s="9">
        <v>14</v>
      </c>
      <c r="U27" s="9">
        <v>33</v>
      </c>
      <c r="W27">
        <v>2017</v>
      </c>
      <c r="X27">
        <v>19</v>
      </c>
    </row>
    <row r="28" spans="7:24">
      <c r="H28" t="s">
        <v>2</v>
      </c>
      <c r="I28">
        <v>0</v>
      </c>
      <c r="J28" s="14">
        <f t="shared" si="1"/>
        <v>0</v>
      </c>
      <c r="K28" s="14"/>
      <c r="M28" s="57"/>
      <c r="N28" t="s">
        <v>11</v>
      </c>
      <c r="O28" t="s">
        <v>19</v>
      </c>
      <c r="P28" s="14">
        <f>J28</f>
        <v>0</v>
      </c>
      <c r="Q28" s="13">
        <f>K29</f>
        <v>0.29373917347191292</v>
      </c>
      <c r="S28">
        <v>2018</v>
      </c>
      <c r="T28" s="9">
        <v>9.85</v>
      </c>
      <c r="U28" s="9">
        <v>29.74</v>
      </c>
      <c r="W28">
        <v>2018</v>
      </c>
      <c r="X28">
        <v>18</v>
      </c>
    </row>
    <row r="29" spans="7:24">
      <c r="H29" t="s">
        <v>3</v>
      </c>
      <c r="I29">
        <v>6195</v>
      </c>
      <c r="J29" s="14">
        <f t="shared" si="1"/>
        <v>0.2555060628557288</v>
      </c>
      <c r="K29" s="13">
        <f>SUM(J28,J31)</f>
        <v>0.29373917347191292</v>
      </c>
      <c r="M29" s="57"/>
      <c r="O29" t="s">
        <v>5</v>
      </c>
      <c r="P29" s="14">
        <f>J31</f>
        <v>0.29373917347191292</v>
      </c>
      <c r="Q29" s="13"/>
      <c r="S29">
        <v>2019</v>
      </c>
      <c r="T29" s="9">
        <v>6.43</v>
      </c>
      <c r="U29" s="9">
        <v>40.450000000000003</v>
      </c>
      <c r="W29">
        <v>2019</v>
      </c>
      <c r="X29">
        <v>15</v>
      </c>
    </row>
    <row r="30" spans="7:24">
      <c r="H30" t="s">
        <v>4</v>
      </c>
      <c r="I30">
        <v>9498</v>
      </c>
      <c r="J30" s="14">
        <f t="shared" si="1"/>
        <v>0.39173471912892849</v>
      </c>
      <c r="K30" s="13"/>
      <c r="M30" s="57"/>
      <c r="S30">
        <v>2020</v>
      </c>
      <c r="T30" s="9">
        <v>6.66</v>
      </c>
      <c r="U30" s="9">
        <v>28.85</v>
      </c>
      <c r="W30">
        <v>2020</v>
      </c>
      <c r="X30">
        <v>16</v>
      </c>
    </row>
    <row r="31" spans="7:24">
      <c r="H31" t="s">
        <v>5</v>
      </c>
      <c r="I31">
        <v>7122</v>
      </c>
      <c r="J31" s="14">
        <f t="shared" si="1"/>
        <v>0.29373917347191292</v>
      </c>
      <c r="K31" s="13"/>
      <c r="M31" s="57"/>
      <c r="N31" t="s">
        <v>18</v>
      </c>
      <c r="O31" t="s">
        <v>17</v>
      </c>
      <c r="P31" t="s">
        <v>16</v>
      </c>
      <c r="S31">
        <v>2021</v>
      </c>
      <c r="T31" s="9">
        <v>5.5</v>
      </c>
      <c r="U31" s="9">
        <v>36.119999999999997</v>
      </c>
      <c r="W31">
        <v>2021</v>
      </c>
      <c r="X31">
        <v>16</v>
      </c>
    </row>
    <row r="32" spans="7:24">
      <c r="H32" t="s">
        <v>6</v>
      </c>
      <c r="I32">
        <v>60</v>
      </c>
      <c r="J32" s="14">
        <f t="shared" si="1"/>
        <v>2.4746349913387774E-3</v>
      </c>
      <c r="K32" s="13">
        <f>SUM(J32:J34)</f>
        <v>4.2316258351893093E-2</v>
      </c>
      <c r="M32" s="57"/>
      <c r="N32" t="s">
        <v>0</v>
      </c>
      <c r="O32">
        <v>0</v>
      </c>
      <c r="P32" s="13">
        <f>O32/$O$35</f>
        <v>0</v>
      </c>
      <c r="S32">
        <v>2022</v>
      </c>
      <c r="T32" s="9">
        <v>5.98</v>
      </c>
      <c r="U32" s="9">
        <v>35.18</v>
      </c>
      <c r="W32">
        <v>2022</v>
      </c>
      <c r="X32">
        <v>19</v>
      </c>
    </row>
    <row r="33" spans="7:24">
      <c r="H33" t="s">
        <v>7</v>
      </c>
      <c r="I33">
        <v>40.5</v>
      </c>
      <c r="J33" s="14">
        <f t="shared" si="1"/>
        <v>1.6703786191536749E-3</v>
      </c>
      <c r="K33" s="13"/>
      <c r="M33" s="57"/>
      <c r="N33" t="s">
        <v>3</v>
      </c>
      <c r="O33">
        <v>656.1</v>
      </c>
      <c r="P33" s="13">
        <f>O33/$O$35</f>
        <v>1</v>
      </c>
      <c r="S33">
        <v>2023</v>
      </c>
      <c r="T33" s="9">
        <v>4.9400000000000004</v>
      </c>
      <c r="U33" s="9">
        <v>31.78</v>
      </c>
      <c r="W33">
        <v>2023</v>
      </c>
      <c r="X33" s="9">
        <v>11.9</v>
      </c>
    </row>
    <row r="34" spans="7:24">
      <c r="H34" t="s">
        <v>8</v>
      </c>
      <c r="I34">
        <v>925.5</v>
      </c>
      <c r="J34" s="14">
        <f t="shared" si="1"/>
        <v>3.8171244741400642E-2</v>
      </c>
      <c r="K34" s="13"/>
      <c r="M34" s="57"/>
      <c r="N34" t="s">
        <v>6</v>
      </c>
      <c r="O34">
        <v>0</v>
      </c>
      <c r="P34" s="13">
        <f>O34/$O$35</f>
        <v>0</v>
      </c>
      <c r="S34">
        <v>2024</v>
      </c>
      <c r="T34" s="9">
        <v>5.0999999999999996</v>
      </c>
      <c r="U34" s="9">
        <v>30.9</v>
      </c>
      <c r="W34">
        <v>2024</v>
      </c>
      <c r="X34" s="9">
        <v>3.3</v>
      </c>
    </row>
    <row r="35" spans="7:24">
      <c r="M35" s="57"/>
      <c r="N35" t="s">
        <v>9</v>
      </c>
      <c r="O35">
        <f>SUM(O32:O34)</f>
        <v>656.1</v>
      </c>
      <c r="S35">
        <v>2025</v>
      </c>
      <c r="T35" s="9">
        <v>5</v>
      </c>
      <c r="U35" s="9">
        <v>32.5</v>
      </c>
      <c r="W35">
        <v>2025</v>
      </c>
      <c r="X35">
        <v>0.7</v>
      </c>
    </row>
    <row r="36" spans="7:24">
      <c r="S36">
        <v>2026</v>
      </c>
      <c r="T36" s="9">
        <v>4.2</v>
      </c>
      <c r="U36" s="9">
        <v>29.4</v>
      </c>
      <c r="W36">
        <v>2026</v>
      </c>
      <c r="X36">
        <v>0</v>
      </c>
    </row>
    <row r="45" spans="7:24">
      <c r="G45" s="34" t="s">
        <v>80</v>
      </c>
      <c r="K45" t="s">
        <v>25</v>
      </c>
      <c r="M45" s="58" t="s">
        <v>98</v>
      </c>
      <c r="N45" t="s">
        <v>20</v>
      </c>
      <c r="P45" t="s">
        <v>16</v>
      </c>
      <c r="Q45" t="s">
        <v>23</v>
      </c>
      <c r="T45" t="s">
        <v>22</v>
      </c>
      <c r="X45" t="s">
        <v>21</v>
      </c>
    </row>
    <row r="46" spans="7:24">
      <c r="G46" t="s">
        <v>20</v>
      </c>
      <c r="I46">
        <f>SUM(I47:I55)</f>
        <v>18090</v>
      </c>
      <c r="M46" s="58"/>
      <c r="N46" t="s">
        <v>12</v>
      </c>
      <c r="O46" t="s">
        <v>6</v>
      </c>
      <c r="P46" s="14">
        <f>J53</f>
        <v>7.8772802653399674E-3</v>
      </c>
      <c r="T46" t="s">
        <v>12</v>
      </c>
      <c r="U46" t="s">
        <v>11</v>
      </c>
      <c r="W46">
        <v>2015</v>
      </c>
      <c r="X46">
        <v>5</v>
      </c>
    </row>
    <row r="47" spans="7:24">
      <c r="H47" t="s">
        <v>0</v>
      </c>
      <c r="I47">
        <v>60</v>
      </c>
      <c r="J47" s="14">
        <f>I47/$I$46</f>
        <v>3.3167495854063019E-3</v>
      </c>
      <c r="K47" s="14"/>
      <c r="M47" s="58"/>
      <c r="O47" t="s">
        <v>7</v>
      </c>
      <c r="P47" s="14">
        <f>J54</f>
        <v>3.3167495854063019E-3</v>
      </c>
      <c r="Q47" s="13"/>
      <c r="S47">
        <v>2016</v>
      </c>
      <c r="T47" s="9">
        <v>15</v>
      </c>
      <c r="U47" s="9">
        <v>20</v>
      </c>
      <c r="W47">
        <v>2016</v>
      </c>
      <c r="X47">
        <v>4</v>
      </c>
    </row>
    <row r="48" spans="7:24">
      <c r="H48" t="s">
        <v>1</v>
      </c>
      <c r="I48">
        <v>393</v>
      </c>
      <c r="J48" s="14">
        <f t="shared" ref="J48:J55" si="2">I48/$I$46</f>
        <v>2.1724709784411277E-2</v>
      </c>
      <c r="K48" s="14"/>
      <c r="M48" s="58"/>
      <c r="O48" t="s">
        <v>8</v>
      </c>
      <c r="P48" s="14">
        <f>J55</f>
        <v>9.378109452736319E-2</v>
      </c>
      <c r="Q48" s="13">
        <f>K53</f>
        <v>0.10497512437810946</v>
      </c>
      <c r="S48">
        <v>2017</v>
      </c>
      <c r="T48" s="9">
        <v>15</v>
      </c>
      <c r="U48" s="9">
        <v>28</v>
      </c>
      <c r="W48">
        <v>2017</v>
      </c>
      <c r="X48">
        <v>5</v>
      </c>
    </row>
    <row r="49" spans="8:24">
      <c r="H49" t="s">
        <v>2</v>
      </c>
      <c r="I49">
        <v>22.5</v>
      </c>
      <c r="J49" s="14">
        <f t="shared" si="2"/>
        <v>1.2437810945273632E-3</v>
      </c>
      <c r="K49" s="14"/>
      <c r="M49" s="58"/>
      <c r="N49" t="s">
        <v>11</v>
      </c>
      <c r="O49" t="s">
        <v>19</v>
      </c>
      <c r="P49" s="14">
        <f>J49</f>
        <v>1.2437810945273632E-3</v>
      </c>
      <c r="Q49" s="13">
        <f>K50</f>
        <v>0.36094527363184081</v>
      </c>
      <c r="S49">
        <v>2018</v>
      </c>
      <c r="T49" s="9">
        <v>12.23</v>
      </c>
      <c r="U49" s="9">
        <v>23.58</v>
      </c>
      <c r="W49">
        <v>2018</v>
      </c>
      <c r="X49">
        <v>4</v>
      </c>
    </row>
    <row r="50" spans="8:24">
      <c r="H50" t="s">
        <v>3</v>
      </c>
      <c r="I50">
        <v>2776.5</v>
      </c>
      <c r="J50" s="14">
        <f t="shared" si="2"/>
        <v>0.15348258706467663</v>
      </c>
      <c r="K50" s="13">
        <f>SUM(J49,J52)</f>
        <v>0.36094527363184081</v>
      </c>
      <c r="M50" s="58"/>
      <c r="O50" t="s">
        <v>5</v>
      </c>
      <c r="P50" s="14">
        <f>J52</f>
        <v>0.35970149253731343</v>
      </c>
      <c r="Q50" s="13"/>
      <c r="S50">
        <v>2019</v>
      </c>
      <c r="T50" s="9">
        <v>15.69</v>
      </c>
      <c r="U50" s="9">
        <v>23.19</v>
      </c>
      <c r="W50">
        <v>2019</v>
      </c>
      <c r="X50">
        <v>10</v>
      </c>
    </row>
    <row r="51" spans="8:24">
      <c r="H51" t="s">
        <v>4</v>
      </c>
      <c r="I51">
        <v>6432</v>
      </c>
      <c r="J51" s="14">
        <f t="shared" si="2"/>
        <v>0.35555555555555557</v>
      </c>
      <c r="K51" s="13"/>
      <c r="M51" s="58"/>
      <c r="S51">
        <v>2020</v>
      </c>
      <c r="T51" s="9">
        <v>14.99</v>
      </c>
      <c r="U51" s="9">
        <v>28.52</v>
      </c>
      <c r="W51">
        <v>2020</v>
      </c>
      <c r="X51">
        <v>11</v>
      </c>
    </row>
    <row r="52" spans="8:24">
      <c r="H52" t="s">
        <v>5</v>
      </c>
      <c r="I52">
        <v>6507</v>
      </c>
      <c r="J52" s="14">
        <f t="shared" si="2"/>
        <v>0.35970149253731343</v>
      </c>
      <c r="K52" s="13"/>
      <c r="M52" s="58"/>
      <c r="N52" t="s">
        <v>18</v>
      </c>
      <c r="O52" t="s">
        <v>17</v>
      </c>
      <c r="P52" t="s">
        <v>16</v>
      </c>
      <c r="S52">
        <v>2021</v>
      </c>
      <c r="T52" s="9">
        <v>15.03</v>
      </c>
      <c r="U52" s="9">
        <v>28.32</v>
      </c>
      <c r="W52">
        <v>2021</v>
      </c>
      <c r="X52">
        <v>9</v>
      </c>
    </row>
    <row r="53" spans="8:24">
      <c r="H53" t="s">
        <v>6</v>
      </c>
      <c r="I53">
        <v>142.5</v>
      </c>
      <c r="J53" s="14">
        <f t="shared" si="2"/>
        <v>7.8772802653399674E-3</v>
      </c>
      <c r="K53" s="13">
        <f>SUM(J53:J55)</f>
        <v>0.10497512437810946</v>
      </c>
      <c r="M53" s="58"/>
      <c r="N53" t="s">
        <v>0</v>
      </c>
      <c r="O53">
        <v>13.5</v>
      </c>
      <c r="P53" s="13">
        <f>O53/$O$56</f>
        <v>3.0688792907478973E-2</v>
      </c>
      <c r="S53">
        <v>2022</v>
      </c>
      <c r="T53" s="9">
        <v>13.5</v>
      </c>
      <c r="U53" s="9">
        <v>28.83</v>
      </c>
      <c r="W53">
        <v>2022</v>
      </c>
      <c r="X53">
        <v>18</v>
      </c>
    </row>
    <row r="54" spans="8:24">
      <c r="H54" t="s">
        <v>7</v>
      </c>
      <c r="I54">
        <v>60</v>
      </c>
      <c r="J54" s="14">
        <f t="shared" si="2"/>
        <v>3.3167495854063019E-3</v>
      </c>
      <c r="K54" s="13"/>
      <c r="M54" s="58"/>
      <c r="N54" t="s">
        <v>3</v>
      </c>
      <c r="O54">
        <v>379</v>
      </c>
      <c r="P54" s="13">
        <f>O54/$O$56</f>
        <v>0.86155944532848383</v>
      </c>
      <c r="S54">
        <v>2023</v>
      </c>
      <c r="T54" s="9">
        <v>12.32</v>
      </c>
      <c r="U54" s="9">
        <v>32.92</v>
      </c>
      <c r="W54">
        <v>2023</v>
      </c>
      <c r="X54" s="9">
        <v>14.6</v>
      </c>
    </row>
    <row r="55" spans="8:24">
      <c r="H55" t="s">
        <v>8</v>
      </c>
      <c r="I55">
        <v>1696.5</v>
      </c>
      <c r="J55" s="14">
        <f t="shared" si="2"/>
        <v>9.378109452736319E-2</v>
      </c>
      <c r="K55" s="13"/>
      <c r="M55" s="58"/>
      <c r="N55" t="s">
        <v>6</v>
      </c>
      <c r="O55">
        <v>47.4</v>
      </c>
      <c r="P55" s="13">
        <f>O55/$O$56</f>
        <v>0.10775176176403728</v>
      </c>
      <c r="S55">
        <v>2024</v>
      </c>
      <c r="T55" s="9">
        <v>13.4</v>
      </c>
      <c r="U55" s="9">
        <v>31.7</v>
      </c>
      <c r="W55">
        <v>2024</v>
      </c>
      <c r="X55" s="9">
        <v>15.6</v>
      </c>
    </row>
    <row r="56" spans="8:24">
      <c r="M56" s="58"/>
      <c r="N56" t="s">
        <v>9</v>
      </c>
      <c r="O56">
        <f>SUM(O53:O55)</f>
        <v>439.9</v>
      </c>
      <c r="S56">
        <v>2025</v>
      </c>
      <c r="T56" s="9">
        <v>12.7</v>
      </c>
      <c r="U56" s="9">
        <v>33.700000000000003</v>
      </c>
      <c r="W56">
        <v>2025</v>
      </c>
      <c r="X56">
        <v>11.5</v>
      </c>
    </row>
    <row r="57" spans="8:24">
      <c r="S57">
        <v>2026</v>
      </c>
      <c r="T57" s="9">
        <v>10.5</v>
      </c>
      <c r="U57" s="9">
        <v>36.1</v>
      </c>
      <c r="W57">
        <v>2026</v>
      </c>
      <c r="X57">
        <v>10.8</v>
      </c>
    </row>
    <row r="66" spans="7:24">
      <c r="G66" s="35" t="s">
        <v>81</v>
      </c>
      <c r="K66" t="s">
        <v>25</v>
      </c>
      <c r="M66" s="61" t="s">
        <v>99</v>
      </c>
      <c r="N66" t="s">
        <v>20</v>
      </c>
      <c r="P66" t="s">
        <v>16</v>
      </c>
      <c r="Q66" t="s">
        <v>23</v>
      </c>
    </row>
    <row r="67" spans="7:24">
      <c r="G67" t="s">
        <v>20</v>
      </c>
      <c r="I67">
        <f>SUM(I68:I76)</f>
        <v>23124</v>
      </c>
      <c r="M67" s="61"/>
      <c r="N67" t="s">
        <v>12</v>
      </c>
      <c r="O67" t="s">
        <v>6</v>
      </c>
      <c r="P67" s="14">
        <f>J74</f>
        <v>2.5947067981318111E-3</v>
      </c>
      <c r="T67" t="s">
        <v>22</v>
      </c>
      <c r="X67" t="s">
        <v>21</v>
      </c>
    </row>
    <row r="68" spans="7:24">
      <c r="H68" t="s">
        <v>0</v>
      </c>
      <c r="I68">
        <v>60</v>
      </c>
      <c r="J68" s="14">
        <f>I68/$I$67</f>
        <v>2.5947067981318111E-3</v>
      </c>
      <c r="K68" s="14"/>
      <c r="M68" s="61"/>
      <c r="O68" t="s">
        <v>7</v>
      </c>
      <c r="P68" s="14">
        <f>J75</f>
        <v>1.5179034769071094E-2</v>
      </c>
      <c r="Q68" s="13"/>
      <c r="T68" t="s">
        <v>12</v>
      </c>
      <c r="U68" t="s">
        <v>11</v>
      </c>
      <c r="W68">
        <v>2015</v>
      </c>
      <c r="X68">
        <v>4</v>
      </c>
    </row>
    <row r="69" spans="7:24">
      <c r="H69" t="s">
        <v>1</v>
      </c>
      <c r="I69">
        <v>768</v>
      </c>
      <c r="J69" s="14">
        <f t="shared" ref="J69:J76" si="3">I69/$I$67</f>
        <v>3.321224701608718E-2</v>
      </c>
      <c r="K69" s="14"/>
      <c r="M69" s="61"/>
      <c r="O69" t="s">
        <v>8</v>
      </c>
      <c r="P69" s="14">
        <f>J76</f>
        <v>8.2446808510638292E-2</v>
      </c>
      <c r="Q69" s="13">
        <f>K74</f>
        <v>0.1002205500778412</v>
      </c>
      <c r="S69">
        <v>2016</v>
      </c>
      <c r="T69" s="9">
        <v>16</v>
      </c>
      <c r="U69" s="9">
        <v>13</v>
      </c>
      <c r="W69">
        <v>2016</v>
      </c>
      <c r="X69">
        <v>4</v>
      </c>
    </row>
    <row r="70" spans="7:24">
      <c r="H70" t="s">
        <v>2</v>
      </c>
      <c r="I70">
        <v>60</v>
      </c>
      <c r="J70" s="14">
        <f t="shared" si="3"/>
        <v>2.5947067981318111E-3</v>
      </c>
      <c r="K70" s="14"/>
      <c r="M70" s="61"/>
      <c r="N70" t="s">
        <v>11</v>
      </c>
      <c r="O70" t="s">
        <v>19</v>
      </c>
      <c r="P70" s="14">
        <f>J70</f>
        <v>2.5947067981318111E-3</v>
      </c>
      <c r="Q70" s="13">
        <f>K71</f>
        <v>0.28061754021795532</v>
      </c>
      <c r="S70">
        <v>2017</v>
      </c>
      <c r="T70" s="9">
        <v>12</v>
      </c>
      <c r="U70" s="9">
        <v>16</v>
      </c>
      <c r="W70">
        <v>2017</v>
      </c>
      <c r="X70">
        <v>4</v>
      </c>
    </row>
    <row r="71" spans="7:24">
      <c r="H71" t="s">
        <v>3</v>
      </c>
      <c r="I71">
        <v>4653</v>
      </c>
      <c r="J71" s="14">
        <f t="shared" si="3"/>
        <v>0.20121951219512196</v>
      </c>
      <c r="K71" s="13">
        <f>SUM(J70,J73)</f>
        <v>0.28061754021795532</v>
      </c>
      <c r="M71" s="61"/>
      <c r="O71" t="s">
        <v>5</v>
      </c>
      <c r="P71" s="14">
        <f>J73</f>
        <v>0.27802283341982353</v>
      </c>
      <c r="Q71" s="13"/>
      <c r="S71">
        <v>2018</v>
      </c>
      <c r="T71" s="9">
        <v>11.33</v>
      </c>
      <c r="U71" s="9">
        <v>15.83</v>
      </c>
      <c r="W71">
        <v>2018</v>
      </c>
      <c r="X71">
        <v>5</v>
      </c>
    </row>
    <row r="72" spans="7:24">
      <c r="H72" t="s">
        <v>4</v>
      </c>
      <c r="I72">
        <v>8836.5</v>
      </c>
      <c r="J72" s="14">
        <f t="shared" si="3"/>
        <v>0.38213544369486246</v>
      </c>
      <c r="K72" s="13"/>
      <c r="M72" s="61"/>
      <c r="S72">
        <v>2019</v>
      </c>
      <c r="T72" s="9">
        <v>10.029999999999999</v>
      </c>
      <c r="U72" s="9">
        <v>18.510000000000002</v>
      </c>
      <c r="W72">
        <v>2019</v>
      </c>
      <c r="X72">
        <v>12</v>
      </c>
    </row>
    <row r="73" spans="7:24">
      <c r="H73" t="s">
        <v>5</v>
      </c>
      <c r="I73">
        <v>6429</v>
      </c>
      <c r="J73" s="14">
        <f t="shared" si="3"/>
        <v>0.27802283341982353</v>
      </c>
      <c r="K73" s="13"/>
      <c r="M73" s="61"/>
      <c r="N73" t="s">
        <v>18</v>
      </c>
      <c r="O73" t="s">
        <v>17</v>
      </c>
      <c r="P73" t="s">
        <v>16</v>
      </c>
      <c r="S73">
        <v>2020</v>
      </c>
      <c r="T73" s="9">
        <v>11.9</v>
      </c>
      <c r="U73" s="9">
        <v>22.46</v>
      </c>
      <c r="W73">
        <v>2020</v>
      </c>
      <c r="X73">
        <v>6</v>
      </c>
    </row>
    <row r="74" spans="7:24">
      <c r="H74" t="s">
        <v>6</v>
      </c>
      <c r="I74">
        <v>60</v>
      </c>
      <c r="J74" s="14">
        <f t="shared" si="3"/>
        <v>2.5947067981318111E-3</v>
      </c>
      <c r="K74" s="13">
        <f>SUM(J74:J76)</f>
        <v>0.1002205500778412</v>
      </c>
      <c r="M74" s="61"/>
      <c r="N74" t="s">
        <v>0</v>
      </c>
      <c r="O74">
        <v>0</v>
      </c>
      <c r="P74" s="13">
        <f>O74/$O$77</f>
        <v>0</v>
      </c>
      <c r="S74">
        <v>2021</v>
      </c>
      <c r="T74" s="9">
        <v>13.25</v>
      </c>
      <c r="U74" s="9">
        <v>22.29</v>
      </c>
      <c r="W74">
        <v>2021</v>
      </c>
      <c r="X74">
        <v>7</v>
      </c>
    </row>
    <row r="75" spans="7:24">
      <c r="H75" t="s">
        <v>7</v>
      </c>
      <c r="I75">
        <v>351</v>
      </c>
      <c r="J75" s="14">
        <f t="shared" si="3"/>
        <v>1.5179034769071094E-2</v>
      </c>
      <c r="K75" s="13"/>
      <c r="M75" s="61"/>
      <c r="N75" t="s">
        <v>3</v>
      </c>
      <c r="O75">
        <v>568.29999999999995</v>
      </c>
      <c r="P75" s="13">
        <f>O75/$O$77</f>
        <v>1</v>
      </c>
      <c r="S75">
        <v>2022</v>
      </c>
      <c r="T75" s="9">
        <v>14.1</v>
      </c>
      <c r="U75" s="9">
        <v>24.73</v>
      </c>
      <c r="W75">
        <v>2022</v>
      </c>
      <c r="X75">
        <v>15</v>
      </c>
    </row>
    <row r="76" spans="7:24">
      <c r="H76" t="s">
        <v>8</v>
      </c>
      <c r="I76">
        <v>1906.5</v>
      </c>
      <c r="J76" s="14">
        <f t="shared" si="3"/>
        <v>8.2446808510638292E-2</v>
      </c>
      <c r="K76" s="13"/>
      <c r="M76" s="61"/>
      <c r="N76" t="s">
        <v>6</v>
      </c>
      <c r="O76">
        <v>0</v>
      </c>
      <c r="P76" s="13">
        <f>O76/$O$77</f>
        <v>0</v>
      </c>
      <c r="S76">
        <v>2023</v>
      </c>
      <c r="T76" s="9">
        <v>11.91</v>
      </c>
      <c r="U76" s="9">
        <v>26.16</v>
      </c>
      <c r="W76">
        <v>2023</v>
      </c>
      <c r="X76" s="9">
        <v>6.4</v>
      </c>
    </row>
    <row r="77" spans="7:24">
      <c r="M77" s="61"/>
      <c r="N77" t="s">
        <v>9</v>
      </c>
      <c r="O77">
        <f>SUM(O74:O76)</f>
        <v>568.29999999999995</v>
      </c>
      <c r="S77">
        <v>2024</v>
      </c>
      <c r="T77" s="9">
        <v>9.6</v>
      </c>
      <c r="U77" s="9">
        <v>28.2</v>
      </c>
      <c r="W77">
        <v>2024</v>
      </c>
      <c r="X77" s="9">
        <v>1.9</v>
      </c>
    </row>
    <row r="78" spans="7:24">
      <c r="S78">
        <v>2025</v>
      </c>
      <c r="T78" s="9">
        <v>9.6999999999999993</v>
      </c>
      <c r="U78" s="9">
        <v>28.8</v>
      </c>
      <c r="W78">
        <v>2025</v>
      </c>
      <c r="X78">
        <v>1.5</v>
      </c>
    </row>
    <row r="79" spans="7:24">
      <c r="S79">
        <v>2026</v>
      </c>
      <c r="T79" s="9">
        <v>10</v>
      </c>
      <c r="U79" s="9">
        <v>28.1</v>
      </c>
      <c r="W79">
        <v>2026</v>
      </c>
      <c r="X79">
        <v>0</v>
      </c>
    </row>
    <row r="87" spans="7:24">
      <c r="G87" s="37" t="s">
        <v>82</v>
      </c>
      <c r="K87" t="s">
        <v>25</v>
      </c>
      <c r="M87" s="62" t="s">
        <v>84</v>
      </c>
      <c r="N87" t="s">
        <v>20</v>
      </c>
      <c r="P87" t="s">
        <v>16</v>
      </c>
      <c r="Q87" t="s">
        <v>23</v>
      </c>
    </row>
    <row r="88" spans="7:24">
      <c r="G88" t="s">
        <v>20</v>
      </c>
      <c r="I88">
        <f>SUM(I89:I97)</f>
        <v>22998</v>
      </c>
      <c r="M88" s="63"/>
      <c r="N88" t="s">
        <v>12</v>
      </c>
      <c r="O88" t="s">
        <v>6</v>
      </c>
      <c r="P88" s="14">
        <f>J95</f>
        <v>5.0873989042525434E-3</v>
      </c>
      <c r="T88" t="s">
        <v>22</v>
      </c>
      <c r="X88" t="s">
        <v>21</v>
      </c>
    </row>
    <row r="89" spans="7:24">
      <c r="H89" t="s">
        <v>0</v>
      </c>
      <c r="I89">
        <v>0</v>
      </c>
      <c r="J89" s="14">
        <f>I89/$I$88</f>
        <v>0</v>
      </c>
      <c r="K89" s="14"/>
      <c r="M89" s="63"/>
      <c r="O89" t="s">
        <v>7</v>
      </c>
      <c r="P89" s="14">
        <f>J96</f>
        <v>3.2611531437516305E-3</v>
      </c>
      <c r="Q89" s="13"/>
      <c r="T89" t="s">
        <v>12</v>
      </c>
      <c r="U89" t="s">
        <v>11</v>
      </c>
      <c r="W89">
        <v>2015</v>
      </c>
      <c r="X89">
        <v>15</v>
      </c>
    </row>
    <row r="90" spans="7:24">
      <c r="H90" t="s">
        <v>1</v>
      </c>
      <c r="I90">
        <v>291</v>
      </c>
      <c r="J90" s="14">
        <f t="shared" ref="J90:J97" si="4">I90/$I$88</f>
        <v>1.2653274197756326E-2</v>
      </c>
      <c r="K90" s="14"/>
      <c r="M90" s="63"/>
      <c r="O90" t="s">
        <v>8</v>
      </c>
      <c r="P90" s="14">
        <f>J97</f>
        <v>0.12196712757631098</v>
      </c>
      <c r="Q90" s="13">
        <f>K95</f>
        <v>0.13031567962431514</v>
      </c>
      <c r="S90">
        <v>2016</v>
      </c>
      <c r="T90" s="9">
        <v>20</v>
      </c>
      <c r="U90" s="9">
        <v>18</v>
      </c>
      <c r="W90">
        <v>2016</v>
      </c>
      <c r="X90">
        <v>2</v>
      </c>
    </row>
    <row r="91" spans="7:24">
      <c r="H91" t="s">
        <v>2</v>
      </c>
      <c r="I91">
        <v>0</v>
      </c>
      <c r="J91" s="14">
        <f t="shared" si="4"/>
        <v>0</v>
      </c>
      <c r="K91" s="14"/>
      <c r="M91" s="63"/>
      <c r="N91" t="s">
        <v>11</v>
      </c>
      <c r="O91" t="s">
        <v>19</v>
      </c>
      <c r="P91" s="14">
        <f>J91</f>
        <v>0</v>
      </c>
      <c r="Q91" s="13">
        <f>K92</f>
        <v>0.3935559613879468</v>
      </c>
      <c r="S91">
        <v>2017</v>
      </c>
      <c r="T91" s="9">
        <v>17</v>
      </c>
      <c r="U91" s="9">
        <v>33</v>
      </c>
      <c r="W91">
        <v>2017</v>
      </c>
      <c r="X91">
        <v>7</v>
      </c>
    </row>
    <row r="92" spans="7:24">
      <c r="H92" t="s">
        <v>3</v>
      </c>
      <c r="I92">
        <v>4527</v>
      </c>
      <c r="J92" s="14">
        <f t="shared" si="4"/>
        <v>0.19684320375684841</v>
      </c>
      <c r="K92" s="13">
        <f>SUM(J91,J94)</f>
        <v>0.3935559613879468</v>
      </c>
      <c r="M92" s="63"/>
      <c r="O92" t="s">
        <v>5</v>
      </c>
      <c r="P92" s="14">
        <f>J94</f>
        <v>0.3935559613879468</v>
      </c>
      <c r="Q92" s="13"/>
      <c r="S92">
        <v>2018</v>
      </c>
      <c r="T92" s="9">
        <v>14.67</v>
      </c>
      <c r="U92" s="9">
        <v>27.84</v>
      </c>
      <c r="W92">
        <v>2018</v>
      </c>
      <c r="X92">
        <v>9</v>
      </c>
    </row>
    <row r="93" spans="7:24">
      <c r="H93" t="s">
        <v>4</v>
      </c>
      <c r="I93">
        <v>6132</v>
      </c>
      <c r="J93" s="14">
        <f t="shared" si="4"/>
        <v>0.26663188103313329</v>
      </c>
      <c r="K93" s="13"/>
      <c r="M93" s="63"/>
      <c r="S93">
        <v>2019</v>
      </c>
      <c r="T93" s="9">
        <v>24.43</v>
      </c>
      <c r="U93" s="9">
        <v>26.15</v>
      </c>
      <c r="W93">
        <v>2019</v>
      </c>
      <c r="X93">
        <v>2</v>
      </c>
    </row>
    <row r="94" spans="7:24">
      <c r="H94" t="s">
        <v>5</v>
      </c>
      <c r="I94">
        <v>9051</v>
      </c>
      <c r="J94" s="14">
        <f t="shared" si="4"/>
        <v>0.3935559613879468</v>
      </c>
      <c r="K94" s="13"/>
      <c r="M94" s="63"/>
      <c r="N94" t="s">
        <v>18</v>
      </c>
      <c r="O94" t="s">
        <v>17</v>
      </c>
      <c r="P94" t="s">
        <v>16</v>
      </c>
      <c r="S94">
        <v>2020</v>
      </c>
      <c r="T94" s="9">
        <v>9.64</v>
      </c>
      <c r="U94" s="9">
        <v>33.729999999999997</v>
      </c>
      <c r="W94">
        <v>2020</v>
      </c>
      <c r="X94">
        <v>0</v>
      </c>
    </row>
    <row r="95" spans="7:24">
      <c r="H95" t="s">
        <v>6</v>
      </c>
      <c r="I95">
        <v>117</v>
      </c>
      <c r="J95" s="14">
        <f t="shared" si="4"/>
        <v>5.0873989042525434E-3</v>
      </c>
      <c r="K95" s="13">
        <f>SUM(J95:J97)</f>
        <v>0.13031567962431514</v>
      </c>
      <c r="M95" s="63"/>
      <c r="N95" t="s">
        <v>0</v>
      </c>
      <c r="O95">
        <v>0</v>
      </c>
      <c r="P95" s="13">
        <f>O95/$O$98</f>
        <v>0</v>
      </c>
      <c r="S95">
        <v>2021</v>
      </c>
      <c r="T95" s="9">
        <v>11.48</v>
      </c>
      <c r="U95" s="9">
        <v>35.28</v>
      </c>
      <c r="W95">
        <v>2021</v>
      </c>
      <c r="X95">
        <v>6</v>
      </c>
    </row>
    <row r="96" spans="7:24">
      <c r="H96" t="s">
        <v>7</v>
      </c>
      <c r="I96">
        <v>75</v>
      </c>
      <c r="J96" s="14">
        <f t="shared" si="4"/>
        <v>3.2611531437516305E-3</v>
      </c>
      <c r="K96" s="13"/>
      <c r="M96" s="63"/>
      <c r="N96" t="s">
        <v>3</v>
      </c>
      <c r="O96">
        <v>463.12</v>
      </c>
      <c r="P96" s="13">
        <f>O96/$O$98</f>
        <v>0.87188658998060897</v>
      </c>
      <c r="S96">
        <v>2022</v>
      </c>
      <c r="T96" s="9">
        <v>12.61</v>
      </c>
      <c r="U96" s="9">
        <v>34.22</v>
      </c>
      <c r="W96">
        <v>2022</v>
      </c>
      <c r="X96">
        <v>17</v>
      </c>
    </row>
    <row r="97" spans="7:24">
      <c r="H97" t="s">
        <v>8</v>
      </c>
      <c r="I97">
        <v>2805</v>
      </c>
      <c r="J97" s="14">
        <f t="shared" si="4"/>
        <v>0.12196712757631098</v>
      </c>
      <c r="K97" s="13"/>
      <c r="M97" s="63"/>
      <c r="N97" t="s">
        <v>6</v>
      </c>
      <c r="O97">
        <v>68.05</v>
      </c>
      <c r="P97" s="13">
        <f>O97/$O$98</f>
        <v>0.12811341001939117</v>
      </c>
      <c r="S97">
        <v>2023</v>
      </c>
      <c r="T97" s="9">
        <v>13.2</v>
      </c>
      <c r="U97" s="9">
        <v>36.56</v>
      </c>
      <c r="W97">
        <v>2023</v>
      </c>
      <c r="X97" s="9">
        <v>14.5</v>
      </c>
    </row>
    <row r="98" spans="7:24">
      <c r="M98" s="63"/>
      <c r="N98" t="s">
        <v>9</v>
      </c>
      <c r="O98">
        <f>SUM(O95:O97)</f>
        <v>531.16999999999996</v>
      </c>
      <c r="S98">
        <v>2024</v>
      </c>
      <c r="T98" s="9">
        <v>12.7</v>
      </c>
      <c r="U98" s="9">
        <v>39</v>
      </c>
      <c r="W98">
        <v>2024</v>
      </c>
      <c r="X98" s="9">
        <v>13.6</v>
      </c>
    </row>
    <row r="99" spans="7:24">
      <c r="S99">
        <v>2025</v>
      </c>
      <c r="T99" s="9">
        <v>12</v>
      </c>
      <c r="U99" s="9">
        <v>44.2</v>
      </c>
      <c r="W99">
        <v>2025</v>
      </c>
      <c r="X99">
        <v>11.5</v>
      </c>
    </row>
    <row r="100" spans="7:24">
      <c r="S100">
        <v>2026</v>
      </c>
      <c r="T100" s="9">
        <v>13</v>
      </c>
      <c r="U100" s="9">
        <v>39.4</v>
      </c>
      <c r="W100">
        <v>2026</v>
      </c>
      <c r="X100">
        <v>12.8</v>
      </c>
    </row>
    <row r="108" spans="7:24">
      <c r="G108" s="32" t="s">
        <v>85</v>
      </c>
      <c r="K108" t="s">
        <v>25</v>
      </c>
      <c r="M108" s="59" t="s">
        <v>86</v>
      </c>
      <c r="N108" t="s">
        <v>20</v>
      </c>
      <c r="P108" t="s">
        <v>16</v>
      </c>
      <c r="Q108" t="s">
        <v>23</v>
      </c>
    </row>
    <row r="109" spans="7:24">
      <c r="G109" t="s">
        <v>20</v>
      </c>
      <c r="I109">
        <f>SUM(I110:I118)</f>
        <v>6079.5</v>
      </c>
      <c r="M109" s="59"/>
      <c r="N109" t="s">
        <v>12</v>
      </c>
      <c r="O109" t="s">
        <v>6</v>
      </c>
      <c r="P109" s="14">
        <f>J116</f>
        <v>1.2830002467308166E-2</v>
      </c>
      <c r="T109" t="s">
        <v>22</v>
      </c>
      <c r="X109" t="s">
        <v>21</v>
      </c>
    </row>
    <row r="110" spans="7:24">
      <c r="H110" t="s">
        <v>0</v>
      </c>
      <c r="I110">
        <v>0</v>
      </c>
      <c r="J110" s="14">
        <f>I110/$I$109</f>
        <v>0</v>
      </c>
      <c r="K110" s="14"/>
      <c r="M110" s="59"/>
      <c r="O110" t="s">
        <v>7</v>
      </c>
      <c r="P110" s="14">
        <f>J117</f>
        <v>5.9215396002960767E-3</v>
      </c>
      <c r="Q110" s="13"/>
      <c r="T110" t="s">
        <v>12</v>
      </c>
      <c r="U110" t="s">
        <v>11</v>
      </c>
      <c r="W110">
        <v>2015</v>
      </c>
      <c r="X110">
        <v>0</v>
      </c>
    </row>
    <row r="111" spans="7:24">
      <c r="H111" t="s">
        <v>1</v>
      </c>
      <c r="I111">
        <v>226.5</v>
      </c>
      <c r="J111" s="14">
        <f t="shared" ref="J111:J118" si="5">I111/$I$109</f>
        <v>3.7256353318529487E-2</v>
      </c>
      <c r="K111" s="14"/>
      <c r="M111" s="59"/>
      <c r="O111" t="s">
        <v>8</v>
      </c>
      <c r="P111" s="14">
        <f>J118</f>
        <v>9.7211941771527269E-2</v>
      </c>
      <c r="Q111" s="13">
        <f>K116</f>
        <v>0.11596348383913152</v>
      </c>
      <c r="S111">
        <v>2016</v>
      </c>
      <c r="T111" s="9">
        <v>15</v>
      </c>
      <c r="U111" s="9">
        <v>20</v>
      </c>
      <c r="W111">
        <v>2016</v>
      </c>
      <c r="X111">
        <v>0</v>
      </c>
    </row>
    <row r="112" spans="7:24">
      <c r="H112" t="s">
        <v>2</v>
      </c>
      <c r="I112">
        <v>0</v>
      </c>
      <c r="J112" s="14">
        <f t="shared" si="5"/>
        <v>0</v>
      </c>
      <c r="K112" s="14"/>
      <c r="M112" s="59"/>
      <c r="N112" t="s">
        <v>11</v>
      </c>
      <c r="O112" t="s">
        <v>19</v>
      </c>
      <c r="P112" s="14">
        <f>J112</f>
        <v>0</v>
      </c>
      <c r="Q112" s="13">
        <f>K113</f>
        <v>0.26054774241302736</v>
      </c>
      <c r="S112">
        <v>2017</v>
      </c>
      <c r="T112" s="9">
        <v>15</v>
      </c>
      <c r="U112" s="9">
        <v>28</v>
      </c>
      <c r="W112">
        <v>2017</v>
      </c>
      <c r="X112">
        <v>4</v>
      </c>
    </row>
    <row r="113" spans="8:24">
      <c r="H113" t="s">
        <v>3</v>
      </c>
      <c r="I113">
        <v>553.5</v>
      </c>
      <c r="J113" s="14">
        <f t="shared" si="5"/>
        <v>9.1043671354552186E-2</v>
      </c>
      <c r="K113" s="13">
        <f>SUM(J112,J115)</f>
        <v>0.26054774241302736</v>
      </c>
      <c r="M113" s="59"/>
      <c r="O113" t="s">
        <v>5</v>
      </c>
      <c r="P113" s="14">
        <f>J115</f>
        <v>0.26054774241302736</v>
      </c>
      <c r="Q113" s="13"/>
      <c r="S113">
        <v>2018</v>
      </c>
      <c r="T113" s="9">
        <v>12.23</v>
      </c>
      <c r="U113" s="9">
        <v>23.58</v>
      </c>
      <c r="W113">
        <v>2018</v>
      </c>
      <c r="X113">
        <v>5</v>
      </c>
    </row>
    <row r="114" spans="8:24">
      <c r="H114" t="s">
        <v>4</v>
      </c>
      <c r="I114">
        <v>3010.5</v>
      </c>
      <c r="J114" s="14">
        <f t="shared" si="5"/>
        <v>0.49518874907475946</v>
      </c>
      <c r="K114" s="13"/>
      <c r="M114" s="59"/>
      <c r="S114">
        <v>2019</v>
      </c>
      <c r="T114" s="9">
        <v>15.69</v>
      </c>
      <c r="U114" s="9">
        <v>23.19</v>
      </c>
      <c r="W114">
        <v>2019</v>
      </c>
      <c r="X114">
        <v>3</v>
      </c>
    </row>
    <row r="115" spans="8:24">
      <c r="H115" t="s">
        <v>5</v>
      </c>
      <c r="I115">
        <v>1584</v>
      </c>
      <c r="J115" s="14">
        <f t="shared" si="5"/>
        <v>0.26054774241302736</v>
      </c>
      <c r="K115" s="13"/>
      <c r="M115" s="59"/>
      <c r="N115" t="s">
        <v>18</v>
      </c>
      <c r="O115" t="s">
        <v>17</v>
      </c>
      <c r="P115" t="s">
        <v>16</v>
      </c>
      <c r="S115">
        <v>2020</v>
      </c>
      <c r="T115" s="9">
        <v>14.99</v>
      </c>
      <c r="U115" s="9">
        <v>28.52</v>
      </c>
      <c r="W115">
        <v>2020</v>
      </c>
      <c r="X115">
        <v>0</v>
      </c>
    </row>
    <row r="116" spans="8:24">
      <c r="H116" t="s">
        <v>6</v>
      </c>
      <c r="I116">
        <v>78</v>
      </c>
      <c r="J116" s="14">
        <f t="shared" si="5"/>
        <v>1.2830002467308166E-2</v>
      </c>
      <c r="K116" s="13">
        <f>SUM(J116:J118)</f>
        <v>0.11596348383913152</v>
      </c>
      <c r="M116" s="59"/>
      <c r="N116" t="s">
        <v>0</v>
      </c>
      <c r="O116">
        <v>25.8</v>
      </c>
      <c r="P116" s="13">
        <f>O116/$O$119</f>
        <v>0.10747760883149343</v>
      </c>
      <c r="S116">
        <v>2021</v>
      </c>
      <c r="T116" s="9">
        <v>15.03</v>
      </c>
      <c r="U116" s="9">
        <v>28.32</v>
      </c>
      <c r="W116">
        <v>2021</v>
      </c>
      <c r="X116">
        <v>5</v>
      </c>
    </row>
    <row r="117" spans="8:24">
      <c r="H117" t="s">
        <v>7</v>
      </c>
      <c r="I117">
        <v>36</v>
      </c>
      <c r="J117" s="14">
        <f t="shared" si="5"/>
        <v>5.9215396002960767E-3</v>
      </c>
      <c r="K117" s="13"/>
      <c r="M117" s="59"/>
      <c r="N117" t="s">
        <v>3</v>
      </c>
      <c r="O117">
        <v>203.95</v>
      </c>
      <c r="P117" s="13">
        <f>O117/$O$119</f>
        <v>0.84961466361174742</v>
      </c>
      <c r="S117">
        <v>2022</v>
      </c>
      <c r="T117" s="9">
        <v>15.24</v>
      </c>
      <c r="U117" s="9">
        <v>20.12</v>
      </c>
      <c r="W117">
        <v>2022</v>
      </c>
      <c r="X117">
        <v>5</v>
      </c>
    </row>
    <row r="118" spans="8:24">
      <c r="H118" t="s">
        <v>8</v>
      </c>
      <c r="I118">
        <v>591</v>
      </c>
      <c r="J118" s="14">
        <f t="shared" si="5"/>
        <v>9.7211941771527269E-2</v>
      </c>
      <c r="K118" s="13"/>
      <c r="M118" s="59"/>
      <c r="N118" t="s">
        <v>6</v>
      </c>
      <c r="O118">
        <v>10.3</v>
      </c>
      <c r="P118" s="13">
        <f>O118/$O$119</f>
        <v>4.2907727556759007E-2</v>
      </c>
      <c r="S118">
        <v>2023</v>
      </c>
      <c r="T118" s="9">
        <v>14.22</v>
      </c>
      <c r="U118" s="9">
        <v>20.85</v>
      </c>
      <c r="W118">
        <v>2023</v>
      </c>
      <c r="X118" s="33">
        <v>5.3</v>
      </c>
    </row>
    <row r="119" spans="8:24">
      <c r="M119" s="59"/>
      <c r="N119" t="s">
        <v>9</v>
      </c>
      <c r="O119">
        <f>SUM(O116:O118)</f>
        <v>240.05</v>
      </c>
      <c r="S119">
        <v>2024</v>
      </c>
      <c r="T119" s="9">
        <v>6.7</v>
      </c>
      <c r="U119" s="9">
        <v>25.2</v>
      </c>
      <c r="W119">
        <v>2024</v>
      </c>
      <c r="X119" s="9">
        <v>5.3</v>
      </c>
    </row>
    <row r="120" spans="8:24">
      <c r="S120">
        <v>2025</v>
      </c>
      <c r="T120" s="9">
        <v>9.6</v>
      </c>
      <c r="U120" s="9">
        <v>26.8</v>
      </c>
      <c r="W120">
        <v>2025</v>
      </c>
      <c r="X120">
        <v>4.3</v>
      </c>
    </row>
    <row r="121" spans="8:24">
      <c r="S121">
        <v>2026</v>
      </c>
      <c r="T121" s="9">
        <v>11.6</v>
      </c>
      <c r="U121" s="9">
        <v>26.1</v>
      </c>
      <c r="W121">
        <v>2026</v>
      </c>
      <c r="X121">
        <v>4.3</v>
      </c>
    </row>
  </sheetData>
  <mergeCells count="6">
    <mergeCell ref="M108:M119"/>
    <mergeCell ref="M3:M14"/>
    <mergeCell ref="M24:M35"/>
    <mergeCell ref="M45:M56"/>
    <mergeCell ref="M66:M77"/>
    <mergeCell ref="M87:M9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1ABF8-6A7D-4AC1-9873-D78500431C98}">
  <dimension ref="G2:AG489"/>
  <sheetViews>
    <sheetView topLeftCell="X49" zoomScale="66" zoomScaleNormal="66" workbookViewId="0">
      <selection activeCell="AL82" sqref="AL82:AL83"/>
    </sheetView>
  </sheetViews>
  <sheetFormatPr defaultColWidth="11" defaultRowHeight="14.25"/>
  <cols>
    <col min="26" max="27" width="11" style="42"/>
  </cols>
  <sheetData>
    <row r="2" spans="7:33">
      <c r="Z2" s="45"/>
      <c r="AA2" s="45"/>
    </row>
    <row r="3" spans="7:33">
      <c r="G3" s="29" t="s">
        <v>42</v>
      </c>
      <c r="K3" t="s">
        <v>25</v>
      </c>
      <c r="M3" s="64" t="s">
        <v>43</v>
      </c>
      <c r="N3" t="s">
        <v>20</v>
      </c>
      <c r="P3" t="s">
        <v>16</v>
      </c>
      <c r="Q3" t="s">
        <v>23</v>
      </c>
      <c r="T3" t="s">
        <v>22</v>
      </c>
      <c r="X3" t="s">
        <v>21</v>
      </c>
      <c r="Z3" s="45"/>
      <c r="AA3" s="45"/>
    </row>
    <row r="4" spans="7:33">
      <c r="G4" t="s">
        <v>20</v>
      </c>
      <c r="I4">
        <f>SUM(I5:I13)</f>
        <v>35149.5</v>
      </c>
      <c r="M4" s="56"/>
      <c r="N4" t="s">
        <v>12</v>
      </c>
      <c r="O4" t="s">
        <v>6</v>
      </c>
      <c r="P4" s="14">
        <f>J11</f>
        <v>5.8891307130969142E-3</v>
      </c>
      <c r="Q4" s="13">
        <f>K11</f>
        <v>0.103315836640635</v>
      </c>
      <c r="T4" t="s">
        <v>12</v>
      </c>
      <c r="U4" t="s">
        <v>11</v>
      </c>
      <c r="W4">
        <v>2015</v>
      </c>
      <c r="X4" s="15">
        <v>1</v>
      </c>
      <c r="Z4" s="45"/>
    </row>
    <row r="5" spans="7:33">
      <c r="H5" t="s">
        <v>0</v>
      </c>
      <c r="I5">
        <v>0</v>
      </c>
      <c r="J5" s="14">
        <f>I5/$I$4</f>
        <v>0</v>
      </c>
      <c r="K5" s="14"/>
      <c r="M5" s="56"/>
      <c r="O5" t="s">
        <v>7</v>
      </c>
      <c r="P5" s="14">
        <f>J12</f>
        <v>4.4808603251824354E-3</v>
      </c>
      <c r="Q5" s="13"/>
      <c r="S5">
        <v>2016</v>
      </c>
      <c r="T5" s="9">
        <v>12</v>
      </c>
      <c r="U5" s="9">
        <v>21</v>
      </c>
      <c r="W5">
        <v>2016</v>
      </c>
      <c r="X5" s="15">
        <v>6</v>
      </c>
      <c r="Z5" s="45"/>
      <c r="AF5" s="14"/>
    </row>
    <row r="6" spans="7:33">
      <c r="H6" t="s">
        <v>1</v>
      </c>
      <c r="I6">
        <v>267</v>
      </c>
      <c r="J6" s="14">
        <f t="shared" ref="J6:J13" si="0">I6/$I$4</f>
        <v>7.596125122690223E-3</v>
      </c>
      <c r="K6" s="14"/>
      <c r="M6" s="56"/>
      <c r="O6" t="s">
        <v>8</v>
      </c>
      <c r="P6" s="14">
        <f>J13</f>
        <v>9.2945845602355651E-2</v>
      </c>
      <c r="Q6" s="13"/>
      <c r="S6">
        <v>2017</v>
      </c>
      <c r="T6" s="9">
        <v>12</v>
      </c>
      <c r="U6" s="9">
        <v>24</v>
      </c>
      <c r="W6">
        <v>2017</v>
      </c>
      <c r="X6" s="15">
        <v>6</v>
      </c>
      <c r="Z6" s="45"/>
      <c r="AF6" s="14"/>
    </row>
    <row r="7" spans="7:33">
      <c r="H7" t="s">
        <v>2</v>
      </c>
      <c r="I7">
        <v>55.5</v>
      </c>
      <c r="J7" s="14">
        <f t="shared" si="0"/>
        <v>1.5789698288738105E-3</v>
      </c>
      <c r="K7" s="14"/>
      <c r="M7" s="56"/>
      <c r="N7" t="s">
        <v>11</v>
      </c>
      <c r="O7" t="s">
        <v>19</v>
      </c>
      <c r="P7" s="14">
        <f>J7</f>
        <v>1.5789698288738105E-3</v>
      </c>
      <c r="Q7" s="13">
        <f>K8</f>
        <v>0.35987709640250926</v>
      </c>
      <c r="S7">
        <v>2018</v>
      </c>
      <c r="T7" s="9">
        <v>12.65</v>
      </c>
      <c r="U7" s="9">
        <v>25.53</v>
      </c>
      <c r="W7">
        <v>2018</v>
      </c>
      <c r="X7" s="15">
        <v>6</v>
      </c>
      <c r="Z7" s="45"/>
      <c r="AF7" s="14"/>
    </row>
    <row r="8" spans="7:33">
      <c r="H8" t="s">
        <v>3</v>
      </c>
      <c r="I8">
        <v>6832.5</v>
      </c>
      <c r="J8" s="14">
        <f t="shared" si="0"/>
        <v>0.19438398839243801</v>
      </c>
      <c r="K8" s="13">
        <f>SUM(J7,J10)</f>
        <v>0.35987709640250926</v>
      </c>
      <c r="M8" s="56"/>
      <c r="O8" t="s">
        <v>5</v>
      </c>
      <c r="P8" s="14">
        <f>J10</f>
        <v>0.35829812657363547</v>
      </c>
      <c r="Q8" s="13"/>
      <c r="S8">
        <v>2019</v>
      </c>
      <c r="T8" s="9">
        <v>13.67</v>
      </c>
      <c r="U8" s="9">
        <v>29.72</v>
      </c>
      <c r="W8">
        <v>2019</v>
      </c>
      <c r="X8" s="15">
        <v>5</v>
      </c>
      <c r="Z8" s="45"/>
      <c r="AF8" s="14"/>
    </row>
    <row r="9" spans="7:33">
      <c r="H9" t="s">
        <v>4</v>
      </c>
      <c r="I9">
        <v>11769</v>
      </c>
      <c r="J9" s="14">
        <f t="shared" si="0"/>
        <v>0.33482695344172747</v>
      </c>
      <c r="K9" s="13"/>
      <c r="M9" s="56"/>
      <c r="S9">
        <v>2020</v>
      </c>
      <c r="T9" s="9">
        <v>13.98</v>
      </c>
      <c r="U9" s="9">
        <v>31.45</v>
      </c>
      <c r="W9">
        <v>2020</v>
      </c>
      <c r="X9" s="15">
        <v>5</v>
      </c>
      <c r="Z9" s="45"/>
      <c r="AF9" s="14"/>
    </row>
    <row r="10" spans="7:33">
      <c r="H10" t="s">
        <v>5</v>
      </c>
      <c r="I10">
        <v>12594</v>
      </c>
      <c r="J10" s="14">
        <f t="shared" si="0"/>
        <v>0.35829812657363547</v>
      </c>
      <c r="K10" s="13"/>
      <c r="M10" s="56"/>
      <c r="N10" t="s">
        <v>18</v>
      </c>
      <c r="O10" t="s">
        <v>17</v>
      </c>
      <c r="P10" t="s">
        <v>16</v>
      </c>
      <c r="S10">
        <v>2021</v>
      </c>
      <c r="T10" s="9">
        <v>14.13</v>
      </c>
      <c r="U10" s="9">
        <v>27.41</v>
      </c>
      <c r="W10">
        <v>2021</v>
      </c>
      <c r="X10" s="15">
        <v>6</v>
      </c>
      <c r="Z10" s="45"/>
      <c r="AF10" s="14"/>
    </row>
    <row r="11" spans="7:33">
      <c r="H11" t="s">
        <v>6</v>
      </c>
      <c r="I11">
        <v>207</v>
      </c>
      <c r="J11" s="14">
        <f t="shared" si="0"/>
        <v>5.8891307130969142E-3</v>
      </c>
      <c r="K11" s="13">
        <f>SUM(J11:J13)</f>
        <v>0.103315836640635</v>
      </c>
      <c r="M11" s="56"/>
      <c r="N11" t="s">
        <v>0</v>
      </c>
      <c r="O11">
        <v>4.0999999999999996</v>
      </c>
      <c r="P11" s="13">
        <f>O11/$O$14</f>
        <v>4.8518987491568341E-3</v>
      </c>
      <c r="S11">
        <v>2022</v>
      </c>
      <c r="T11" s="9">
        <v>14.16</v>
      </c>
      <c r="U11" s="9">
        <v>29.27</v>
      </c>
      <c r="W11">
        <v>2022</v>
      </c>
      <c r="X11" s="15">
        <v>5</v>
      </c>
      <c r="Z11" s="45"/>
      <c r="AF11" s="14"/>
    </row>
    <row r="12" spans="7:33">
      <c r="H12" t="s">
        <v>7</v>
      </c>
      <c r="I12">
        <v>157.5</v>
      </c>
      <c r="J12" s="14">
        <f t="shared" si="0"/>
        <v>4.4808603251824354E-3</v>
      </c>
      <c r="K12" s="13"/>
      <c r="M12" s="56"/>
      <c r="N12" t="s">
        <v>3</v>
      </c>
      <c r="O12">
        <v>777.88</v>
      </c>
      <c r="P12" s="13">
        <f>O12/$O$14</f>
        <v>0.92053536560832161</v>
      </c>
      <c r="S12">
        <v>2023</v>
      </c>
      <c r="T12" s="9">
        <v>13.51</v>
      </c>
      <c r="U12" s="9">
        <v>27.78</v>
      </c>
      <c r="W12">
        <v>2023</v>
      </c>
      <c r="X12" s="9">
        <v>9</v>
      </c>
      <c r="Z12" s="45"/>
      <c r="AF12" s="14"/>
    </row>
    <row r="13" spans="7:33">
      <c r="H13" t="s">
        <v>8</v>
      </c>
      <c r="I13">
        <v>3267</v>
      </c>
      <c r="J13" s="14">
        <f t="shared" si="0"/>
        <v>9.2945845602355651E-2</v>
      </c>
      <c r="K13" s="13"/>
      <c r="M13" s="56"/>
      <c r="N13" t="s">
        <v>6</v>
      </c>
      <c r="O13">
        <v>63.05</v>
      </c>
      <c r="P13" s="13">
        <f>O13/$O$14</f>
        <v>7.4612735642521563E-2</v>
      </c>
      <c r="S13">
        <v>2024</v>
      </c>
      <c r="T13" s="9">
        <v>12.6</v>
      </c>
      <c r="U13" s="9">
        <v>31.6</v>
      </c>
      <c r="W13">
        <v>2024</v>
      </c>
      <c r="X13" s="9">
        <v>8.5</v>
      </c>
      <c r="Z13" s="45"/>
      <c r="AF13" s="14"/>
    </row>
    <row r="14" spans="7:33">
      <c r="M14" s="56"/>
      <c r="N14" t="s">
        <v>9</v>
      </c>
      <c r="O14">
        <f>SUM(O11:O13)</f>
        <v>845.03</v>
      </c>
      <c r="S14">
        <v>2025</v>
      </c>
      <c r="T14" s="9">
        <v>11.8</v>
      </c>
      <c r="U14" s="9">
        <v>33.5</v>
      </c>
      <c r="W14">
        <v>2025</v>
      </c>
      <c r="X14" s="15">
        <v>7.4</v>
      </c>
      <c r="Z14" s="45"/>
      <c r="AG14" s="13"/>
    </row>
    <row r="15" spans="7:33">
      <c r="S15">
        <v>2026</v>
      </c>
      <c r="T15" s="9">
        <v>10.3</v>
      </c>
      <c r="U15" s="9">
        <v>36</v>
      </c>
      <c r="W15">
        <v>2026</v>
      </c>
      <c r="X15" s="15">
        <v>7.5</v>
      </c>
      <c r="Z15" s="45"/>
      <c r="AG15" s="13"/>
    </row>
    <row r="16" spans="7:33">
      <c r="Z16" s="45"/>
      <c r="AG16" s="13"/>
    </row>
    <row r="17" spans="7:27">
      <c r="Z17" s="45"/>
    </row>
    <row r="18" spans="7:27">
      <c r="Z18" s="45"/>
    </row>
    <row r="19" spans="7:27">
      <c r="Z19" s="45"/>
    </row>
    <row r="20" spans="7:27">
      <c r="Z20" s="45"/>
    </row>
    <row r="21" spans="7:27">
      <c r="Z21" s="45"/>
    </row>
    <row r="22" spans="7:27">
      <c r="Z22" s="45"/>
    </row>
    <row r="23" spans="7:27">
      <c r="Z23" s="45"/>
    </row>
    <row r="24" spans="7:27">
      <c r="G24" s="30" t="s">
        <v>45</v>
      </c>
      <c r="K24" t="s">
        <v>25</v>
      </c>
      <c r="M24" s="60" t="s">
        <v>47</v>
      </c>
      <c r="N24" t="s">
        <v>20</v>
      </c>
      <c r="P24" t="s">
        <v>16</v>
      </c>
      <c r="Q24" t="s">
        <v>23</v>
      </c>
      <c r="T24" t="s">
        <v>22</v>
      </c>
      <c r="X24" t="s">
        <v>21</v>
      </c>
      <c r="Z24" s="45"/>
    </row>
    <row r="25" spans="7:27">
      <c r="G25" t="s">
        <v>20</v>
      </c>
      <c r="I25">
        <f>SUM(I26:I34)</f>
        <v>23499</v>
      </c>
      <c r="M25" s="57"/>
      <c r="N25" t="s">
        <v>12</v>
      </c>
      <c r="O25" t="s">
        <v>6</v>
      </c>
      <c r="P25" s="14">
        <f>J32</f>
        <v>3.8299502106472615E-4</v>
      </c>
      <c r="Q25" s="13">
        <f>K32</f>
        <v>4.685305757691817E-2</v>
      </c>
      <c r="T25" t="s">
        <v>12</v>
      </c>
      <c r="U25" t="s">
        <v>11</v>
      </c>
      <c r="W25">
        <v>2015</v>
      </c>
      <c r="X25">
        <v>0</v>
      </c>
      <c r="Z25" s="45"/>
    </row>
    <row r="26" spans="7:27">
      <c r="H26" t="s">
        <v>0</v>
      </c>
      <c r="I26">
        <v>286.5</v>
      </c>
      <c r="J26" s="14">
        <f>I26/$I$25</f>
        <v>1.219200817056045E-2</v>
      </c>
      <c r="K26" s="14"/>
      <c r="M26" s="57"/>
      <c r="O26" t="s">
        <v>7</v>
      </c>
      <c r="P26" s="14">
        <f>J33</f>
        <v>7.2769054002297974E-3</v>
      </c>
      <c r="Q26" s="13"/>
      <c r="S26">
        <v>2016</v>
      </c>
      <c r="T26" s="9">
        <v>11</v>
      </c>
      <c r="U26" s="9">
        <v>9</v>
      </c>
      <c r="W26">
        <v>2016</v>
      </c>
      <c r="X26">
        <v>6</v>
      </c>
      <c r="Z26" s="45"/>
    </row>
    <row r="27" spans="7:27">
      <c r="H27" t="s">
        <v>1</v>
      </c>
      <c r="I27">
        <v>7471.5</v>
      </c>
      <c r="J27" s="14">
        <f t="shared" ref="J27:J34" si="1">I27/$I$25</f>
        <v>0.31794969998723349</v>
      </c>
      <c r="K27" s="14"/>
      <c r="M27" s="57"/>
      <c r="O27" t="s">
        <v>8</v>
      </c>
      <c r="P27" s="14">
        <f>J34</f>
        <v>3.9193157155623645E-2</v>
      </c>
      <c r="Q27" s="13"/>
      <c r="S27">
        <v>2017</v>
      </c>
      <c r="T27" s="9">
        <v>10</v>
      </c>
      <c r="U27" s="9">
        <v>14</v>
      </c>
      <c r="W27">
        <v>2017</v>
      </c>
      <c r="X27">
        <v>6</v>
      </c>
      <c r="Z27" s="45"/>
    </row>
    <row r="28" spans="7:27">
      <c r="H28" t="s">
        <v>2</v>
      </c>
      <c r="I28">
        <v>60</v>
      </c>
      <c r="J28" s="14">
        <f t="shared" si="1"/>
        <v>2.5533001404315077E-3</v>
      </c>
      <c r="K28" s="14"/>
      <c r="M28" s="57"/>
      <c r="N28" t="s">
        <v>11</v>
      </c>
      <c r="O28" t="s">
        <v>19</v>
      </c>
      <c r="P28" s="14">
        <f>J28</f>
        <v>2.5533001404315077E-3</v>
      </c>
      <c r="Q28" s="13">
        <f>K29</f>
        <v>0.10666411336652623</v>
      </c>
      <c r="S28">
        <v>2018</v>
      </c>
      <c r="T28" s="9">
        <v>11.18</v>
      </c>
      <c r="U28" s="9">
        <v>13.9</v>
      </c>
      <c r="W28">
        <v>2018</v>
      </c>
      <c r="X28">
        <v>6</v>
      </c>
      <c r="Z28" s="45"/>
    </row>
    <row r="29" spans="7:27">
      <c r="H29" t="s">
        <v>3</v>
      </c>
      <c r="I29">
        <v>2263.5</v>
      </c>
      <c r="J29" s="14">
        <f t="shared" si="1"/>
        <v>9.6323247797778636E-2</v>
      </c>
      <c r="K29" s="13">
        <f>SUM(J28,J31)</f>
        <v>0.10666411336652623</v>
      </c>
      <c r="M29" s="57"/>
      <c r="O29" t="s">
        <v>5</v>
      </c>
      <c r="P29" s="14">
        <f>J31</f>
        <v>0.10411081322609472</v>
      </c>
      <c r="Q29" s="13"/>
      <c r="S29">
        <v>2019</v>
      </c>
      <c r="T29" s="9">
        <v>12.06</v>
      </c>
      <c r="U29" s="9">
        <v>14.3</v>
      </c>
      <c r="W29">
        <v>2019</v>
      </c>
      <c r="X29">
        <v>4</v>
      </c>
      <c r="Z29" s="45"/>
    </row>
    <row r="30" spans="7:27">
      <c r="H30" t="s">
        <v>4</v>
      </c>
      <c r="I30">
        <v>9870</v>
      </c>
      <c r="J30" s="14">
        <f t="shared" si="1"/>
        <v>0.42001787310098304</v>
      </c>
      <c r="K30" s="13"/>
      <c r="M30" s="57"/>
      <c r="S30">
        <v>2020</v>
      </c>
      <c r="T30" s="9">
        <v>11.24</v>
      </c>
      <c r="U30" s="9">
        <v>11.98</v>
      </c>
      <c r="W30">
        <v>2020</v>
      </c>
      <c r="X30">
        <v>3</v>
      </c>
      <c r="Z30" s="45"/>
      <c r="AA30" s="45"/>
    </row>
    <row r="31" spans="7:27">
      <c r="H31" t="s">
        <v>5</v>
      </c>
      <c r="I31">
        <v>2446.5</v>
      </c>
      <c r="J31" s="14">
        <f t="shared" si="1"/>
        <v>0.10411081322609472</v>
      </c>
      <c r="K31" s="13"/>
      <c r="M31" s="57"/>
      <c r="N31" t="s">
        <v>18</v>
      </c>
      <c r="O31" t="s">
        <v>17</v>
      </c>
      <c r="P31" t="s">
        <v>16</v>
      </c>
      <c r="S31">
        <v>2021</v>
      </c>
      <c r="T31" s="9">
        <v>9.25</v>
      </c>
      <c r="U31" s="9">
        <v>11.69</v>
      </c>
      <c r="W31">
        <v>2021</v>
      </c>
      <c r="X31">
        <v>3</v>
      </c>
      <c r="Z31" s="45"/>
      <c r="AA31" s="45"/>
    </row>
    <row r="32" spans="7:27">
      <c r="H32" t="s">
        <v>6</v>
      </c>
      <c r="I32">
        <v>9</v>
      </c>
      <c r="J32" s="14">
        <f t="shared" si="1"/>
        <v>3.8299502106472615E-4</v>
      </c>
      <c r="K32" s="13">
        <f>SUM(J32:J34)</f>
        <v>4.685305757691817E-2</v>
      </c>
      <c r="M32" s="57"/>
      <c r="N32" t="s">
        <v>0</v>
      </c>
      <c r="O32">
        <v>154.4</v>
      </c>
      <c r="P32" s="13">
        <f>O32/$O$35</f>
        <v>0.25967036663303061</v>
      </c>
      <c r="S32">
        <v>2022</v>
      </c>
      <c r="T32" s="9">
        <v>5.9</v>
      </c>
      <c r="U32" s="9">
        <v>12.17</v>
      </c>
      <c r="W32">
        <v>2022</v>
      </c>
      <c r="X32">
        <v>3</v>
      </c>
      <c r="Z32" s="45"/>
      <c r="AA32" s="45"/>
    </row>
    <row r="33" spans="7:27">
      <c r="H33" t="s">
        <v>7</v>
      </c>
      <c r="I33">
        <v>171</v>
      </c>
      <c r="J33" s="14">
        <f t="shared" si="1"/>
        <v>7.2769054002297974E-3</v>
      </c>
      <c r="K33" s="13"/>
      <c r="M33" s="57"/>
      <c r="N33" t="s">
        <v>3</v>
      </c>
      <c r="O33">
        <v>428.3</v>
      </c>
      <c r="P33" s="13">
        <f>O33/$O$35</f>
        <v>0.72031617894382782</v>
      </c>
      <c r="S33">
        <v>2023</v>
      </c>
      <c r="T33" s="9">
        <v>5.1100000000000003</v>
      </c>
      <c r="U33" s="9">
        <v>12.6</v>
      </c>
      <c r="W33">
        <v>2023</v>
      </c>
      <c r="X33">
        <v>3.25</v>
      </c>
      <c r="Z33" s="45"/>
      <c r="AA33" s="45"/>
    </row>
    <row r="34" spans="7:27">
      <c r="H34" t="s">
        <v>8</v>
      </c>
      <c r="I34">
        <v>921</v>
      </c>
      <c r="J34" s="14">
        <f t="shared" si="1"/>
        <v>3.9193157155623645E-2</v>
      </c>
      <c r="K34" s="13"/>
      <c r="M34" s="57"/>
      <c r="N34" t="s">
        <v>6</v>
      </c>
      <c r="O34">
        <v>11.9</v>
      </c>
      <c r="P34" s="13">
        <f>O34/$O$35</f>
        <v>2.0013454423141609E-2</v>
      </c>
      <c r="S34">
        <v>2024</v>
      </c>
      <c r="T34" s="9">
        <v>4.2</v>
      </c>
      <c r="U34" s="9">
        <v>16.5</v>
      </c>
      <c r="W34">
        <v>2024</v>
      </c>
      <c r="X34">
        <v>15.3</v>
      </c>
      <c r="Z34" s="45"/>
      <c r="AA34" s="45"/>
    </row>
    <row r="35" spans="7:27">
      <c r="M35" s="57"/>
      <c r="N35" t="s">
        <v>9</v>
      </c>
      <c r="O35">
        <f>SUM(O32:O34)</f>
        <v>594.6</v>
      </c>
      <c r="S35">
        <v>2025</v>
      </c>
      <c r="T35" s="9">
        <v>3.9</v>
      </c>
      <c r="U35" s="9">
        <v>14.5</v>
      </c>
      <c r="W35">
        <v>2025</v>
      </c>
      <c r="X35">
        <v>3.2</v>
      </c>
      <c r="Z35" s="45"/>
      <c r="AA35" s="45"/>
    </row>
    <row r="36" spans="7:27">
      <c r="S36">
        <v>2026</v>
      </c>
      <c r="T36" s="9">
        <v>4.7</v>
      </c>
      <c r="U36" s="9">
        <v>10.7</v>
      </c>
      <c r="W36">
        <v>2026</v>
      </c>
      <c r="X36">
        <v>2</v>
      </c>
      <c r="Z36" s="45"/>
      <c r="AA36" s="45"/>
    </row>
    <row r="37" spans="7:27">
      <c r="Z37" s="45"/>
      <c r="AA37" s="45"/>
    </row>
    <row r="38" spans="7:27">
      <c r="Z38" s="45"/>
      <c r="AA38" s="45"/>
    </row>
    <row r="39" spans="7:27">
      <c r="Z39" s="45"/>
      <c r="AA39" s="45"/>
    </row>
    <row r="40" spans="7:27">
      <c r="Z40" s="45"/>
      <c r="AA40" s="45"/>
    </row>
    <row r="41" spans="7:27">
      <c r="Z41" s="45"/>
      <c r="AA41" s="45"/>
    </row>
    <row r="42" spans="7:27">
      <c r="Z42" s="45"/>
      <c r="AA42" s="45"/>
    </row>
    <row r="43" spans="7:27">
      <c r="Z43" s="45"/>
      <c r="AA43" s="45"/>
    </row>
    <row r="44" spans="7:27">
      <c r="Z44" s="45"/>
      <c r="AA44" s="45"/>
    </row>
    <row r="45" spans="7:27">
      <c r="G45" s="10" t="s">
        <v>46</v>
      </c>
      <c r="K45" t="s">
        <v>25</v>
      </c>
      <c r="M45" s="58" t="s">
        <v>48</v>
      </c>
      <c r="N45" t="s">
        <v>20</v>
      </c>
      <c r="P45" t="s">
        <v>16</v>
      </c>
      <c r="Q45" t="s">
        <v>23</v>
      </c>
      <c r="T45" t="s">
        <v>22</v>
      </c>
      <c r="X45" t="s">
        <v>21</v>
      </c>
      <c r="Z45" s="45"/>
      <c r="AA45" s="45"/>
    </row>
    <row r="46" spans="7:27">
      <c r="G46" t="s">
        <v>20</v>
      </c>
      <c r="I46">
        <f>SUM(I47:I55)</f>
        <v>19891.5</v>
      </c>
      <c r="M46" s="58"/>
      <c r="N46" t="s">
        <v>12</v>
      </c>
      <c r="O46" t="s">
        <v>6</v>
      </c>
      <c r="P46" s="14">
        <f>J53</f>
        <v>9.3507276977603491E-3</v>
      </c>
      <c r="Q46" s="13">
        <f>K53</f>
        <v>8.3402458336475374E-2</v>
      </c>
      <c r="T46" t="s">
        <v>12</v>
      </c>
      <c r="U46" t="s">
        <v>11</v>
      </c>
      <c r="W46">
        <v>2015</v>
      </c>
      <c r="X46">
        <v>0</v>
      </c>
      <c r="Z46" s="45"/>
      <c r="AA46" s="45"/>
    </row>
    <row r="47" spans="7:27">
      <c r="H47" t="s">
        <v>0</v>
      </c>
      <c r="I47">
        <v>73.5</v>
      </c>
      <c r="J47" s="14">
        <f>I47/$I$46</f>
        <v>3.6950456225020739E-3</v>
      </c>
      <c r="K47" s="14"/>
      <c r="M47" s="58"/>
      <c r="O47" t="s">
        <v>7</v>
      </c>
      <c r="P47" s="14">
        <f>J54</f>
        <v>5.0524093205640604E-3</v>
      </c>
      <c r="Q47" s="13"/>
      <c r="S47">
        <v>2016</v>
      </c>
      <c r="T47" s="9">
        <v>17</v>
      </c>
      <c r="U47" s="9">
        <v>26</v>
      </c>
      <c r="W47">
        <v>2016</v>
      </c>
      <c r="X47">
        <v>10</v>
      </c>
      <c r="Z47" s="45"/>
      <c r="AA47" s="45"/>
    </row>
    <row r="48" spans="7:27">
      <c r="H48" t="s">
        <v>1</v>
      </c>
      <c r="I48">
        <v>228</v>
      </c>
      <c r="J48" s="14">
        <f t="shared" ref="J48:J55" si="2">I48/$I$46</f>
        <v>1.1462182339190106E-2</v>
      </c>
      <c r="K48" s="14"/>
      <c r="M48" s="58"/>
      <c r="O48" t="s">
        <v>8</v>
      </c>
      <c r="P48" s="14">
        <f>J55</f>
        <v>6.8999321318150966E-2</v>
      </c>
      <c r="Q48" s="13"/>
      <c r="S48">
        <v>2017</v>
      </c>
      <c r="T48" s="9">
        <v>13</v>
      </c>
      <c r="U48" s="9">
        <v>35</v>
      </c>
      <c r="W48">
        <v>2017</v>
      </c>
      <c r="X48">
        <v>10</v>
      </c>
      <c r="Z48" s="45"/>
      <c r="AA48" s="45"/>
    </row>
    <row r="49" spans="8:27">
      <c r="H49" t="s">
        <v>2</v>
      </c>
      <c r="I49">
        <v>15</v>
      </c>
      <c r="J49" s="14">
        <f t="shared" si="2"/>
        <v>7.540909433677702E-4</v>
      </c>
      <c r="K49" s="14"/>
      <c r="M49" s="58"/>
      <c r="N49" t="s">
        <v>11</v>
      </c>
      <c r="O49" t="s">
        <v>19</v>
      </c>
      <c r="P49" s="14">
        <f>J49</f>
        <v>7.540909433677702E-4</v>
      </c>
      <c r="Q49" s="13">
        <f>K50</f>
        <v>0.44860870220948645</v>
      </c>
      <c r="S49">
        <v>2018</v>
      </c>
      <c r="T49" s="9">
        <v>12.52</v>
      </c>
      <c r="U49" s="9">
        <v>37.68</v>
      </c>
      <c r="W49">
        <v>2018</v>
      </c>
      <c r="X49">
        <v>10</v>
      </c>
      <c r="Z49" s="45"/>
      <c r="AA49" s="45"/>
    </row>
    <row r="50" spans="8:27">
      <c r="H50" t="s">
        <v>3</v>
      </c>
      <c r="I50">
        <v>3370.5</v>
      </c>
      <c r="J50" s="14">
        <f t="shared" si="2"/>
        <v>0.16944423497473796</v>
      </c>
      <c r="K50" s="13">
        <f>SUM(J49,J52)</f>
        <v>0.44860870220948645</v>
      </c>
      <c r="M50" s="58"/>
      <c r="O50" t="s">
        <v>5</v>
      </c>
      <c r="P50" s="14">
        <f>J52</f>
        <v>0.4478546112661187</v>
      </c>
      <c r="Q50" s="13"/>
      <c r="S50">
        <v>2019</v>
      </c>
      <c r="T50" s="9">
        <v>12.15</v>
      </c>
      <c r="U50" s="9">
        <v>41.24</v>
      </c>
      <c r="W50">
        <v>2019</v>
      </c>
      <c r="X50">
        <v>7</v>
      </c>
      <c r="Z50" s="45"/>
      <c r="AA50" s="45"/>
    </row>
    <row r="51" spans="8:27">
      <c r="H51" t="s">
        <v>4</v>
      </c>
      <c r="I51">
        <v>5637</v>
      </c>
      <c r="J51" s="14">
        <f t="shared" si="2"/>
        <v>0.28338737651760804</v>
      </c>
      <c r="K51" s="13"/>
      <c r="M51" s="58"/>
      <c r="S51">
        <v>2020</v>
      </c>
      <c r="T51" s="9">
        <v>10.27</v>
      </c>
      <c r="U51" s="9">
        <v>38.54</v>
      </c>
      <c r="W51">
        <v>2020</v>
      </c>
      <c r="X51">
        <v>8</v>
      </c>
      <c r="Z51" s="45"/>
      <c r="AA51" s="45"/>
    </row>
    <row r="52" spans="8:27">
      <c r="H52" t="s">
        <v>5</v>
      </c>
      <c r="I52">
        <v>8908.5</v>
      </c>
      <c r="J52" s="14">
        <f t="shared" si="2"/>
        <v>0.4478546112661187</v>
      </c>
      <c r="K52" s="13"/>
      <c r="M52" s="58"/>
      <c r="N52" t="s">
        <v>18</v>
      </c>
      <c r="O52" t="s">
        <v>17</v>
      </c>
      <c r="P52" t="s">
        <v>16</v>
      </c>
      <c r="S52">
        <v>2021</v>
      </c>
      <c r="T52" s="9">
        <v>8.2899999999999991</v>
      </c>
      <c r="U52" s="9">
        <v>38.799999999999997</v>
      </c>
      <c r="W52">
        <v>2021</v>
      </c>
      <c r="X52">
        <v>7</v>
      </c>
      <c r="Z52" s="45"/>
      <c r="AA52" s="45"/>
    </row>
    <row r="53" spans="8:27">
      <c r="H53" t="s">
        <v>6</v>
      </c>
      <c r="I53">
        <v>186</v>
      </c>
      <c r="J53" s="14">
        <f t="shared" si="2"/>
        <v>9.3507276977603491E-3</v>
      </c>
      <c r="K53" s="13">
        <f>SUM(J53:J55)</f>
        <v>8.3402458336475374E-2</v>
      </c>
      <c r="M53" s="58"/>
      <c r="N53" t="s">
        <v>0</v>
      </c>
      <c r="O53">
        <v>4.5</v>
      </c>
      <c r="P53" s="13">
        <f>O53/$O$56</f>
        <v>1.0549759699917945E-2</v>
      </c>
      <c r="S53">
        <v>2022</v>
      </c>
      <c r="T53" s="9">
        <v>10.11</v>
      </c>
      <c r="U53" s="9">
        <v>39.36</v>
      </c>
      <c r="W53">
        <v>2022</v>
      </c>
      <c r="X53">
        <v>7</v>
      </c>
      <c r="Z53" s="45"/>
      <c r="AA53" s="45"/>
    </row>
    <row r="54" spans="8:27">
      <c r="H54" t="s">
        <v>7</v>
      </c>
      <c r="I54">
        <v>100.5</v>
      </c>
      <c r="J54" s="14">
        <f t="shared" si="2"/>
        <v>5.0524093205640604E-3</v>
      </c>
      <c r="K54" s="13"/>
      <c r="M54" s="58"/>
      <c r="N54" t="s">
        <v>3</v>
      </c>
      <c r="O54">
        <v>399.7</v>
      </c>
      <c r="P54" s="13">
        <f>O54/$O$56</f>
        <v>0.93705310045715617</v>
      </c>
      <c r="S54">
        <v>2023</v>
      </c>
      <c r="T54" s="9">
        <v>10.84</v>
      </c>
      <c r="U54" s="9">
        <v>41.86</v>
      </c>
      <c r="W54">
        <v>2023</v>
      </c>
      <c r="X54">
        <v>9.1</v>
      </c>
      <c r="Z54" s="45"/>
      <c r="AA54" s="45"/>
    </row>
    <row r="55" spans="8:27">
      <c r="H55" t="s">
        <v>8</v>
      </c>
      <c r="I55">
        <v>1372.5</v>
      </c>
      <c r="J55" s="14">
        <f t="shared" si="2"/>
        <v>6.8999321318150966E-2</v>
      </c>
      <c r="K55" s="13"/>
      <c r="M55" s="58"/>
      <c r="N55" t="s">
        <v>6</v>
      </c>
      <c r="O55">
        <v>22.35</v>
      </c>
      <c r="P55" s="13">
        <f>O55/$O$56</f>
        <v>5.2397139842925801E-2</v>
      </c>
      <c r="S55">
        <v>2024</v>
      </c>
      <c r="T55" s="9">
        <v>9.5</v>
      </c>
      <c r="U55" s="9">
        <v>37.1</v>
      </c>
      <c r="W55">
        <v>2024</v>
      </c>
      <c r="X55">
        <v>5.8</v>
      </c>
      <c r="Z55" s="45"/>
      <c r="AA55" s="45"/>
    </row>
    <row r="56" spans="8:27">
      <c r="M56" s="58"/>
      <c r="N56" t="s">
        <v>9</v>
      </c>
      <c r="O56">
        <f>SUM(O53:O55)</f>
        <v>426.55</v>
      </c>
      <c r="S56">
        <v>2025</v>
      </c>
      <c r="T56" s="9">
        <v>9.5</v>
      </c>
      <c r="U56" s="9">
        <v>41.7</v>
      </c>
      <c r="W56">
        <v>2025</v>
      </c>
      <c r="X56">
        <v>5.3</v>
      </c>
      <c r="Z56" s="45"/>
      <c r="AA56" s="45"/>
    </row>
    <row r="57" spans="8:27">
      <c r="S57">
        <v>2026</v>
      </c>
      <c r="T57" s="9">
        <v>8.3000000000000007</v>
      </c>
      <c r="U57" s="9">
        <v>44.9</v>
      </c>
      <c r="W57">
        <v>2026</v>
      </c>
      <c r="X57">
        <v>5.2</v>
      </c>
      <c r="Z57" s="45"/>
      <c r="AA57" s="45"/>
    </row>
    <row r="58" spans="8:27">
      <c r="Z58" s="45"/>
      <c r="AA58" s="45"/>
    </row>
    <row r="59" spans="8:27">
      <c r="Z59" s="45"/>
      <c r="AA59" s="45"/>
    </row>
    <row r="60" spans="8:27">
      <c r="Z60" s="45"/>
      <c r="AA60" s="45"/>
    </row>
    <row r="61" spans="8:27">
      <c r="Z61" s="45"/>
      <c r="AA61" s="45"/>
    </row>
    <row r="62" spans="8:27">
      <c r="Z62" s="45"/>
      <c r="AA62" s="45"/>
    </row>
    <row r="63" spans="8:27">
      <c r="Z63" s="45"/>
      <c r="AA63" s="45"/>
    </row>
    <row r="64" spans="8:27">
      <c r="Z64" s="45"/>
      <c r="AA64" s="45"/>
    </row>
    <row r="65" spans="7:27">
      <c r="Z65" s="45"/>
      <c r="AA65" s="45"/>
    </row>
    <row r="66" spans="7:27">
      <c r="G66" s="27" t="s">
        <v>49</v>
      </c>
      <c r="K66" t="s">
        <v>25</v>
      </c>
      <c r="M66" s="63" t="s">
        <v>50</v>
      </c>
      <c r="N66" t="s">
        <v>20</v>
      </c>
      <c r="P66" t="s">
        <v>16</v>
      </c>
      <c r="Q66" t="s">
        <v>23</v>
      </c>
      <c r="T66" t="s">
        <v>22</v>
      </c>
      <c r="X66" t="s">
        <v>21</v>
      </c>
      <c r="Z66" s="45"/>
      <c r="AA66" s="45"/>
    </row>
    <row r="67" spans="7:27">
      <c r="G67" t="s">
        <v>20</v>
      </c>
      <c r="I67">
        <f>SUM(I68:I76)</f>
        <v>37515</v>
      </c>
      <c r="M67" s="63"/>
      <c r="N67" t="s">
        <v>12</v>
      </c>
      <c r="O67" t="s">
        <v>6</v>
      </c>
      <c r="P67" s="14">
        <f>J74</f>
        <v>1.5993602558976409E-3</v>
      </c>
      <c r="Q67" s="13">
        <f>K74</f>
        <v>8.2686925229908032E-2</v>
      </c>
      <c r="T67" t="s">
        <v>12</v>
      </c>
      <c r="U67" t="s">
        <v>11</v>
      </c>
      <c r="W67">
        <v>2015</v>
      </c>
      <c r="X67">
        <v>2</v>
      </c>
      <c r="Z67" s="45"/>
      <c r="AA67" s="45"/>
    </row>
    <row r="68" spans="7:27">
      <c r="H68" t="s">
        <v>0</v>
      </c>
      <c r="I68">
        <v>217.5</v>
      </c>
      <c r="J68" s="14">
        <f>I68/$I$67</f>
        <v>5.7976809276289488E-3</v>
      </c>
      <c r="K68" s="14"/>
      <c r="M68" s="63"/>
      <c r="O68" t="s">
        <v>7</v>
      </c>
      <c r="P68" s="14">
        <f>J75</f>
        <v>1.4794082367053179E-3</v>
      </c>
      <c r="Q68" s="13"/>
      <c r="S68">
        <v>2016</v>
      </c>
      <c r="T68" s="9">
        <v>13</v>
      </c>
      <c r="U68" s="9">
        <v>24</v>
      </c>
      <c r="W68">
        <v>2016</v>
      </c>
      <c r="X68">
        <v>7</v>
      </c>
      <c r="Z68" s="45"/>
      <c r="AA68" s="45"/>
    </row>
    <row r="69" spans="7:27">
      <c r="H69" t="s">
        <v>1</v>
      </c>
      <c r="I69">
        <v>1561.5</v>
      </c>
      <c r="J69" s="14">
        <f t="shared" ref="J69:J76" si="3">I69/$I$67</f>
        <v>4.1623350659736102E-2</v>
      </c>
      <c r="K69" s="14"/>
      <c r="M69" s="63"/>
      <c r="O69" t="s">
        <v>8</v>
      </c>
      <c r="P69" s="14">
        <f>J76</f>
        <v>7.9608156737305077E-2</v>
      </c>
      <c r="Q69" s="13"/>
      <c r="S69">
        <v>2017</v>
      </c>
      <c r="T69" s="9">
        <v>13</v>
      </c>
      <c r="U69" s="9">
        <v>27</v>
      </c>
      <c r="W69">
        <v>2017</v>
      </c>
      <c r="X69">
        <v>6</v>
      </c>
      <c r="Z69" s="45"/>
      <c r="AA69" s="45"/>
    </row>
    <row r="70" spans="7:27">
      <c r="H70" t="s">
        <v>2</v>
      </c>
      <c r="I70">
        <v>60</v>
      </c>
      <c r="J70" s="14">
        <f t="shared" si="3"/>
        <v>1.5993602558976409E-3</v>
      </c>
      <c r="K70" s="14"/>
      <c r="M70" s="63"/>
      <c r="N70" t="s">
        <v>11</v>
      </c>
      <c r="O70" t="s">
        <v>19</v>
      </c>
      <c r="P70" s="14">
        <f>J70</f>
        <v>1.5993602558976409E-3</v>
      </c>
      <c r="Q70" s="13">
        <f>K71</f>
        <v>0.33930427828868454</v>
      </c>
      <c r="S70">
        <v>2018</v>
      </c>
      <c r="T70" s="9">
        <v>13.74</v>
      </c>
      <c r="U70" s="9">
        <v>31.94</v>
      </c>
      <c r="W70">
        <v>2018</v>
      </c>
      <c r="X70">
        <v>6</v>
      </c>
      <c r="Z70" s="45"/>
      <c r="AA70" s="45"/>
    </row>
    <row r="71" spans="7:27">
      <c r="H71" t="s">
        <v>3</v>
      </c>
      <c r="I71">
        <v>5704.5</v>
      </c>
      <c r="J71" s="14">
        <f t="shared" si="3"/>
        <v>0.15205917632946822</v>
      </c>
      <c r="K71" s="13">
        <f>SUM(J70,J73)</f>
        <v>0.33930427828868454</v>
      </c>
      <c r="M71" s="63"/>
      <c r="O71" t="s">
        <v>5</v>
      </c>
      <c r="P71" s="14">
        <f>J73</f>
        <v>0.3377049180327869</v>
      </c>
      <c r="Q71" s="13"/>
      <c r="S71">
        <v>2019</v>
      </c>
      <c r="T71" s="9">
        <v>13.34</v>
      </c>
      <c r="U71" s="9">
        <v>32.53</v>
      </c>
      <c r="W71">
        <v>2019</v>
      </c>
      <c r="X71">
        <v>6</v>
      </c>
      <c r="Z71" s="45"/>
      <c r="AA71" s="45"/>
    </row>
    <row r="72" spans="7:27">
      <c r="H72" t="s">
        <v>4</v>
      </c>
      <c r="I72">
        <v>14200.5</v>
      </c>
      <c r="J72" s="14">
        <f t="shared" si="3"/>
        <v>0.37852858856457416</v>
      </c>
      <c r="K72" s="13"/>
      <c r="M72" s="63"/>
      <c r="S72">
        <v>2020</v>
      </c>
      <c r="T72" s="9">
        <v>12.3</v>
      </c>
      <c r="U72" s="9">
        <v>32.200000000000003</v>
      </c>
      <c r="W72">
        <v>2020</v>
      </c>
      <c r="X72">
        <v>4</v>
      </c>
      <c r="Z72" s="45"/>
      <c r="AA72" s="45"/>
    </row>
    <row r="73" spans="7:27">
      <c r="H73" t="s">
        <v>5</v>
      </c>
      <c r="I73">
        <v>12669</v>
      </c>
      <c r="J73" s="14">
        <f t="shared" si="3"/>
        <v>0.3377049180327869</v>
      </c>
      <c r="K73" s="13"/>
      <c r="M73" s="63"/>
      <c r="N73" t="s">
        <v>18</v>
      </c>
      <c r="O73" t="s">
        <v>17</v>
      </c>
      <c r="P73" t="s">
        <v>16</v>
      </c>
      <c r="S73">
        <v>2021</v>
      </c>
      <c r="T73" s="9">
        <v>12.07</v>
      </c>
      <c r="U73" s="9">
        <v>32.29</v>
      </c>
      <c r="W73">
        <v>2021</v>
      </c>
      <c r="X73">
        <v>4</v>
      </c>
      <c r="Z73" s="45"/>
      <c r="AA73" s="45"/>
    </row>
    <row r="74" spans="7:27">
      <c r="H74" t="s">
        <v>6</v>
      </c>
      <c r="I74">
        <v>60</v>
      </c>
      <c r="J74" s="14">
        <f t="shared" si="3"/>
        <v>1.5993602558976409E-3</v>
      </c>
      <c r="K74" s="13">
        <f>SUM(J74:J76)</f>
        <v>8.2686925229908032E-2</v>
      </c>
      <c r="M74" s="63"/>
      <c r="N74" t="s">
        <v>0</v>
      </c>
      <c r="O74">
        <v>47.95</v>
      </c>
      <c r="P74" s="13">
        <f>O74/$O$77</f>
        <v>5.3526975586340855E-2</v>
      </c>
      <c r="S74">
        <v>2022</v>
      </c>
      <c r="T74" s="9">
        <v>10.62</v>
      </c>
      <c r="U74" s="9">
        <v>31.94</v>
      </c>
      <c r="W74">
        <v>2022</v>
      </c>
      <c r="X74">
        <v>5</v>
      </c>
      <c r="Z74" s="45"/>
      <c r="AA74" s="45"/>
    </row>
    <row r="75" spans="7:27">
      <c r="H75" t="s">
        <v>7</v>
      </c>
      <c r="I75">
        <v>55.5</v>
      </c>
      <c r="J75" s="14">
        <f t="shared" si="3"/>
        <v>1.4794082367053179E-3</v>
      </c>
      <c r="K75" s="13"/>
      <c r="M75" s="63"/>
      <c r="N75" t="s">
        <v>3</v>
      </c>
      <c r="O75">
        <v>815.37</v>
      </c>
      <c r="P75" s="13">
        <f>O75/$O$77</f>
        <v>0.91020417275984855</v>
      </c>
      <c r="S75">
        <v>2023</v>
      </c>
      <c r="T75" s="9">
        <v>8.69</v>
      </c>
      <c r="U75" s="9">
        <v>32.36</v>
      </c>
      <c r="W75">
        <v>2023</v>
      </c>
      <c r="X75">
        <v>4.8499999999999996</v>
      </c>
      <c r="Z75" s="45"/>
      <c r="AA75" s="45"/>
    </row>
    <row r="76" spans="7:27">
      <c r="H76" t="s">
        <v>8</v>
      </c>
      <c r="I76">
        <v>2986.5</v>
      </c>
      <c r="J76" s="14">
        <f t="shared" si="3"/>
        <v>7.9608156737305077E-2</v>
      </c>
      <c r="K76" s="13"/>
      <c r="M76" s="63"/>
      <c r="N76" t="s">
        <v>6</v>
      </c>
      <c r="O76">
        <v>32.49</v>
      </c>
      <c r="P76" s="13">
        <f>O76/$O$77</f>
        <v>3.6268851653810517E-2</v>
      </c>
      <c r="S76">
        <v>2024</v>
      </c>
      <c r="T76" s="9">
        <v>10.1</v>
      </c>
      <c r="U76" s="9">
        <v>31.77</v>
      </c>
      <c r="W76">
        <v>2024</v>
      </c>
      <c r="X76">
        <v>3.4</v>
      </c>
      <c r="Z76" s="45"/>
      <c r="AA76" s="45"/>
    </row>
    <row r="77" spans="7:27">
      <c r="M77" s="63"/>
      <c r="N77" t="s">
        <v>9</v>
      </c>
      <c r="O77">
        <f>SUM(O74:O76)</f>
        <v>895.81000000000006</v>
      </c>
      <c r="S77">
        <v>2025</v>
      </c>
      <c r="T77" s="9">
        <v>11.3</v>
      </c>
      <c r="U77" s="9">
        <v>30.1</v>
      </c>
      <c r="W77">
        <v>2025</v>
      </c>
      <c r="X77">
        <v>3.4</v>
      </c>
      <c r="Z77" s="45"/>
      <c r="AA77" s="45"/>
    </row>
    <row r="78" spans="7:27">
      <c r="S78">
        <v>2026</v>
      </c>
      <c r="T78" s="9">
        <v>8.3000000000000007</v>
      </c>
      <c r="U78" s="9">
        <v>33.9</v>
      </c>
      <c r="W78">
        <v>2026</v>
      </c>
      <c r="X78">
        <v>3.6</v>
      </c>
      <c r="Z78" s="45"/>
      <c r="AA78" s="45"/>
    </row>
    <row r="79" spans="7:27">
      <c r="Z79" s="45"/>
      <c r="AA79" s="45"/>
    </row>
    <row r="80" spans="7:27">
      <c r="Z80" s="45"/>
      <c r="AA80" s="45"/>
    </row>
    <row r="81" spans="7:27">
      <c r="Z81" s="45"/>
      <c r="AA81" s="45"/>
    </row>
    <row r="82" spans="7:27">
      <c r="Z82" s="45"/>
      <c r="AA82" s="45"/>
    </row>
    <row r="83" spans="7:27">
      <c r="Z83" s="45"/>
      <c r="AA83" s="45"/>
    </row>
    <row r="84" spans="7:27">
      <c r="Z84" s="45"/>
      <c r="AA84" s="45"/>
    </row>
    <row r="85" spans="7:27">
      <c r="Z85" s="45"/>
      <c r="AA85" s="45"/>
    </row>
    <row r="86" spans="7:27">
      <c r="Z86" s="46"/>
      <c r="AA86" s="46"/>
    </row>
    <row r="87" spans="7:27">
      <c r="G87" s="31" t="s">
        <v>51</v>
      </c>
      <c r="K87" t="s">
        <v>25</v>
      </c>
      <c r="M87" s="65" t="s">
        <v>52</v>
      </c>
      <c r="N87" t="s">
        <v>20</v>
      </c>
      <c r="P87" t="s">
        <v>16</v>
      </c>
      <c r="Q87" t="s">
        <v>23</v>
      </c>
      <c r="T87" t="s">
        <v>22</v>
      </c>
      <c r="X87" t="s">
        <v>21</v>
      </c>
      <c r="Z87" s="46"/>
      <c r="AA87" s="46"/>
    </row>
    <row r="88" spans="7:27">
      <c r="G88" t="s">
        <v>20</v>
      </c>
      <c r="I88">
        <f>SUM(I89:I97)</f>
        <v>37462.5</v>
      </c>
      <c r="M88" s="65"/>
      <c r="N88" t="s">
        <v>12</v>
      </c>
      <c r="O88" t="s">
        <v>6</v>
      </c>
      <c r="P88" s="14">
        <f>J95</f>
        <v>2.9229229229229231E-3</v>
      </c>
      <c r="Q88" s="13">
        <f>K95</f>
        <v>8.8288288288288289E-2</v>
      </c>
      <c r="T88" t="s">
        <v>12</v>
      </c>
      <c r="U88" t="s">
        <v>11</v>
      </c>
      <c r="W88">
        <v>2015</v>
      </c>
      <c r="X88">
        <v>3</v>
      </c>
      <c r="Z88" s="46"/>
      <c r="AA88" s="46"/>
    </row>
    <row r="89" spans="7:27">
      <c r="H89" t="s">
        <v>0</v>
      </c>
      <c r="I89">
        <v>55.5</v>
      </c>
      <c r="J89" s="14">
        <f>I89/$I$88</f>
        <v>1.4814814814814814E-3</v>
      </c>
      <c r="K89" s="14"/>
      <c r="M89" s="65"/>
      <c r="O89" t="s">
        <v>7</v>
      </c>
      <c r="P89" s="14">
        <f>J96</f>
        <v>8.4084084084084089E-4</v>
      </c>
      <c r="Q89" s="13"/>
      <c r="S89">
        <v>2016</v>
      </c>
      <c r="T89" s="9">
        <v>13</v>
      </c>
      <c r="U89" s="9">
        <v>19</v>
      </c>
      <c r="W89">
        <v>2016</v>
      </c>
      <c r="X89">
        <v>6</v>
      </c>
      <c r="Z89" s="46"/>
      <c r="AA89" s="46"/>
    </row>
    <row r="90" spans="7:27">
      <c r="H90" t="s">
        <v>1</v>
      </c>
      <c r="I90">
        <v>1561.5</v>
      </c>
      <c r="J90" s="14">
        <f t="shared" ref="J90:J97" si="4">I90/$I$88</f>
        <v>4.1681681681681682E-2</v>
      </c>
      <c r="K90" s="14"/>
      <c r="M90" s="65"/>
      <c r="O90" t="s">
        <v>8</v>
      </c>
      <c r="P90" s="14">
        <f>J97</f>
        <v>8.4524524524524525E-2</v>
      </c>
      <c r="Q90" s="13"/>
      <c r="S90">
        <v>2017</v>
      </c>
      <c r="T90" s="9">
        <v>12</v>
      </c>
      <c r="U90" s="9">
        <v>27</v>
      </c>
      <c r="W90">
        <v>2017</v>
      </c>
      <c r="X90">
        <v>7</v>
      </c>
      <c r="Z90" s="46"/>
      <c r="AA90" s="46"/>
    </row>
    <row r="91" spans="7:27">
      <c r="H91" t="s">
        <v>2</v>
      </c>
      <c r="I91">
        <v>180</v>
      </c>
      <c r="J91" s="14">
        <f t="shared" si="4"/>
        <v>4.8048048048048046E-3</v>
      </c>
      <c r="K91" s="14"/>
      <c r="M91" s="65"/>
      <c r="N91" t="s">
        <v>11</v>
      </c>
      <c r="O91" t="s">
        <v>19</v>
      </c>
      <c r="P91" s="14">
        <f>J91</f>
        <v>4.8048048048048046E-3</v>
      </c>
      <c r="Q91" s="13">
        <f>K92</f>
        <v>0.28260260260260262</v>
      </c>
      <c r="S91">
        <v>2018</v>
      </c>
      <c r="T91" s="9">
        <v>14.27</v>
      </c>
      <c r="U91" s="9">
        <v>26.28</v>
      </c>
      <c r="W91">
        <v>2018</v>
      </c>
      <c r="X91">
        <v>7</v>
      </c>
      <c r="Z91" s="46"/>
      <c r="AA91" s="46"/>
    </row>
    <row r="92" spans="7:27">
      <c r="H92" t="s">
        <v>3</v>
      </c>
      <c r="I92">
        <v>6241.5</v>
      </c>
      <c r="J92" s="14">
        <f t="shared" si="4"/>
        <v>0.16660660660660662</v>
      </c>
      <c r="K92" s="13">
        <f>SUM(J91,J94)</f>
        <v>0.28260260260260262</v>
      </c>
      <c r="M92" s="65"/>
      <c r="O92" t="s">
        <v>5</v>
      </c>
      <c r="P92" s="14">
        <f>J94</f>
        <v>0.27779779779779779</v>
      </c>
      <c r="Q92" s="13"/>
      <c r="S92">
        <v>2019</v>
      </c>
      <c r="T92" s="9">
        <v>14.97</v>
      </c>
      <c r="U92" s="9">
        <v>25.67</v>
      </c>
      <c r="W92">
        <v>2019</v>
      </c>
      <c r="X92">
        <v>4</v>
      </c>
      <c r="Z92" s="46"/>
      <c r="AA92" s="46"/>
    </row>
    <row r="93" spans="7:27">
      <c r="H93" t="s">
        <v>4</v>
      </c>
      <c r="I93">
        <v>15709.5</v>
      </c>
      <c r="J93" s="14">
        <f t="shared" si="4"/>
        <v>0.41933933933933931</v>
      </c>
      <c r="K93" s="13"/>
      <c r="M93" s="65"/>
      <c r="S93">
        <v>2020</v>
      </c>
      <c r="T93" s="9">
        <v>14.7</v>
      </c>
      <c r="U93" s="9">
        <v>27.06</v>
      </c>
      <c r="W93">
        <v>2020</v>
      </c>
      <c r="X93">
        <v>4</v>
      </c>
      <c r="Z93" s="46"/>
      <c r="AA93" s="46"/>
    </row>
    <row r="94" spans="7:27">
      <c r="H94" t="s">
        <v>5</v>
      </c>
      <c r="I94">
        <v>10407</v>
      </c>
      <c r="J94" s="14">
        <f t="shared" si="4"/>
        <v>0.27779779779779779</v>
      </c>
      <c r="K94" s="13"/>
      <c r="M94" s="65"/>
      <c r="N94" t="s">
        <v>18</v>
      </c>
      <c r="O94" t="s">
        <v>17</v>
      </c>
      <c r="P94" t="s">
        <v>16</v>
      </c>
      <c r="S94">
        <v>2021</v>
      </c>
      <c r="T94" s="9">
        <v>15.15</v>
      </c>
      <c r="U94" s="9">
        <v>30.53</v>
      </c>
      <c r="W94">
        <v>2021</v>
      </c>
      <c r="X94">
        <v>3</v>
      </c>
      <c r="Z94" s="46"/>
      <c r="AA94" s="46"/>
    </row>
    <row r="95" spans="7:27">
      <c r="H95" t="s">
        <v>6</v>
      </c>
      <c r="I95">
        <v>109.5</v>
      </c>
      <c r="J95" s="14">
        <f t="shared" si="4"/>
        <v>2.9229229229229231E-3</v>
      </c>
      <c r="K95" s="13">
        <f>SUM(J95:J97)</f>
        <v>8.8288288288288289E-2</v>
      </c>
      <c r="M95" s="65"/>
      <c r="N95" t="s">
        <v>0</v>
      </c>
      <c r="O95">
        <v>0</v>
      </c>
      <c r="P95" s="13">
        <f>O95/$O$98</f>
        <v>0</v>
      </c>
      <c r="S95">
        <v>2022</v>
      </c>
      <c r="T95" s="9">
        <v>12.82</v>
      </c>
      <c r="U95" s="9">
        <v>25.91</v>
      </c>
      <c r="W95">
        <v>2022</v>
      </c>
      <c r="X95">
        <v>2</v>
      </c>
      <c r="Z95" s="46"/>
      <c r="AA95" s="46"/>
    </row>
    <row r="96" spans="7:27">
      <c r="H96" t="s">
        <v>7</v>
      </c>
      <c r="I96">
        <v>31.5</v>
      </c>
      <c r="J96" s="14">
        <f t="shared" si="4"/>
        <v>8.4084084084084089E-4</v>
      </c>
      <c r="K96" s="13"/>
      <c r="M96" s="65"/>
      <c r="N96" t="s">
        <v>3</v>
      </c>
      <c r="O96">
        <v>824.9</v>
      </c>
      <c r="P96" s="13">
        <f>O96/$O$98</f>
        <v>0.97783309625414883</v>
      </c>
      <c r="S96">
        <v>2023</v>
      </c>
      <c r="T96" s="9">
        <v>10.5</v>
      </c>
      <c r="U96" s="9">
        <v>26.92</v>
      </c>
      <c r="W96">
        <v>2023</v>
      </c>
      <c r="X96">
        <v>2.14</v>
      </c>
      <c r="Z96" s="46"/>
      <c r="AA96" s="46"/>
    </row>
    <row r="97" spans="7:27">
      <c r="H97" t="s">
        <v>8</v>
      </c>
      <c r="I97">
        <v>3166.5</v>
      </c>
      <c r="J97" s="14">
        <f t="shared" si="4"/>
        <v>8.4524524524524525E-2</v>
      </c>
      <c r="K97" s="13"/>
      <c r="M97" s="65"/>
      <c r="N97" t="s">
        <v>6</v>
      </c>
      <c r="O97">
        <v>18.7</v>
      </c>
      <c r="P97" s="13">
        <f>O97/$O$98</f>
        <v>2.2166903745851112E-2</v>
      </c>
      <c r="S97">
        <v>2024</v>
      </c>
      <c r="T97" s="9">
        <v>8.6999999999999993</v>
      </c>
      <c r="U97" s="9">
        <v>30</v>
      </c>
      <c r="W97">
        <v>2024</v>
      </c>
      <c r="X97">
        <v>2.2000000000000002</v>
      </c>
      <c r="Z97" s="46"/>
      <c r="AA97" s="46"/>
    </row>
    <row r="98" spans="7:27">
      <c r="M98" s="65"/>
      <c r="N98" t="s">
        <v>9</v>
      </c>
      <c r="O98">
        <f>SUM(O95:O97)</f>
        <v>843.6</v>
      </c>
      <c r="S98">
        <v>2025</v>
      </c>
      <c r="T98" s="9">
        <v>9.4</v>
      </c>
      <c r="U98" s="9">
        <v>28.5</v>
      </c>
      <c r="W98">
        <v>2025</v>
      </c>
      <c r="X98">
        <v>1.9</v>
      </c>
      <c r="Z98" s="46"/>
      <c r="AA98" s="46"/>
    </row>
    <row r="99" spans="7:27">
      <c r="S99">
        <v>2026</v>
      </c>
      <c r="T99" s="9">
        <v>8.8000000000000007</v>
      </c>
      <c r="U99" s="9">
        <v>28.3</v>
      </c>
      <c r="W99">
        <v>2026</v>
      </c>
      <c r="X99">
        <v>2.2000000000000002</v>
      </c>
      <c r="Z99" s="46"/>
      <c r="AA99" s="46"/>
    </row>
    <row r="100" spans="7:27">
      <c r="Z100" s="46"/>
      <c r="AA100" s="46"/>
    </row>
    <row r="101" spans="7:27">
      <c r="Z101" s="46"/>
      <c r="AA101" s="46"/>
    </row>
    <row r="102" spans="7:27">
      <c r="Z102" s="46"/>
      <c r="AA102" s="46"/>
    </row>
    <row r="103" spans="7:27">
      <c r="Z103" s="46"/>
      <c r="AA103" s="46"/>
    </row>
    <row r="104" spans="7:27">
      <c r="Z104" s="46"/>
      <c r="AA104" s="46"/>
    </row>
    <row r="105" spans="7:27">
      <c r="Z105" s="46"/>
      <c r="AA105" s="46"/>
    </row>
    <row r="106" spans="7:27">
      <c r="Z106" s="46"/>
      <c r="AA106" s="46"/>
    </row>
    <row r="107" spans="7:27">
      <c r="Z107" s="46"/>
      <c r="AA107" s="46"/>
    </row>
    <row r="108" spans="7:27">
      <c r="G108" s="32" t="s">
        <v>53</v>
      </c>
      <c r="K108" t="s">
        <v>25</v>
      </c>
      <c r="M108" s="59" t="s">
        <v>53</v>
      </c>
      <c r="N108" t="s">
        <v>20</v>
      </c>
      <c r="P108" t="s">
        <v>16</v>
      </c>
      <c r="Q108" t="s">
        <v>23</v>
      </c>
      <c r="T108" t="s">
        <v>22</v>
      </c>
      <c r="X108" t="s">
        <v>21</v>
      </c>
      <c r="Z108" s="46"/>
      <c r="AA108" s="46"/>
    </row>
    <row r="109" spans="7:27">
      <c r="G109" t="s">
        <v>20</v>
      </c>
      <c r="I109">
        <f>SUM(I110:I118)</f>
        <v>0</v>
      </c>
      <c r="M109" s="59"/>
      <c r="N109" t="s">
        <v>12</v>
      </c>
      <c r="O109" t="s">
        <v>6</v>
      </c>
      <c r="P109" s="14" t="e">
        <f>J116</f>
        <v>#DIV/0!</v>
      </c>
      <c r="Q109" s="13" t="e">
        <f>K116</f>
        <v>#DIV/0!</v>
      </c>
      <c r="T109" t="s">
        <v>12</v>
      </c>
      <c r="U109" t="s">
        <v>11</v>
      </c>
      <c r="W109">
        <v>2015</v>
      </c>
      <c r="Z109" s="46"/>
      <c r="AA109" s="46"/>
    </row>
    <row r="110" spans="7:27">
      <c r="H110" t="s">
        <v>0</v>
      </c>
      <c r="I110">
        <v>0</v>
      </c>
      <c r="J110" s="14" t="e">
        <f>I110/$I$109</f>
        <v>#DIV/0!</v>
      </c>
      <c r="K110" s="14"/>
      <c r="M110" s="59"/>
      <c r="O110" t="s">
        <v>7</v>
      </c>
      <c r="P110" s="14" t="e">
        <f>J117</f>
        <v>#DIV/0!</v>
      </c>
      <c r="Q110" s="13"/>
      <c r="S110">
        <v>2016</v>
      </c>
      <c r="T110" s="9"/>
      <c r="U110" s="9"/>
      <c r="W110">
        <v>2016</v>
      </c>
      <c r="Z110" s="46"/>
      <c r="AA110" s="46"/>
    </row>
    <row r="111" spans="7:27">
      <c r="H111" t="s">
        <v>1</v>
      </c>
      <c r="I111">
        <v>0</v>
      </c>
      <c r="J111" s="14" t="e">
        <f t="shared" ref="J111:J118" si="5">I111/$I$109</f>
        <v>#DIV/0!</v>
      </c>
      <c r="K111" s="14"/>
      <c r="M111" s="59"/>
      <c r="O111" t="s">
        <v>8</v>
      </c>
      <c r="P111" s="14" t="e">
        <f>J118</f>
        <v>#DIV/0!</v>
      </c>
      <c r="Q111" s="13"/>
      <c r="S111">
        <v>2017</v>
      </c>
      <c r="T111" s="9"/>
      <c r="U111" s="9"/>
      <c r="W111">
        <v>2017</v>
      </c>
      <c r="Z111" s="46"/>
      <c r="AA111" s="46"/>
    </row>
    <row r="112" spans="7:27">
      <c r="H112" t="s">
        <v>2</v>
      </c>
      <c r="I112">
        <v>0</v>
      </c>
      <c r="J112" s="14" t="e">
        <f t="shared" si="5"/>
        <v>#DIV/0!</v>
      </c>
      <c r="K112" s="14"/>
      <c r="M112" s="59"/>
      <c r="N112" t="s">
        <v>11</v>
      </c>
      <c r="O112" t="s">
        <v>19</v>
      </c>
      <c r="P112" s="14" t="e">
        <f>J112</f>
        <v>#DIV/0!</v>
      </c>
      <c r="Q112" s="13" t="e">
        <f>K113</f>
        <v>#DIV/0!</v>
      </c>
      <c r="S112">
        <v>2018</v>
      </c>
      <c r="T112" s="9"/>
      <c r="U112" s="9"/>
      <c r="W112">
        <v>2018</v>
      </c>
      <c r="Z112" s="46"/>
      <c r="AA112" s="46"/>
    </row>
    <row r="113" spans="8:27">
      <c r="H113" t="s">
        <v>3</v>
      </c>
      <c r="I113">
        <v>0</v>
      </c>
      <c r="J113" s="14" t="e">
        <f t="shared" si="5"/>
        <v>#DIV/0!</v>
      </c>
      <c r="K113" s="13" t="e">
        <f>SUM(J112,J115)</f>
        <v>#DIV/0!</v>
      </c>
      <c r="M113" s="59"/>
      <c r="O113" t="s">
        <v>5</v>
      </c>
      <c r="P113" s="14" t="e">
        <f>J115</f>
        <v>#DIV/0!</v>
      </c>
      <c r="Q113" s="13"/>
      <c r="S113">
        <v>2019</v>
      </c>
      <c r="T113" s="9"/>
      <c r="U113" s="9"/>
      <c r="W113">
        <v>2019</v>
      </c>
      <c r="Z113" s="46"/>
      <c r="AA113" s="46"/>
    </row>
    <row r="114" spans="8:27">
      <c r="H114" t="s">
        <v>4</v>
      </c>
      <c r="I114">
        <v>0</v>
      </c>
      <c r="J114" s="14" t="e">
        <f t="shared" si="5"/>
        <v>#DIV/0!</v>
      </c>
      <c r="K114" s="13"/>
      <c r="M114" s="59"/>
      <c r="S114">
        <v>2020</v>
      </c>
      <c r="T114" s="9"/>
      <c r="U114" s="9"/>
      <c r="W114">
        <v>2020</v>
      </c>
      <c r="Z114" s="46"/>
      <c r="AA114" s="46"/>
    </row>
    <row r="115" spans="8:27">
      <c r="H115" t="s">
        <v>5</v>
      </c>
      <c r="I115">
        <v>0</v>
      </c>
      <c r="J115" s="14" t="e">
        <f t="shared" si="5"/>
        <v>#DIV/0!</v>
      </c>
      <c r="K115" s="13"/>
      <c r="M115" s="59"/>
      <c r="N115" t="s">
        <v>18</v>
      </c>
      <c r="O115" t="s">
        <v>17</v>
      </c>
      <c r="P115" t="s">
        <v>16</v>
      </c>
      <c r="S115">
        <v>2021</v>
      </c>
      <c r="T115" s="9"/>
      <c r="U115" s="9"/>
      <c r="W115">
        <v>2021</v>
      </c>
      <c r="Z115" s="46"/>
      <c r="AA115" s="46"/>
    </row>
    <row r="116" spans="8:27">
      <c r="H116" t="s">
        <v>6</v>
      </c>
      <c r="I116">
        <v>0</v>
      </c>
      <c r="J116" s="14" t="e">
        <f t="shared" si="5"/>
        <v>#DIV/0!</v>
      </c>
      <c r="K116" s="13" t="e">
        <f>SUM(J116:J118)</f>
        <v>#DIV/0!</v>
      </c>
      <c r="M116" s="59"/>
      <c r="N116" t="s">
        <v>0</v>
      </c>
      <c r="O116">
        <v>0</v>
      </c>
      <c r="P116" s="13" t="e">
        <f>O116/$O$119</f>
        <v>#DIV/0!</v>
      </c>
      <c r="S116">
        <v>2022</v>
      </c>
      <c r="T116" s="9"/>
      <c r="U116" s="9"/>
      <c r="W116">
        <v>2022</v>
      </c>
      <c r="Z116" s="46"/>
      <c r="AA116" s="46"/>
    </row>
    <row r="117" spans="8:27">
      <c r="H117" t="s">
        <v>7</v>
      </c>
      <c r="I117">
        <v>0</v>
      </c>
      <c r="J117" s="14" t="e">
        <f t="shared" si="5"/>
        <v>#DIV/0!</v>
      </c>
      <c r="K117" s="13"/>
      <c r="M117" s="59"/>
      <c r="N117" t="s">
        <v>3</v>
      </c>
      <c r="O117">
        <v>0</v>
      </c>
      <c r="P117" s="13" t="e">
        <f>O117/$O$119</f>
        <v>#DIV/0!</v>
      </c>
      <c r="S117">
        <v>2023</v>
      </c>
      <c r="T117" s="9">
        <v>9.6</v>
      </c>
      <c r="U117" s="9">
        <v>7.1</v>
      </c>
      <c r="W117">
        <v>2023</v>
      </c>
      <c r="X117">
        <v>0</v>
      </c>
      <c r="Z117" s="46"/>
      <c r="AA117" s="46"/>
    </row>
    <row r="118" spans="8:27">
      <c r="H118" t="s">
        <v>8</v>
      </c>
      <c r="I118">
        <v>0</v>
      </c>
      <c r="J118" s="14" t="e">
        <f t="shared" si="5"/>
        <v>#DIV/0!</v>
      </c>
      <c r="K118" s="13"/>
      <c r="M118" s="59"/>
      <c r="N118" t="s">
        <v>6</v>
      </c>
      <c r="O118">
        <v>0</v>
      </c>
      <c r="P118" s="13" t="e">
        <f>O118/$O$119</f>
        <v>#DIV/0!</v>
      </c>
      <c r="S118">
        <v>2024</v>
      </c>
      <c r="T118" s="9">
        <v>4.5</v>
      </c>
      <c r="U118" s="9">
        <v>10.3</v>
      </c>
      <c r="W118">
        <v>2024</v>
      </c>
      <c r="X118">
        <v>0</v>
      </c>
      <c r="Z118" s="46"/>
      <c r="AA118" s="46"/>
    </row>
    <row r="119" spans="8:27">
      <c r="M119" s="59"/>
      <c r="N119" t="s">
        <v>9</v>
      </c>
      <c r="O119">
        <f>SUM(O116:O118)</f>
        <v>0</v>
      </c>
      <c r="S119">
        <v>2025</v>
      </c>
      <c r="T119">
        <v>2.6</v>
      </c>
      <c r="U119">
        <v>13.6</v>
      </c>
      <c r="W119">
        <v>2025</v>
      </c>
      <c r="X119">
        <v>0</v>
      </c>
      <c r="Z119" s="46"/>
      <c r="AA119" s="46"/>
    </row>
    <row r="120" spans="8:27">
      <c r="S120">
        <v>2026</v>
      </c>
      <c r="W120">
        <v>2026</v>
      </c>
      <c r="Z120" s="46"/>
      <c r="AA120" s="46"/>
    </row>
    <row r="121" spans="8:27">
      <c r="Z121" s="46"/>
      <c r="AA121" s="46"/>
    </row>
    <row r="122" spans="8:27">
      <c r="Z122" s="46"/>
      <c r="AA122" s="46"/>
    </row>
    <row r="123" spans="8:27">
      <c r="Z123" s="46"/>
      <c r="AA123" s="46"/>
    </row>
    <row r="124" spans="8:27">
      <c r="Z124" s="46"/>
      <c r="AA124" s="46"/>
    </row>
    <row r="125" spans="8:27">
      <c r="Z125" s="46"/>
      <c r="AA125" s="46"/>
    </row>
    <row r="126" spans="8:27">
      <c r="Z126" s="46"/>
      <c r="AA126" s="46"/>
    </row>
    <row r="127" spans="8:27">
      <c r="Z127" s="46"/>
      <c r="AA127" s="46"/>
    </row>
    <row r="128" spans="8:27">
      <c r="Z128" s="46"/>
      <c r="AA128" s="46"/>
    </row>
    <row r="129" spans="26:27">
      <c r="Z129" s="46"/>
      <c r="AA129" s="46"/>
    </row>
    <row r="130" spans="26:27">
      <c r="Z130" s="46"/>
      <c r="AA130" s="46"/>
    </row>
    <row r="131" spans="26:27">
      <c r="Z131" s="46"/>
      <c r="AA131" s="46"/>
    </row>
    <row r="132" spans="26:27">
      <c r="Z132" s="46"/>
      <c r="AA132" s="46"/>
    </row>
    <row r="133" spans="26:27">
      <c r="Z133" s="46"/>
      <c r="AA133" s="46"/>
    </row>
    <row r="134" spans="26:27">
      <c r="Z134" s="46"/>
      <c r="AA134" s="46"/>
    </row>
    <row r="135" spans="26:27">
      <c r="Z135" s="46"/>
      <c r="AA135" s="46"/>
    </row>
    <row r="136" spans="26:27">
      <c r="Z136" s="46"/>
      <c r="AA136" s="46"/>
    </row>
    <row r="137" spans="26:27">
      <c r="Z137" s="46"/>
      <c r="AA137" s="46"/>
    </row>
    <row r="138" spans="26:27">
      <c r="Z138" s="46"/>
      <c r="AA138" s="46"/>
    </row>
    <row r="139" spans="26:27">
      <c r="Z139" s="46"/>
      <c r="AA139" s="46"/>
    </row>
    <row r="140" spans="26:27">
      <c r="Z140" s="46"/>
      <c r="AA140" s="46"/>
    </row>
    <row r="141" spans="26:27">
      <c r="Z141" s="46"/>
      <c r="AA141" s="46"/>
    </row>
    <row r="142" spans="26:27">
      <c r="Z142" s="46"/>
      <c r="AA142" s="46"/>
    </row>
    <row r="143" spans="26:27">
      <c r="Z143" s="46"/>
      <c r="AA143" s="46"/>
    </row>
    <row r="144" spans="26:27">
      <c r="Z144" s="46"/>
      <c r="AA144" s="46"/>
    </row>
    <row r="145" spans="26:27">
      <c r="Z145" s="46"/>
      <c r="AA145" s="46"/>
    </row>
    <row r="146" spans="26:27">
      <c r="Z146" s="46"/>
      <c r="AA146" s="46"/>
    </row>
    <row r="147" spans="26:27">
      <c r="Z147" s="46"/>
      <c r="AA147" s="46"/>
    </row>
    <row r="148" spans="26:27">
      <c r="Z148" s="46"/>
      <c r="AA148" s="46"/>
    </row>
    <row r="149" spans="26:27">
      <c r="Z149" s="46"/>
      <c r="AA149" s="46"/>
    </row>
    <row r="150" spans="26:27">
      <c r="Z150" s="46"/>
      <c r="AA150" s="46"/>
    </row>
    <row r="151" spans="26:27">
      <c r="Z151" s="46"/>
      <c r="AA151" s="46"/>
    </row>
    <row r="152" spans="26:27">
      <c r="Z152" s="46"/>
      <c r="AA152" s="46"/>
    </row>
    <row r="153" spans="26:27">
      <c r="Z153" s="46"/>
      <c r="AA153" s="46"/>
    </row>
    <row r="154" spans="26:27">
      <c r="Z154" s="46"/>
      <c r="AA154" s="46"/>
    </row>
    <row r="155" spans="26:27">
      <c r="Z155" s="46"/>
      <c r="AA155" s="46"/>
    </row>
    <row r="156" spans="26:27">
      <c r="Z156" s="46"/>
      <c r="AA156" s="46"/>
    </row>
    <row r="157" spans="26:27">
      <c r="Z157" s="46"/>
      <c r="AA157" s="46"/>
    </row>
    <row r="158" spans="26:27">
      <c r="Z158" s="46"/>
      <c r="AA158" s="46"/>
    </row>
    <row r="159" spans="26:27">
      <c r="Z159" s="46"/>
      <c r="AA159" s="46"/>
    </row>
    <row r="160" spans="26:27">
      <c r="Z160" s="46"/>
      <c r="AA160" s="46"/>
    </row>
    <row r="161" spans="26:27">
      <c r="Z161" s="46"/>
      <c r="AA161" s="46"/>
    </row>
    <row r="162" spans="26:27">
      <c r="Z162" s="46"/>
      <c r="AA162" s="46"/>
    </row>
    <row r="163" spans="26:27">
      <c r="Z163" s="46"/>
      <c r="AA163" s="46"/>
    </row>
    <row r="164" spans="26:27">
      <c r="Z164" s="46"/>
      <c r="AA164" s="46"/>
    </row>
    <row r="165" spans="26:27">
      <c r="Z165" s="46"/>
      <c r="AA165" s="46"/>
    </row>
    <row r="166" spans="26:27">
      <c r="Z166" s="46"/>
      <c r="AA166" s="46"/>
    </row>
    <row r="167" spans="26:27">
      <c r="Z167" s="46"/>
      <c r="AA167" s="46"/>
    </row>
    <row r="168" spans="26:27">
      <c r="Z168" s="46"/>
      <c r="AA168" s="46"/>
    </row>
    <row r="169" spans="26:27">
      <c r="Z169" s="46"/>
      <c r="AA169" s="46"/>
    </row>
    <row r="170" spans="26:27">
      <c r="Z170" s="46"/>
      <c r="AA170" s="46"/>
    </row>
    <row r="171" spans="26:27">
      <c r="Z171" s="46"/>
      <c r="AA171" s="46"/>
    </row>
    <row r="172" spans="26:27">
      <c r="Z172" s="46"/>
      <c r="AA172" s="46"/>
    </row>
    <row r="173" spans="26:27">
      <c r="Z173" s="46"/>
      <c r="AA173" s="46"/>
    </row>
    <row r="174" spans="26:27">
      <c r="Z174" s="46"/>
      <c r="AA174" s="46"/>
    </row>
    <row r="175" spans="26:27">
      <c r="Z175" s="46"/>
      <c r="AA175" s="46"/>
    </row>
    <row r="176" spans="26:27">
      <c r="Z176" s="46"/>
      <c r="AA176" s="46"/>
    </row>
    <row r="177" spans="26:27">
      <c r="Z177" s="46"/>
      <c r="AA177" s="46"/>
    </row>
    <row r="178" spans="26:27">
      <c r="Z178" s="46"/>
      <c r="AA178" s="46"/>
    </row>
    <row r="179" spans="26:27">
      <c r="Z179" s="46"/>
      <c r="AA179" s="46"/>
    </row>
    <row r="180" spans="26:27">
      <c r="Z180" s="46"/>
      <c r="AA180" s="46"/>
    </row>
    <row r="181" spans="26:27">
      <c r="Z181" s="46"/>
      <c r="AA181" s="46"/>
    </row>
    <row r="182" spans="26:27">
      <c r="Z182" s="46"/>
      <c r="AA182" s="46"/>
    </row>
    <row r="183" spans="26:27">
      <c r="Z183" s="46"/>
      <c r="AA183" s="46"/>
    </row>
    <row r="184" spans="26:27">
      <c r="Z184" s="46"/>
      <c r="AA184" s="46"/>
    </row>
    <row r="185" spans="26:27">
      <c r="Z185" s="46"/>
      <c r="AA185" s="46"/>
    </row>
    <row r="186" spans="26:27">
      <c r="Z186" s="46"/>
      <c r="AA186" s="46"/>
    </row>
    <row r="187" spans="26:27">
      <c r="Z187" s="46"/>
      <c r="AA187" s="46"/>
    </row>
    <row r="188" spans="26:27">
      <c r="Z188" s="46"/>
      <c r="AA188" s="46"/>
    </row>
    <row r="189" spans="26:27">
      <c r="Z189" s="46"/>
      <c r="AA189" s="46"/>
    </row>
    <row r="190" spans="26:27">
      <c r="Z190" s="46"/>
      <c r="AA190" s="46"/>
    </row>
    <row r="191" spans="26:27">
      <c r="Z191" s="46"/>
      <c r="AA191" s="46"/>
    </row>
    <row r="192" spans="26:27">
      <c r="Z192" s="46"/>
      <c r="AA192" s="46"/>
    </row>
    <row r="193" spans="26:27">
      <c r="Z193" s="46"/>
      <c r="AA193" s="46"/>
    </row>
    <row r="194" spans="26:27">
      <c r="Z194" s="46"/>
      <c r="AA194" s="46"/>
    </row>
    <row r="195" spans="26:27">
      <c r="Z195" s="46"/>
      <c r="AA195" s="46"/>
    </row>
    <row r="196" spans="26:27">
      <c r="Z196" s="46"/>
      <c r="AA196" s="46"/>
    </row>
    <row r="197" spans="26:27">
      <c r="Z197" s="46"/>
      <c r="AA197" s="46"/>
    </row>
    <row r="198" spans="26:27">
      <c r="Z198" s="46"/>
      <c r="AA198" s="46"/>
    </row>
    <row r="199" spans="26:27">
      <c r="Z199" s="46"/>
      <c r="AA199" s="46"/>
    </row>
    <row r="200" spans="26:27">
      <c r="Z200" s="47"/>
      <c r="AA200" s="47"/>
    </row>
    <row r="201" spans="26:27">
      <c r="Z201" s="47"/>
      <c r="AA201" s="47"/>
    </row>
    <row r="202" spans="26:27">
      <c r="Z202" s="47"/>
      <c r="AA202" s="47"/>
    </row>
    <row r="203" spans="26:27">
      <c r="Z203" s="47"/>
      <c r="AA203" s="47"/>
    </row>
    <row r="204" spans="26:27">
      <c r="Z204" s="47"/>
      <c r="AA204" s="47"/>
    </row>
    <row r="205" spans="26:27">
      <c r="Z205" s="47"/>
      <c r="AA205" s="47"/>
    </row>
    <row r="206" spans="26:27">
      <c r="Z206" s="47"/>
      <c r="AA206" s="47"/>
    </row>
    <row r="207" spans="26:27">
      <c r="Z207" s="47"/>
      <c r="AA207" s="47"/>
    </row>
    <row r="208" spans="26:27">
      <c r="Z208" s="47"/>
      <c r="AA208" s="47"/>
    </row>
    <row r="209" spans="26:27">
      <c r="Z209" s="47"/>
      <c r="AA209" s="47"/>
    </row>
    <row r="210" spans="26:27">
      <c r="Z210" s="47"/>
      <c r="AA210" s="47"/>
    </row>
    <row r="211" spans="26:27">
      <c r="Z211" s="47"/>
      <c r="AA211" s="47"/>
    </row>
    <row r="212" spans="26:27">
      <c r="Z212" s="47"/>
      <c r="AA212" s="47"/>
    </row>
    <row r="213" spans="26:27">
      <c r="Z213" s="47"/>
      <c r="AA213" s="47"/>
    </row>
    <row r="214" spans="26:27">
      <c r="Z214" s="47"/>
      <c r="AA214" s="47"/>
    </row>
    <row r="215" spans="26:27">
      <c r="Z215" s="47"/>
      <c r="AA215" s="47"/>
    </row>
    <row r="216" spans="26:27">
      <c r="Z216" s="47"/>
      <c r="AA216" s="47"/>
    </row>
    <row r="217" spans="26:27">
      <c r="Z217" s="47"/>
      <c r="AA217" s="47"/>
    </row>
    <row r="218" spans="26:27">
      <c r="Z218" s="47"/>
      <c r="AA218" s="47"/>
    </row>
    <row r="219" spans="26:27">
      <c r="Z219" s="47"/>
      <c r="AA219" s="47"/>
    </row>
    <row r="220" spans="26:27">
      <c r="Z220" s="47"/>
      <c r="AA220" s="47"/>
    </row>
    <row r="221" spans="26:27">
      <c r="Z221" s="47"/>
      <c r="AA221" s="47"/>
    </row>
    <row r="222" spans="26:27">
      <c r="Z222" s="47"/>
      <c r="AA222" s="47"/>
    </row>
    <row r="223" spans="26:27">
      <c r="Z223" s="47"/>
      <c r="AA223" s="47"/>
    </row>
    <row r="224" spans="26:27">
      <c r="Z224" s="47"/>
      <c r="AA224" s="47"/>
    </row>
    <row r="225" spans="26:27">
      <c r="Z225" s="47"/>
      <c r="AA225" s="47"/>
    </row>
    <row r="226" spans="26:27">
      <c r="Z226" s="47"/>
      <c r="AA226" s="47"/>
    </row>
    <row r="227" spans="26:27">
      <c r="Z227" s="47"/>
      <c r="AA227" s="47"/>
    </row>
    <row r="228" spans="26:27">
      <c r="Z228" s="47"/>
      <c r="AA228" s="47"/>
    </row>
    <row r="229" spans="26:27">
      <c r="Z229" s="47"/>
      <c r="AA229" s="47"/>
    </row>
    <row r="230" spans="26:27">
      <c r="Z230" s="47"/>
      <c r="AA230" s="47"/>
    </row>
    <row r="231" spans="26:27">
      <c r="Z231" s="47"/>
      <c r="AA231" s="47"/>
    </row>
    <row r="232" spans="26:27">
      <c r="Z232" s="47"/>
      <c r="AA232" s="47"/>
    </row>
    <row r="233" spans="26:27">
      <c r="Z233" s="47"/>
      <c r="AA233" s="47"/>
    </row>
    <row r="234" spans="26:27">
      <c r="Z234" s="47"/>
      <c r="AA234" s="47"/>
    </row>
    <row r="235" spans="26:27">
      <c r="Z235" s="47"/>
      <c r="AA235" s="47"/>
    </row>
    <row r="236" spans="26:27">
      <c r="Z236" s="47"/>
      <c r="AA236" s="47"/>
    </row>
    <row r="237" spans="26:27">
      <c r="Z237" s="47"/>
      <c r="AA237" s="47"/>
    </row>
    <row r="238" spans="26:27">
      <c r="Z238" s="47"/>
      <c r="AA238" s="47"/>
    </row>
    <row r="239" spans="26:27">
      <c r="Z239" s="47"/>
      <c r="AA239" s="47"/>
    </row>
    <row r="240" spans="26:27">
      <c r="Z240" s="47"/>
      <c r="AA240" s="47"/>
    </row>
    <row r="241" spans="26:27">
      <c r="Z241" s="47"/>
      <c r="AA241" s="47"/>
    </row>
    <row r="242" spans="26:27">
      <c r="Z242" s="47"/>
      <c r="AA242" s="47"/>
    </row>
    <row r="243" spans="26:27">
      <c r="Z243" s="47"/>
      <c r="AA243" s="47"/>
    </row>
    <row r="244" spans="26:27">
      <c r="Z244" s="47"/>
      <c r="AA244" s="47"/>
    </row>
    <row r="245" spans="26:27">
      <c r="Z245" s="47"/>
      <c r="AA245" s="47"/>
    </row>
    <row r="246" spans="26:27">
      <c r="Z246" s="47"/>
      <c r="AA246" s="47"/>
    </row>
    <row r="247" spans="26:27">
      <c r="Z247" s="47"/>
      <c r="AA247" s="47"/>
    </row>
    <row r="248" spans="26:27">
      <c r="Z248" s="47"/>
      <c r="AA248" s="47"/>
    </row>
    <row r="249" spans="26:27">
      <c r="Z249" s="47"/>
      <c r="AA249" s="47"/>
    </row>
    <row r="250" spans="26:27">
      <c r="Z250" s="47"/>
      <c r="AA250" s="47"/>
    </row>
    <row r="251" spans="26:27">
      <c r="Z251" s="47"/>
      <c r="AA251" s="47"/>
    </row>
    <row r="252" spans="26:27">
      <c r="Z252" s="47"/>
      <c r="AA252" s="47"/>
    </row>
    <row r="253" spans="26:27">
      <c r="Z253" s="47"/>
      <c r="AA253" s="47"/>
    </row>
    <row r="254" spans="26:27">
      <c r="Z254" s="47"/>
      <c r="AA254" s="47"/>
    </row>
    <row r="255" spans="26:27">
      <c r="Z255" s="47"/>
      <c r="AA255" s="47"/>
    </row>
    <row r="256" spans="26:27">
      <c r="Z256" s="47"/>
      <c r="AA256" s="47"/>
    </row>
    <row r="257" spans="26:27">
      <c r="Z257" s="47"/>
      <c r="AA257" s="47"/>
    </row>
    <row r="258" spans="26:27">
      <c r="Z258" s="47"/>
      <c r="AA258" s="47"/>
    </row>
    <row r="259" spans="26:27">
      <c r="Z259" s="47"/>
      <c r="AA259" s="47"/>
    </row>
    <row r="260" spans="26:27">
      <c r="Z260" s="47"/>
      <c r="AA260" s="47"/>
    </row>
    <row r="261" spans="26:27">
      <c r="Z261" s="47"/>
      <c r="AA261" s="47"/>
    </row>
    <row r="262" spans="26:27">
      <c r="Z262" s="47"/>
      <c r="AA262" s="47"/>
    </row>
    <row r="263" spans="26:27">
      <c r="Z263" s="47"/>
      <c r="AA263" s="47"/>
    </row>
    <row r="264" spans="26:27">
      <c r="Z264" s="47"/>
      <c r="AA264" s="47"/>
    </row>
    <row r="265" spans="26:27">
      <c r="Z265" s="47"/>
      <c r="AA265" s="47"/>
    </row>
    <row r="266" spans="26:27">
      <c r="Z266" s="47"/>
      <c r="AA266" s="47"/>
    </row>
    <row r="267" spans="26:27">
      <c r="Z267" s="47"/>
      <c r="AA267" s="47"/>
    </row>
    <row r="268" spans="26:27">
      <c r="Z268" s="47"/>
      <c r="AA268" s="47"/>
    </row>
    <row r="269" spans="26:27">
      <c r="Z269" s="47"/>
      <c r="AA269" s="47"/>
    </row>
    <row r="270" spans="26:27">
      <c r="Z270" s="47"/>
      <c r="AA270" s="47"/>
    </row>
    <row r="271" spans="26:27">
      <c r="Z271" s="47"/>
      <c r="AA271" s="47"/>
    </row>
    <row r="272" spans="26:27">
      <c r="Z272" s="47"/>
      <c r="AA272" s="47"/>
    </row>
    <row r="273" spans="26:27">
      <c r="Z273" s="48"/>
      <c r="AA273" s="48"/>
    </row>
    <row r="274" spans="26:27">
      <c r="Z274" s="48"/>
      <c r="AA274" s="48"/>
    </row>
    <row r="275" spans="26:27">
      <c r="Z275" s="48"/>
      <c r="AA275" s="48"/>
    </row>
    <row r="276" spans="26:27">
      <c r="Z276" s="48"/>
      <c r="AA276" s="48"/>
    </row>
    <row r="277" spans="26:27">
      <c r="Z277" s="48"/>
      <c r="AA277" s="48"/>
    </row>
    <row r="278" spans="26:27">
      <c r="Z278" s="48"/>
      <c r="AA278" s="48"/>
    </row>
    <row r="279" spans="26:27">
      <c r="Z279" s="48"/>
      <c r="AA279" s="48"/>
    </row>
    <row r="280" spans="26:27">
      <c r="Z280" s="48"/>
      <c r="AA280" s="48"/>
    </row>
    <row r="281" spans="26:27">
      <c r="Z281" s="48"/>
      <c r="AA281" s="48"/>
    </row>
    <row r="282" spans="26:27">
      <c r="Z282" s="48"/>
      <c r="AA282" s="48"/>
    </row>
    <row r="283" spans="26:27">
      <c r="Z283" s="48"/>
      <c r="AA283" s="48"/>
    </row>
    <row r="284" spans="26:27">
      <c r="Z284" s="48"/>
      <c r="AA284" s="48"/>
    </row>
    <row r="285" spans="26:27">
      <c r="Z285" s="48"/>
      <c r="AA285" s="48"/>
    </row>
    <row r="286" spans="26:27">
      <c r="Z286" s="48"/>
      <c r="AA286" s="48"/>
    </row>
    <row r="287" spans="26:27">
      <c r="Z287" s="48"/>
      <c r="AA287" s="48"/>
    </row>
    <row r="288" spans="26:27">
      <c r="Z288" s="48"/>
      <c r="AA288" s="48"/>
    </row>
    <row r="289" spans="26:27">
      <c r="Z289" s="48"/>
      <c r="AA289" s="48"/>
    </row>
    <row r="290" spans="26:27">
      <c r="Z290" s="48"/>
      <c r="AA290" s="48"/>
    </row>
    <row r="291" spans="26:27">
      <c r="Z291" s="48"/>
      <c r="AA291" s="48"/>
    </row>
    <row r="292" spans="26:27">
      <c r="Z292" s="48"/>
      <c r="AA292" s="48"/>
    </row>
    <row r="293" spans="26:27">
      <c r="Z293" s="48"/>
      <c r="AA293" s="48"/>
    </row>
    <row r="294" spans="26:27">
      <c r="Z294" s="48"/>
      <c r="AA294" s="48"/>
    </row>
    <row r="295" spans="26:27">
      <c r="Z295" s="48"/>
      <c r="AA295" s="48"/>
    </row>
    <row r="296" spans="26:27">
      <c r="Z296" s="48"/>
      <c r="AA296" s="48"/>
    </row>
    <row r="297" spans="26:27">
      <c r="Z297" s="48"/>
      <c r="AA297" s="48"/>
    </row>
    <row r="298" spans="26:27">
      <c r="Z298" s="48"/>
      <c r="AA298" s="48"/>
    </row>
    <row r="299" spans="26:27">
      <c r="Z299" s="48"/>
      <c r="AA299" s="48"/>
    </row>
    <row r="300" spans="26:27">
      <c r="Z300" s="48"/>
      <c r="AA300" s="48"/>
    </row>
    <row r="301" spans="26:27">
      <c r="Z301" s="48"/>
      <c r="AA301" s="48"/>
    </row>
    <row r="302" spans="26:27">
      <c r="Z302" s="48"/>
      <c r="AA302" s="48"/>
    </row>
    <row r="303" spans="26:27">
      <c r="Z303" s="48"/>
      <c r="AA303" s="48"/>
    </row>
    <row r="304" spans="26:27">
      <c r="Z304" s="48"/>
      <c r="AA304" s="48"/>
    </row>
    <row r="305" spans="26:27">
      <c r="Z305" s="48"/>
      <c r="AA305" s="48"/>
    </row>
    <row r="306" spans="26:27">
      <c r="Z306" s="48"/>
      <c r="AA306" s="48"/>
    </row>
    <row r="307" spans="26:27">
      <c r="Z307" s="48"/>
      <c r="AA307" s="48"/>
    </row>
    <row r="308" spans="26:27">
      <c r="Z308" s="48"/>
      <c r="AA308" s="48"/>
    </row>
    <row r="309" spans="26:27">
      <c r="Z309" s="48"/>
      <c r="AA309" s="48"/>
    </row>
    <row r="310" spans="26:27">
      <c r="Z310" s="48"/>
      <c r="AA310" s="48"/>
    </row>
    <row r="311" spans="26:27">
      <c r="Z311" s="48"/>
      <c r="AA311" s="48"/>
    </row>
    <row r="312" spans="26:27">
      <c r="Z312" s="48"/>
      <c r="AA312" s="48"/>
    </row>
    <row r="313" spans="26:27">
      <c r="Z313" s="48"/>
      <c r="AA313" s="48"/>
    </row>
    <row r="314" spans="26:27">
      <c r="Z314" s="48"/>
      <c r="AA314" s="48"/>
    </row>
    <row r="315" spans="26:27">
      <c r="Z315" s="48"/>
      <c r="AA315" s="48"/>
    </row>
    <row r="316" spans="26:27">
      <c r="Z316" s="48"/>
      <c r="AA316" s="48"/>
    </row>
    <row r="317" spans="26:27">
      <c r="Z317" s="48"/>
      <c r="AA317" s="48"/>
    </row>
    <row r="318" spans="26:27">
      <c r="Z318" s="48"/>
      <c r="AA318" s="48"/>
    </row>
    <row r="319" spans="26:27">
      <c r="Z319" s="48"/>
      <c r="AA319" s="48"/>
    </row>
    <row r="320" spans="26:27">
      <c r="Z320" s="48"/>
      <c r="AA320" s="48"/>
    </row>
    <row r="321" spans="26:27">
      <c r="Z321" s="48"/>
      <c r="AA321" s="48"/>
    </row>
    <row r="322" spans="26:27">
      <c r="Z322" s="48"/>
      <c r="AA322" s="48"/>
    </row>
    <row r="323" spans="26:27">
      <c r="Z323" s="48"/>
      <c r="AA323" s="48"/>
    </row>
    <row r="324" spans="26:27">
      <c r="Z324" s="48"/>
      <c r="AA324" s="48"/>
    </row>
    <row r="325" spans="26:27">
      <c r="Z325" s="48"/>
      <c r="AA325" s="48"/>
    </row>
    <row r="326" spans="26:27">
      <c r="Z326" s="48"/>
      <c r="AA326" s="48"/>
    </row>
    <row r="327" spans="26:27">
      <c r="Z327" s="48"/>
      <c r="AA327" s="48"/>
    </row>
    <row r="328" spans="26:27">
      <c r="Z328" s="48"/>
      <c r="AA328" s="48"/>
    </row>
    <row r="329" spans="26:27">
      <c r="Z329" s="48"/>
      <c r="AA329" s="48"/>
    </row>
    <row r="330" spans="26:27">
      <c r="Z330" s="48"/>
      <c r="AA330" s="48"/>
    </row>
    <row r="331" spans="26:27">
      <c r="Z331" s="48"/>
      <c r="AA331" s="48"/>
    </row>
    <row r="332" spans="26:27">
      <c r="Z332" s="48"/>
      <c r="AA332" s="48"/>
    </row>
    <row r="333" spans="26:27">
      <c r="Z333" s="48"/>
      <c r="AA333" s="48"/>
    </row>
    <row r="334" spans="26:27">
      <c r="Z334" s="48"/>
      <c r="AA334" s="48"/>
    </row>
    <row r="335" spans="26:27">
      <c r="Z335" s="48"/>
      <c r="AA335" s="48"/>
    </row>
    <row r="336" spans="26:27">
      <c r="Z336" s="48"/>
      <c r="AA336" s="48"/>
    </row>
    <row r="337" spans="26:27">
      <c r="Z337" s="48"/>
      <c r="AA337" s="48"/>
    </row>
    <row r="338" spans="26:27">
      <c r="Z338" s="48"/>
      <c r="AA338" s="48"/>
    </row>
    <row r="339" spans="26:27">
      <c r="Z339" s="48"/>
      <c r="AA339" s="48"/>
    </row>
    <row r="340" spans="26:27">
      <c r="Z340" s="48"/>
      <c r="AA340" s="48"/>
    </row>
    <row r="341" spans="26:27">
      <c r="Z341" s="48"/>
      <c r="AA341" s="48"/>
    </row>
    <row r="342" spans="26:27">
      <c r="Z342" s="48"/>
      <c r="AA342" s="48"/>
    </row>
    <row r="343" spans="26:27">
      <c r="Z343" s="48"/>
      <c r="AA343" s="48"/>
    </row>
    <row r="344" spans="26:27">
      <c r="Z344" s="48"/>
      <c r="AA344" s="48"/>
    </row>
    <row r="345" spans="26:27">
      <c r="Z345" s="48"/>
      <c r="AA345" s="48"/>
    </row>
    <row r="346" spans="26:27">
      <c r="Z346" s="48"/>
      <c r="AA346" s="48"/>
    </row>
    <row r="347" spans="26:27">
      <c r="Z347" s="48"/>
      <c r="AA347" s="48"/>
    </row>
    <row r="348" spans="26:27">
      <c r="Z348" s="48"/>
      <c r="AA348" s="48"/>
    </row>
    <row r="349" spans="26:27">
      <c r="Z349" s="48"/>
      <c r="AA349" s="48"/>
    </row>
    <row r="350" spans="26:27">
      <c r="Z350" s="48"/>
      <c r="AA350" s="48"/>
    </row>
    <row r="351" spans="26:27">
      <c r="Z351" s="48"/>
      <c r="AA351" s="48"/>
    </row>
    <row r="352" spans="26:27">
      <c r="Z352" s="48"/>
      <c r="AA352" s="48"/>
    </row>
    <row r="353" spans="26:27">
      <c r="Z353" s="48"/>
      <c r="AA353" s="48"/>
    </row>
    <row r="354" spans="26:27">
      <c r="Z354" s="48"/>
      <c r="AA354" s="48"/>
    </row>
    <row r="355" spans="26:27">
      <c r="Z355" s="48"/>
      <c r="AA355" s="48"/>
    </row>
    <row r="356" spans="26:27">
      <c r="Z356" s="48"/>
      <c r="AA356" s="48"/>
    </row>
    <row r="357" spans="26:27">
      <c r="Z357" s="48"/>
      <c r="AA357" s="48"/>
    </row>
    <row r="358" spans="26:27">
      <c r="Z358" s="48"/>
      <c r="AA358" s="48"/>
    </row>
    <row r="359" spans="26:27">
      <c r="Z359" s="48"/>
      <c r="AA359" s="48"/>
    </row>
    <row r="360" spans="26:27">
      <c r="Z360" s="48"/>
      <c r="AA360" s="48"/>
    </row>
    <row r="361" spans="26:27">
      <c r="Z361" s="48"/>
      <c r="AA361" s="48"/>
    </row>
    <row r="362" spans="26:27">
      <c r="Z362" s="48"/>
      <c r="AA362" s="48"/>
    </row>
    <row r="363" spans="26:27">
      <c r="Z363" s="48"/>
      <c r="AA363" s="48"/>
    </row>
    <row r="364" spans="26:27">
      <c r="Z364" s="48"/>
      <c r="AA364" s="48"/>
    </row>
    <row r="365" spans="26:27">
      <c r="Z365" s="48"/>
      <c r="AA365" s="48"/>
    </row>
    <row r="366" spans="26:27">
      <c r="Z366" s="48"/>
      <c r="AA366" s="48"/>
    </row>
    <row r="367" spans="26:27">
      <c r="Z367" s="48"/>
      <c r="AA367" s="48"/>
    </row>
    <row r="368" spans="26:27">
      <c r="Z368" s="48"/>
      <c r="AA368" s="48"/>
    </row>
    <row r="369" spans="26:27">
      <c r="Z369" s="48"/>
      <c r="AA369" s="48"/>
    </row>
    <row r="370" spans="26:27">
      <c r="Z370" s="48"/>
      <c r="AA370" s="48"/>
    </row>
    <row r="371" spans="26:27">
      <c r="Z371" s="48"/>
      <c r="AA371" s="48"/>
    </row>
    <row r="372" spans="26:27">
      <c r="Z372" s="49"/>
      <c r="AA372" s="49"/>
    </row>
    <row r="373" spans="26:27">
      <c r="Z373" s="49"/>
      <c r="AA373" s="49"/>
    </row>
    <row r="374" spans="26:27">
      <c r="Z374" s="49"/>
      <c r="AA374" s="49"/>
    </row>
    <row r="375" spans="26:27">
      <c r="Z375" s="49"/>
      <c r="AA375" s="49"/>
    </row>
    <row r="376" spans="26:27">
      <c r="Z376" s="49"/>
      <c r="AA376" s="49"/>
    </row>
    <row r="377" spans="26:27">
      <c r="Z377" s="49"/>
      <c r="AA377" s="49"/>
    </row>
    <row r="378" spans="26:27">
      <c r="Z378" s="49"/>
      <c r="AA378" s="49"/>
    </row>
    <row r="379" spans="26:27">
      <c r="Z379" s="49"/>
      <c r="AA379" s="49"/>
    </row>
    <row r="380" spans="26:27">
      <c r="Z380" s="49"/>
      <c r="AA380" s="49"/>
    </row>
    <row r="381" spans="26:27">
      <c r="Z381" s="49"/>
      <c r="AA381" s="49"/>
    </row>
    <row r="382" spans="26:27">
      <c r="Z382" s="49"/>
      <c r="AA382" s="49"/>
    </row>
    <row r="383" spans="26:27">
      <c r="Z383" s="49"/>
      <c r="AA383" s="49"/>
    </row>
    <row r="384" spans="26:27">
      <c r="Z384" s="49"/>
      <c r="AA384" s="49"/>
    </row>
    <row r="385" spans="26:27">
      <c r="Z385" s="49"/>
      <c r="AA385" s="49"/>
    </row>
    <row r="386" spans="26:27">
      <c r="Z386" s="49"/>
      <c r="AA386" s="49"/>
    </row>
    <row r="387" spans="26:27">
      <c r="Z387" s="49"/>
      <c r="AA387" s="49"/>
    </row>
    <row r="388" spans="26:27">
      <c r="Z388" s="49"/>
      <c r="AA388" s="49"/>
    </row>
    <row r="389" spans="26:27">
      <c r="Z389" s="49"/>
      <c r="AA389" s="49"/>
    </row>
    <row r="390" spans="26:27">
      <c r="Z390" s="49"/>
      <c r="AA390" s="49"/>
    </row>
    <row r="391" spans="26:27">
      <c r="Z391" s="49"/>
      <c r="AA391" s="49"/>
    </row>
    <row r="392" spans="26:27">
      <c r="Z392" s="49"/>
      <c r="AA392" s="49"/>
    </row>
    <row r="393" spans="26:27">
      <c r="Z393" s="49"/>
      <c r="AA393" s="49"/>
    </row>
    <row r="394" spans="26:27">
      <c r="Z394" s="49"/>
      <c r="AA394" s="49"/>
    </row>
    <row r="395" spans="26:27">
      <c r="Z395" s="49"/>
      <c r="AA395" s="49"/>
    </row>
    <row r="396" spans="26:27">
      <c r="Z396" s="49"/>
      <c r="AA396" s="49"/>
    </row>
    <row r="397" spans="26:27">
      <c r="Z397" s="49"/>
      <c r="AA397" s="49"/>
    </row>
    <row r="398" spans="26:27">
      <c r="Z398" s="49"/>
      <c r="AA398" s="49"/>
    </row>
    <row r="399" spans="26:27">
      <c r="Z399" s="49"/>
      <c r="AA399" s="49"/>
    </row>
    <row r="400" spans="26:27">
      <c r="Z400" s="49"/>
      <c r="AA400" s="49"/>
    </row>
    <row r="401" spans="26:27">
      <c r="Z401" s="49"/>
      <c r="AA401" s="49"/>
    </row>
    <row r="402" spans="26:27">
      <c r="Z402" s="49"/>
      <c r="AA402" s="49"/>
    </row>
    <row r="403" spans="26:27">
      <c r="Z403" s="49"/>
      <c r="AA403" s="49"/>
    </row>
    <row r="404" spans="26:27">
      <c r="Z404" s="49"/>
      <c r="AA404" s="49"/>
    </row>
    <row r="405" spans="26:27">
      <c r="Z405" s="49"/>
      <c r="AA405" s="49"/>
    </row>
    <row r="406" spans="26:27">
      <c r="Z406" s="49"/>
      <c r="AA406" s="49"/>
    </row>
    <row r="407" spans="26:27">
      <c r="Z407" s="49"/>
      <c r="AA407" s="49"/>
    </row>
    <row r="408" spans="26:27">
      <c r="Z408" s="49"/>
      <c r="AA408" s="49"/>
    </row>
    <row r="409" spans="26:27">
      <c r="Z409" s="49"/>
      <c r="AA409" s="49"/>
    </row>
    <row r="410" spans="26:27">
      <c r="Z410" s="49"/>
      <c r="AA410" s="49"/>
    </row>
    <row r="411" spans="26:27">
      <c r="Z411" s="49"/>
      <c r="AA411" s="49"/>
    </row>
    <row r="412" spans="26:27">
      <c r="Z412" s="49"/>
      <c r="AA412" s="49"/>
    </row>
    <row r="413" spans="26:27">
      <c r="Z413" s="49"/>
      <c r="AA413" s="49"/>
    </row>
    <row r="414" spans="26:27">
      <c r="Z414" s="49"/>
      <c r="AA414" s="49"/>
    </row>
    <row r="415" spans="26:27">
      <c r="Z415" s="49"/>
      <c r="AA415" s="49"/>
    </row>
    <row r="416" spans="26:27">
      <c r="Z416" s="49"/>
      <c r="AA416" s="49"/>
    </row>
    <row r="417" spans="26:27">
      <c r="Z417" s="49"/>
      <c r="AA417" s="49"/>
    </row>
    <row r="418" spans="26:27">
      <c r="Z418" s="49"/>
      <c r="AA418" s="49"/>
    </row>
    <row r="419" spans="26:27">
      <c r="Z419" s="49"/>
      <c r="AA419" s="49"/>
    </row>
    <row r="420" spans="26:27">
      <c r="Z420" s="49"/>
      <c r="AA420" s="49"/>
    </row>
    <row r="421" spans="26:27">
      <c r="Z421" s="49"/>
      <c r="AA421" s="49"/>
    </row>
    <row r="422" spans="26:27">
      <c r="Z422" s="49"/>
      <c r="AA422" s="49"/>
    </row>
    <row r="423" spans="26:27">
      <c r="Z423" s="49"/>
      <c r="AA423" s="49"/>
    </row>
    <row r="424" spans="26:27">
      <c r="Z424" s="49"/>
      <c r="AA424" s="49"/>
    </row>
    <row r="425" spans="26:27">
      <c r="Z425" s="49"/>
      <c r="AA425" s="49"/>
    </row>
    <row r="426" spans="26:27">
      <c r="Z426" s="49"/>
      <c r="AA426" s="49"/>
    </row>
    <row r="427" spans="26:27">
      <c r="Z427" s="49"/>
      <c r="AA427" s="49"/>
    </row>
    <row r="428" spans="26:27">
      <c r="Z428" s="49"/>
      <c r="AA428" s="49"/>
    </row>
    <row r="429" spans="26:27">
      <c r="Z429" s="49"/>
      <c r="AA429" s="49"/>
    </row>
    <row r="430" spans="26:27">
      <c r="Z430" s="49"/>
      <c r="AA430" s="49"/>
    </row>
    <row r="431" spans="26:27">
      <c r="Z431" s="49"/>
      <c r="AA431" s="49"/>
    </row>
    <row r="432" spans="26:27">
      <c r="Z432" s="49"/>
      <c r="AA432" s="49"/>
    </row>
    <row r="433" spans="26:27">
      <c r="Z433" s="49"/>
      <c r="AA433" s="49"/>
    </row>
    <row r="434" spans="26:27">
      <c r="Z434" s="49"/>
      <c r="AA434" s="49"/>
    </row>
    <row r="435" spans="26:27">
      <c r="Z435" s="49"/>
      <c r="AA435" s="49"/>
    </row>
    <row r="436" spans="26:27">
      <c r="Z436" s="49"/>
      <c r="AA436" s="49"/>
    </row>
    <row r="437" spans="26:27">
      <c r="Z437" s="49"/>
      <c r="AA437" s="49"/>
    </row>
    <row r="438" spans="26:27">
      <c r="Z438" s="49"/>
      <c r="AA438" s="49"/>
    </row>
    <row r="439" spans="26:27">
      <c r="Z439" s="49"/>
      <c r="AA439" s="49"/>
    </row>
    <row r="440" spans="26:27">
      <c r="Z440" s="49"/>
      <c r="AA440" s="49"/>
    </row>
    <row r="441" spans="26:27">
      <c r="Z441" s="49"/>
      <c r="AA441" s="49"/>
    </row>
    <row r="442" spans="26:27">
      <c r="Z442" s="49"/>
      <c r="AA442" s="49"/>
    </row>
    <row r="443" spans="26:27">
      <c r="Z443" s="49"/>
      <c r="AA443" s="49"/>
    </row>
    <row r="444" spans="26:27">
      <c r="Z444" s="49"/>
      <c r="AA444" s="49"/>
    </row>
    <row r="445" spans="26:27">
      <c r="Z445" s="49"/>
      <c r="AA445" s="49"/>
    </row>
    <row r="446" spans="26:27">
      <c r="Z446" s="49"/>
      <c r="AA446" s="49"/>
    </row>
    <row r="447" spans="26:27">
      <c r="Z447" s="49"/>
      <c r="AA447" s="49"/>
    </row>
    <row r="448" spans="26:27">
      <c r="Z448" s="49"/>
      <c r="AA448" s="49"/>
    </row>
    <row r="449" spans="26:27">
      <c r="Z449" s="49"/>
      <c r="AA449" s="49"/>
    </row>
    <row r="450" spans="26:27">
      <c r="Z450" s="49"/>
      <c r="AA450" s="49"/>
    </row>
    <row r="451" spans="26:27">
      <c r="Z451" s="49"/>
      <c r="AA451" s="49"/>
    </row>
    <row r="452" spans="26:27">
      <c r="Z452" s="50"/>
      <c r="AA452" s="50"/>
    </row>
    <row r="453" spans="26:27">
      <c r="Z453" s="50"/>
      <c r="AA453" s="50"/>
    </row>
    <row r="454" spans="26:27">
      <c r="Z454" s="50"/>
      <c r="AA454" s="50"/>
    </row>
    <row r="455" spans="26:27">
      <c r="Z455" s="50"/>
      <c r="AA455" s="50"/>
    </row>
    <row r="456" spans="26:27">
      <c r="Z456" s="50"/>
      <c r="AA456" s="50"/>
    </row>
    <row r="457" spans="26:27">
      <c r="Z457" s="50"/>
      <c r="AA457" s="50"/>
    </row>
    <row r="458" spans="26:27">
      <c r="Z458" s="50"/>
      <c r="AA458" s="50"/>
    </row>
    <row r="459" spans="26:27">
      <c r="Z459" s="50"/>
      <c r="AA459" s="50"/>
    </row>
    <row r="460" spans="26:27">
      <c r="Z460" s="50"/>
      <c r="AA460" s="50"/>
    </row>
    <row r="461" spans="26:27">
      <c r="Z461" s="50"/>
      <c r="AA461" s="50"/>
    </row>
    <row r="462" spans="26:27">
      <c r="Z462" s="50"/>
      <c r="AA462" s="50"/>
    </row>
    <row r="463" spans="26:27">
      <c r="Z463" s="50"/>
      <c r="AA463" s="50"/>
    </row>
    <row r="464" spans="26:27">
      <c r="Z464" s="50"/>
      <c r="AA464" s="50"/>
    </row>
    <row r="465" spans="26:27">
      <c r="Z465" s="50"/>
      <c r="AA465" s="50"/>
    </row>
    <row r="466" spans="26:27">
      <c r="Z466" s="50"/>
      <c r="AA466" s="50"/>
    </row>
    <row r="467" spans="26:27">
      <c r="Z467" s="50"/>
      <c r="AA467" s="50"/>
    </row>
    <row r="468" spans="26:27">
      <c r="Z468" s="50"/>
      <c r="AA468" s="50"/>
    </row>
    <row r="469" spans="26:27">
      <c r="Z469" s="50"/>
      <c r="AA469" s="50"/>
    </row>
    <row r="470" spans="26:27">
      <c r="Z470" s="50"/>
      <c r="AA470" s="50"/>
    </row>
    <row r="471" spans="26:27">
      <c r="Z471" s="50"/>
      <c r="AA471" s="50"/>
    </row>
    <row r="472" spans="26:27">
      <c r="Z472" s="50"/>
      <c r="AA472" s="50"/>
    </row>
    <row r="473" spans="26:27">
      <c r="Z473" s="50"/>
      <c r="AA473" s="50"/>
    </row>
    <row r="474" spans="26:27">
      <c r="Z474" s="50"/>
      <c r="AA474" s="50"/>
    </row>
    <row r="475" spans="26:27">
      <c r="Z475" s="50"/>
      <c r="AA475" s="50"/>
    </row>
    <row r="476" spans="26:27">
      <c r="Z476" s="50"/>
      <c r="AA476" s="50"/>
    </row>
    <row r="477" spans="26:27">
      <c r="Z477" s="50"/>
      <c r="AA477" s="50"/>
    </row>
    <row r="478" spans="26:27">
      <c r="Z478" s="50"/>
      <c r="AA478" s="50"/>
    </row>
    <row r="479" spans="26:27">
      <c r="Z479" s="50"/>
      <c r="AA479" s="50"/>
    </row>
    <row r="480" spans="26:27">
      <c r="Z480" s="50"/>
      <c r="AA480" s="50"/>
    </row>
    <row r="481" spans="26:27">
      <c r="Z481" s="50"/>
      <c r="AA481" s="50"/>
    </row>
    <row r="482" spans="26:27">
      <c r="Z482" s="50"/>
      <c r="AA482" s="50"/>
    </row>
    <row r="483" spans="26:27">
      <c r="Z483" s="50"/>
      <c r="AA483" s="50"/>
    </row>
    <row r="484" spans="26:27">
      <c r="Z484" s="50"/>
      <c r="AA484" s="50"/>
    </row>
    <row r="485" spans="26:27">
      <c r="Z485" s="50"/>
      <c r="AA485" s="50"/>
    </row>
    <row r="486" spans="26:27">
      <c r="Z486" s="50"/>
      <c r="AA486" s="50"/>
    </row>
    <row r="487" spans="26:27">
      <c r="Z487" s="50"/>
      <c r="AA487" s="50"/>
    </row>
    <row r="488" spans="26:27">
      <c r="Z488" s="50"/>
      <c r="AA488" s="50"/>
    </row>
    <row r="489" spans="26:27">
      <c r="Z489" s="50"/>
      <c r="AA489" s="50"/>
    </row>
  </sheetData>
  <mergeCells count="6">
    <mergeCell ref="M108:M119"/>
    <mergeCell ref="M3:M14"/>
    <mergeCell ref="M24:M35"/>
    <mergeCell ref="M45:M56"/>
    <mergeCell ref="M66:M77"/>
    <mergeCell ref="M87:M9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D56E1-869F-436E-A03B-95F172E1EBB6}">
  <dimension ref="G3:X15"/>
  <sheetViews>
    <sheetView topLeftCell="R1" zoomScale="70" zoomScaleNormal="70" workbookViewId="0">
      <selection activeCell="X44" sqref="X44"/>
    </sheetView>
  </sheetViews>
  <sheetFormatPr defaultColWidth="11" defaultRowHeight="14.25"/>
  <sheetData>
    <row r="3" spans="7:24">
      <c r="G3" s="12" t="s">
        <v>66</v>
      </c>
      <c r="K3" t="s">
        <v>25</v>
      </c>
      <c r="M3" s="56" t="s">
        <v>67</v>
      </c>
      <c r="N3" t="s">
        <v>20</v>
      </c>
      <c r="P3" t="s">
        <v>16</v>
      </c>
      <c r="Q3" t="s">
        <v>23</v>
      </c>
      <c r="T3" t="s">
        <v>22</v>
      </c>
      <c r="X3" t="s">
        <v>21</v>
      </c>
    </row>
    <row r="4" spans="7:24">
      <c r="G4" t="s">
        <v>20</v>
      </c>
      <c r="I4">
        <f>SUM(I5:I13)</f>
        <v>20367</v>
      </c>
      <c r="M4" s="56"/>
      <c r="N4" t="s">
        <v>12</v>
      </c>
      <c r="O4" t="s">
        <v>6</v>
      </c>
      <c r="P4" s="14">
        <f>J11</f>
        <v>9.0587715422006179E-3</v>
      </c>
      <c r="Q4" s="13">
        <f>K11</f>
        <v>6.3190455148033592E-2</v>
      </c>
      <c r="T4" t="s">
        <v>12</v>
      </c>
      <c r="U4" t="s">
        <v>11</v>
      </c>
      <c r="W4">
        <v>2015</v>
      </c>
      <c r="X4">
        <v>0</v>
      </c>
    </row>
    <row r="5" spans="7:24">
      <c r="H5" t="s">
        <v>0</v>
      </c>
      <c r="I5">
        <v>99</v>
      </c>
      <c r="J5" s="14">
        <f>I5/$I$4</f>
        <v>4.8608042421564293E-3</v>
      </c>
      <c r="K5" s="14"/>
      <c r="M5" s="56"/>
      <c r="O5" t="s">
        <v>7</v>
      </c>
      <c r="P5" s="14">
        <f>J12</f>
        <v>0</v>
      </c>
      <c r="Q5" s="13"/>
      <c r="S5">
        <v>2016</v>
      </c>
      <c r="T5" s="9">
        <v>13</v>
      </c>
      <c r="U5" s="9">
        <v>25</v>
      </c>
      <c r="W5">
        <v>2016</v>
      </c>
      <c r="X5">
        <v>5</v>
      </c>
    </row>
    <row r="6" spans="7:24">
      <c r="H6" t="s">
        <v>1</v>
      </c>
      <c r="I6">
        <v>648</v>
      </c>
      <c r="J6" s="14">
        <f t="shared" ref="J6:J13" si="0">I6/$I$4</f>
        <v>3.1816173221387536E-2</v>
      </c>
      <c r="K6" s="14"/>
      <c r="M6" s="56"/>
      <c r="O6" t="s">
        <v>8</v>
      </c>
      <c r="P6" s="14">
        <f>J13</f>
        <v>5.4131683605832967E-2</v>
      </c>
      <c r="Q6" s="13"/>
      <c r="S6">
        <v>2017</v>
      </c>
      <c r="T6" s="9">
        <v>13</v>
      </c>
      <c r="U6" s="9">
        <v>39</v>
      </c>
      <c r="W6">
        <v>2017</v>
      </c>
      <c r="X6">
        <v>4</v>
      </c>
    </row>
    <row r="7" spans="7:24">
      <c r="H7" t="s">
        <v>2</v>
      </c>
      <c r="I7">
        <v>0</v>
      </c>
      <c r="J7" s="14">
        <f t="shared" si="0"/>
        <v>0</v>
      </c>
      <c r="K7" s="14"/>
      <c r="M7" s="56"/>
      <c r="N7" t="s">
        <v>11</v>
      </c>
      <c r="O7" t="s">
        <v>19</v>
      </c>
      <c r="P7" s="14">
        <f>J7</f>
        <v>0</v>
      </c>
      <c r="Q7" s="13">
        <f>K8</f>
        <v>0.33524819561054647</v>
      </c>
      <c r="S7">
        <v>2018</v>
      </c>
      <c r="T7" s="9">
        <v>14.64</v>
      </c>
      <c r="U7" s="9">
        <v>36.54</v>
      </c>
      <c r="W7">
        <v>2018</v>
      </c>
      <c r="X7">
        <v>1</v>
      </c>
    </row>
    <row r="8" spans="7:24">
      <c r="H8" t="s">
        <v>3</v>
      </c>
      <c r="I8">
        <v>4612.5</v>
      </c>
      <c r="J8" s="14">
        <f t="shared" si="0"/>
        <v>0.22646928855501547</v>
      </c>
      <c r="K8" s="13">
        <f>SUM(J7,J10)</f>
        <v>0.33524819561054647</v>
      </c>
      <c r="M8" s="56"/>
      <c r="O8" t="s">
        <v>5</v>
      </c>
      <c r="P8" s="14">
        <f>J10</f>
        <v>0.33524819561054647</v>
      </c>
      <c r="Q8" s="13"/>
      <c r="S8">
        <v>2019</v>
      </c>
      <c r="T8" s="9">
        <v>6.74</v>
      </c>
      <c r="U8" s="9">
        <v>38.78</v>
      </c>
      <c r="W8">
        <v>2019</v>
      </c>
      <c r="X8">
        <v>3</v>
      </c>
    </row>
    <row r="9" spans="7:24">
      <c r="H9" t="s">
        <v>4</v>
      </c>
      <c r="I9">
        <v>6892.5</v>
      </c>
      <c r="J9" s="14">
        <f t="shared" si="0"/>
        <v>0.33841508322286051</v>
      </c>
      <c r="K9" s="13"/>
      <c r="M9" s="56"/>
      <c r="S9">
        <v>2020</v>
      </c>
      <c r="T9" s="9">
        <v>8.18</v>
      </c>
      <c r="U9" s="9">
        <v>36.409999999999997</v>
      </c>
      <c r="W9">
        <v>2020</v>
      </c>
      <c r="X9">
        <v>5</v>
      </c>
    </row>
    <row r="10" spans="7:24">
      <c r="H10" t="s">
        <v>5</v>
      </c>
      <c r="I10">
        <v>6828</v>
      </c>
      <c r="J10" s="14">
        <f t="shared" si="0"/>
        <v>0.33524819561054647</v>
      </c>
      <c r="K10" s="13"/>
      <c r="M10" s="56"/>
      <c r="N10" t="s">
        <v>18</v>
      </c>
      <c r="O10" t="s">
        <v>17</v>
      </c>
      <c r="P10" t="s">
        <v>16</v>
      </c>
      <c r="S10">
        <v>2021</v>
      </c>
      <c r="T10" s="9">
        <v>7.25</v>
      </c>
      <c r="U10" s="9">
        <v>36.47</v>
      </c>
      <c r="W10">
        <v>2021</v>
      </c>
      <c r="X10">
        <v>2</v>
      </c>
    </row>
    <row r="11" spans="7:24">
      <c r="H11" t="s">
        <v>6</v>
      </c>
      <c r="I11">
        <v>184.5</v>
      </c>
      <c r="J11" s="14">
        <f t="shared" si="0"/>
        <v>9.0587715422006179E-3</v>
      </c>
      <c r="K11" s="13">
        <f>SUM(J11:J13)</f>
        <v>6.3190455148033592E-2</v>
      </c>
      <c r="M11" s="56"/>
      <c r="N11" t="s">
        <v>0</v>
      </c>
      <c r="O11">
        <v>0</v>
      </c>
      <c r="P11" s="13">
        <f>O11/$O$14</f>
        <v>0</v>
      </c>
      <c r="S11">
        <v>2022</v>
      </c>
      <c r="T11" s="9">
        <v>5.05</v>
      </c>
      <c r="U11" s="9">
        <v>31.81</v>
      </c>
      <c r="W11">
        <v>2022</v>
      </c>
      <c r="X11">
        <v>0</v>
      </c>
    </row>
    <row r="12" spans="7:24">
      <c r="H12" t="s">
        <v>7</v>
      </c>
      <c r="I12">
        <v>0</v>
      </c>
      <c r="J12" s="14">
        <f t="shared" si="0"/>
        <v>0</v>
      </c>
      <c r="K12" s="13"/>
      <c r="M12" s="56"/>
      <c r="N12" t="s">
        <v>3</v>
      </c>
      <c r="O12">
        <v>438.75</v>
      </c>
      <c r="P12" s="13">
        <f>O12/$O$14</f>
        <v>1</v>
      </c>
      <c r="S12">
        <v>2023</v>
      </c>
      <c r="T12" s="9">
        <v>3.21</v>
      </c>
      <c r="U12" s="9">
        <v>31.58</v>
      </c>
      <c r="W12">
        <v>2023</v>
      </c>
      <c r="X12">
        <v>7.1</v>
      </c>
    </row>
    <row r="13" spans="7:24">
      <c r="H13" t="s">
        <v>8</v>
      </c>
      <c r="I13">
        <v>1102.5</v>
      </c>
      <c r="J13" s="14">
        <f t="shared" si="0"/>
        <v>5.4131683605832967E-2</v>
      </c>
      <c r="K13" s="13"/>
      <c r="M13" s="56"/>
      <c r="N13" t="s">
        <v>6</v>
      </c>
      <c r="O13">
        <v>0</v>
      </c>
      <c r="P13" s="13">
        <f>O13/$O$14</f>
        <v>0</v>
      </c>
      <c r="S13">
        <v>2024</v>
      </c>
      <c r="T13" s="9">
        <v>4.8</v>
      </c>
      <c r="U13" s="9">
        <v>35.4</v>
      </c>
      <c r="W13">
        <v>2024</v>
      </c>
      <c r="X13">
        <v>0</v>
      </c>
    </row>
    <row r="14" spans="7:24">
      <c r="M14" s="56"/>
      <c r="N14" t="s">
        <v>9</v>
      </c>
      <c r="O14">
        <f>SUM(O11:O13)</f>
        <v>438.75</v>
      </c>
      <c r="S14">
        <v>2025</v>
      </c>
      <c r="T14" s="9">
        <v>5.5</v>
      </c>
      <c r="U14" s="9">
        <v>35</v>
      </c>
      <c r="W14">
        <v>2025</v>
      </c>
      <c r="X14">
        <v>0</v>
      </c>
    </row>
    <row r="15" spans="7:24">
      <c r="S15">
        <v>2026</v>
      </c>
      <c r="T15" s="9">
        <v>6.3</v>
      </c>
      <c r="U15" s="9">
        <v>33.5</v>
      </c>
      <c r="W15">
        <v>2026</v>
      </c>
    </row>
  </sheetData>
  <mergeCells count="1">
    <mergeCell ref="M3:M1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BD966-6E6D-4B26-95C5-18E2F80437FD}">
  <dimension ref="G3:X15"/>
  <sheetViews>
    <sheetView topLeftCell="P1" zoomScale="70" zoomScaleNormal="70" workbookViewId="0">
      <selection activeCell="X16" sqref="X16"/>
    </sheetView>
  </sheetViews>
  <sheetFormatPr defaultColWidth="11" defaultRowHeight="14.25"/>
  <cols>
    <col min="4" max="4" width="11" customWidth="1"/>
  </cols>
  <sheetData>
    <row r="3" spans="7:24">
      <c r="G3" s="29" t="s">
        <v>54</v>
      </c>
      <c r="K3" t="s">
        <v>25</v>
      </c>
      <c r="M3" s="64" t="s">
        <v>55</v>
      </c>
      <c r="N3" t="s">
        <v>20</v>
      </c>
      <c r="P3" t="s">
        <v>16</v>
      </c>
      <c r="Q3" t="s">
        <v>23</v>
      </c>
      <c r="T3" t="s">
        <v>22</v>
      </c>
      <c r="X3" t="s">
        <v>21</v>
      </c>
    </row>
    <row r="4" spans="7:24">
      <c r="G4" t="s">
        <v>20</v>
      </c>
      <c r="I4">
        <f>SUM(I5:I13)</f>
        <v>37800</v>
      </c>
      <c r="M4" s="56"/>
      <c r="N4" t="s">
        <v>12</v>
      </c>
      <c r="O4" t="s">
        <v>6</v>
      </c>
      <c r="P4" s="14">
        <f>J11</f>
        <v>6.3095238095238091E-3</v>
      </c>
      <c r="Q4" s="13">
        <f>K11</f>
        <v>6.8095238095238098E-2</v>
      </c>
      <c r="T4" t="s">
        <v>12</v>
      </c>
      <c r="U4" t="s">
        <v>11</v>
      </c>
      <c r="W4">
        <v>2015</v>
      </c>
      <c r="X4">
        <v>3</v>
      </c>
    </row>
    <row r="5" spans="7:24">
      <c r="H5" t="s">
        <v>0</v>
      </c>
      <c r="I5">
        <v>79.5</v>
      </c>
      <c r="J5" s="14">
        <f>I5/$I$4</f>
        <v>2.1031746031746033E-3</v>
      </c>
      <c r="K5" s="14"/>
      <c r="M5" s="56"/>
      <c r="O5" t="s">
        <v>7</v>
      </c>
      <c r="P5" s="14">
        <f>J12</f>
        <v>1.3095238095238095E-3</v>
      </c>
      <c r="Q5" s="13"/>
      <c r="S5">
        <v>2016</v>
      </c>
      <c r="T5" s="9">
        <v>14</v>
      </c>
      <c r="U5" s="9">
        <v>31</v>
      </c>
      <c r="W5">
        <v>2016</v>
      </c>
      <c r="X5">
        <v>3</v>
      </c>
    </row>
    <row r="6" spans="7:24">
      <c r="H6" t="s">
        <v>1</v>
      </c>
      <c r="I6">
        <v>571.5</v>
      </c>
      <c r="J6" s="14">
        <f t="shared" ref="J6:J13" si="0">I6/$I$4</f>
        <v>1.5119047619047619E-2</v>
      </c>
      <c r="K6" s="14"/>
      <c r="M6" s="56"/>
      <c r="O6" t="s">
        <v>8</v>
      </c>
      <c r="P6" s="14">
        <f>J13</f>
        <v>6.0476190476190475E-2</v>
      </c>
      <c r="Q6" s="13"/>
      <c r="S6">
        <v>2017</v>
      </c>
      <c r="T6" s="9">
        <v>13</v>
      </c>
      <c r="U6" s="9">
        <v>36</v>
      </c>
      <c r="W6">
        <v>2017</v>
      </c>
      <c r="X6">
        <v>2</v>
      </c>
    </row>
    <row r="7" spans="7:24">
      <c r="H7" t="s">
        <v>2</v>
      </c>
      <c r="I7">
        <v>48</v>
      </c>
      <c r="J7" s="14">
        <f t="shared" si="0"/>
        <v>1.2698412698412698E-3</v>
      </c>
      <c r="K7" s="14"/>
      <c r="M7" s="56"/>
      <c r="N7" t="s">
        <v>11</v>
      </c>
      <c r="O7" t="s">
        <v>19</v>
      </c>
      <c r="P7" s="14">
        <f>J7</f>
        <v>1.2698412698412698E-3</v>
      </c>
      <c r="Q7" s="13">
        <f>K8</f>
        <v>0.42095238095238091</v>
      </c>
      <c r="S7">
        <v>2018</v>
      </c>
      <c r="T7" s="9">
        <v>9.2200000000000006</v>
      </c>
      <c r="U7" s="9">
        <v>39.42</v>
      </c>
      <c r="W7">
        <v>2018</v>
      </c>
      <c r="X7">
        <v>2</v>
      </c>
    </row>
    <row r="8" spans="7:24">
      <c r="H8" t="s">
        <v>3</v>
      </c>
      <c r="I8">
        <v>8935.5</v>
      </c>
      <c r="J8" s="14">
        <f t="shared" si="0"/>
        <v>0.2363888888888889</v>
      </c>
      <c r="K8" s="13">
        <f>SUM(J7,J10)</f>
        <v>0.42095238095238091</v>
      </c>
      <c r="M8" s="56"/>
      <c r="O8" t="s">
        <v>5</v>
      </c>
      <c r="P8" s="14">
        <f>J10</f>
        <v>0.41968253968253966</v>
      </c>
      <c r="Q8" s="13"/>
      <c r="S8">
        <v>2019</v>
      </c>
      <c r="T8" s="9">
        <v>11.28</v>
      </c>
      <c r="U8" s="9">
        <v>37.28</v>
      </c>
      <c r="W8">
        <v>2019</v>
      </c>
      <c r="X8">
        <v>1</v>
      </c>
    </row>
    <row r="9" spans="7:24">
      <c r="H9" t="s">
        <v>4</v>
      </c>
      <c r="I9">
        <v>9727.5</v>
      </c>
      <c r="J9" s="14">
        <f t="shared" si="0"/>
        <v>0.25734126984126982</v>
      </c>
      <c r="K9" s="13"/>
      <c r="M9" s="56"/>
      <c r="S9">
        <v>2020</v>
      </c>
      <c r="T9" s="9">
        <v>9.6300000000000008</v>
      </c>
      <c r="U9" s="9">
        <v>39.35</v>
      </c>
      <c r="W9">
        <v>2020</v>
      </c>
      <c r="X9">
        <v>1</v>
      </c>
    </row>
    <row r="10" spans="7:24">
      <c r="H10" t="s">
        <v>5</v>
      </c>
      <c r="I10">
        <v>15864</v>
      </c>
      <c r="J10" s="14">
        <f t="shared" si="0"/>
        <v>0.41968253968253966</v>
      </c>
      <c r="K10" s="13"/>
      <c r="M10" s="56"/>
      <c r="N10" t="s">
        <v>18</v>
      </c>
      <c r="O10" t="s">
        <v>17</v>
      </c>
      <c r="P10" t="s">
        <v>16</v>
      </c>
      <c r="S10">
        <v>2021</v>
      </c>
      <c r="T10" s="9">
        <v>8.7799999999999994</v>
      </c>
      <c r="U10" s="9">
        <v>38.729999999999997</v>
      </c>
      <c r="W10">
        <v>2021</v>
      </c>
      <c r="X10">
        <v>3</v>
      </c>
    </row>
    <row r="11" spans="7:24">
      <c r="H11" t="s">
        <v>6</v>
      </c>
      <c r="I11">
        <v>238.5</v>
      </c>
      <c r="J11" s="14">
        <f t="shared" si="0"/>
        <v>6.3095238095238091E-3</v>
      </c>
      <c r="K11" s="13">
        <f>SUM(J11:J13)</f>
        <v>6.8095238095238098E-2</v>
      </c>
      <c r="M11" s="56"/>
      <c r="N11" t="s">
        <v>0</v>
      </c>
      <c r="O11">
        <v>71.3</v>
      </c>
      <c r="P11" s="13">
        <f>O11/$O$14</f>
        <v>0.10379967972048333</v>
      </c>
      <c r="S11">
        <v>2022</v>
      </c>
      <c r="T11" s="9">
        <v>9.81</v>
      </c>
      <c r="U11" s="9">
        <v>38.83</v>
      </c>
      <c r="W11">
        <v>2022</v>
      </c>
      <c r="X11">
        <v>4</v>
      </c>
    </row>
    <row r="12" spans="7:24">
      <c r="H12" t="s">
        <v>7</v>
      </c>
      <c r="I12">
        <v>49.5</v>
      </c>
      <c r="J12" s="14">
        <f t="shared" si="0"/>
        <v>1.3095238095238095E-3</v>
      </c>
      <c r="K12" s="13"/>
      <c r="M12" s="56"/>
      <c r="N12" t="s">
        <v>3</v>
      </c>
      <c r="O12">
        <v>603.6</v>
      </c>
      <c r="P12" s="13">
        <f>O12/$O$14</f>
        <v>0.87873052846120259</v>
      </c>
      <c r="S12">
        <v>2023</v>
      </c>
      <c r="T12" s="33">
        <v>6.5</v>
      </c>
      <c r="U12" s="33">
        <v>41.44</v>
      </c>
      <c r="W12">
        <v>2023</v>
      </c>
      <c r="X12" s="33">
        <v>1.17</v>
      </c>
    </row>
    <row r="13" spans="7:24">
      <c r="H13" t="s">
        <v>8</v>
      </c>
      <c r="I13">
        <v>2286</v>
      </c>
      <c r="J13" s="14">
        <f t="shared" si="0"/>
        <v>6.0476190476190475E-2</v>
      </c>
      <c r="K13" s="13"/>
      <c r="M13" s="56"/>
      <c r="N13" t="s">
        <v>6</v>
      </c>
      <c r="O13">
        <v>12</v>
      </c>
      <c r="P13" s="13">
        <f>O13/$O$14</f>
        <v>1.7469791818314165E-2</v>
      </c>
      <c r="S13">
        <v>2024</v>
      </c>
      <c r="T13" s="9">
        <v>7</v>
      </c>
      <c r="U13" s="9">
        <v>43.7</v>
      </c>
      <c r="W13">
        <v>2024</v>
      </c>
      <c r="X13" s="9">
        <v>2.9</v>
      </c>
    </row>
    <row r="14" spans="7:24">
      <c r="M14" s="56"/>
      <c r="N14" t="s">
        <v>9</v>
      </c>
      <c r="O14">
        <f>SUM(O11:O13)</f>
        <v>686.9</v>
      </c>
      <c r="S14">
        <v>2025</v>
      </c>
      <c r="T14" s="9">
        <v>8.3000000000000007</v>
      </c>
      <c r="U14" s="9">
        <v>42.9</v>
      </c>
      <c r="W14">
        <v>2025</v>
      </c>
      <c r="X14">
        <v>2</v>
      </c>
    </row>
    <row r="15" spans="7:24">
      <c r="S15">
        <v>2026</v>
      </c>
      <c r="T15" s="9">
        <v>6.8</v>
      </c>
      <c r="U15" s="9">
        <v>42.1</v>
      </c>
      <c r="W15">
        <v>2026</v>
      </c>
      <c r="X15">
        <v>1.7</v>
      </c>
    </row>
  </sheetData>
  <mergeCells count="1">
    <mergeCell ref="M3:M1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ACEF1-0EBB-41D1-9DF6-8A039360221C}">
  <dimension ref="G2:AM56"/>
  <sheetViews>
    <sheetView topLeftCell="U1" zoomScale="70" zoomScaleNormal="70" workbookViewId="0">
      <selection activeCell="X19" sqref="X19"/>
    </sheetView>
  </sheetViews>
  <sheetFormatPr defaultColWidth="11" defaultRowHeight="14.25"/>
  <sheetData>
    <row r="2" spans="7:39">
      <c r="G2" s="29" t="s">
        <v>91</v>
      </c>
      <c r="K2" t="s">
        <v>25</v>
      </c>
      <c r="M2" s="64" t="s">
        <v>92</v>
      </c>
      <c r="N2" t="s">
        <v>20</v>
      </c>
      <c r="P2" t="s">
        <v>16</v>
      </c>
      <c r="Q2" t="s">
        <v>23</v>
      </c>
      <c r="T2" t="s">
        <v>22</v>
      </c>
      <c r="X2" t="s">
        <v>21</v>
      </c>
    </row>
    <row r="3" spans="7:39">
      <c r="G3" t="s">
        <v>20</v>
      </c>
      <c r="I3">
        <f>SUM(I4:I12)</f>
        <v>80367</v>
      </c>
      <c r="M3" s="56"/>
      <c r="N3" t="s">
        <v>12</v>
      </c>
      <c r="O3" t="s">
        <v>6</v>
      </c>
      <c r="P3" s="14">
        <f>J10</f>
        <v>2.0288177983500692E-2</v>
      </c>
      <c r="T3" t="s">
        <v>12</v>
      </c>
      <c r="U3" t="s">
        <v>11</v>
      </c>
      <c r="W3">
        <v>2015</v>
      </c>
      <c r="X3">
        <v>8</v>
      </c>
    </row>
    <row r="4" spans="7:39">
      <c r="H4" t="s">
        <v>0</v>
      </c>
      <c r="I4">
        <v>0</v>
      </c>
      <c r="J4" s="14">
        <f>I4/$I$3</f>
        <v>0</v>
      </c>
      <c r="K4" s="14"/>
      <c r="M4" s="56"/>
      <c r="O4" t="s">
        <v>7</v>
      </c>
      <c r="P4" s="14">
        <f>J11</f>
        <v>7.4470864907238048E-3</v>
      </c>
      <c r="Q4" s="13"/>
      <c r="S4">
        <v>2016</v>
      </c>
      <c r="T4" s="33">
        <v>22</v>
      </c>
      <c r="U4" s="33">
        <v>25</v>
      </c>
      <c r="W4">
        <v>2016</v>
      </c>
      <c r="X4">
        <v>9</v>
      </c>
      <c r="AM4" s="38"/>
    </row>
    <row r="5" spans="7:39">
      <c r="H5" t="s">
        <v>1</v>
      </c>
      <c r="I5">
        <v>334.5</v>
      </c>
      <c r="J5" s="14">
        <f t="shared" ref="J5:J12" si="0">I5/$I$3</f>
        <v>4.1621561088506474E-3</v>
      </c>
      <c r="K5" s="14"/>
      <c r="M5" s="56"/>
      <c r="O5" t="s">
        <v>8</v>
      </c>
      <c r="P5" s="14">
        <f>J12</f>
        <v>0.14756056590391578</v>
      </c>
      <c r="Q5" s="13">
        <f>K10</f>
        <v>0.17529583037814028</v>
      </c>
      <c r="S5">
        <v>2017</v>
      </c>
      <c r="T5" s="33">
        <v>21</v>
      </c>
      <c r="U5" s="33">
        <v>38</v>
      </c>
      <c r="W5">
        <v>2017</v>
      </c>
      <c r="X5">
        <v>9</v>
      </c>
      <c r="AM5" s="38"/>
    </row>
    <row r="6" spans="7:39">
      <c r="H6" t="s">
        <v>2</v>
      </c>
      <c r="I6">
        <v>0</v>
      </c>
      <c r="J6" s="14">
        <f t="shared" si="0"/>
        <v>0</v>
      </c>
      <c r="K6" s="14"/>
      <c r="M6" s="56"/>
      <c r="N6" t="s">
        <v>11</v>
      </c>
      <c r="O6" t="s">
        <v>19</v>
      </c>
      <c r="P6" s="14">
        <f>J6</f>
        <v>0</v>
      </c>
      <c r="Q6" s="13">
        <f>K7</f>
        <v>0.39402366643025122</v>
      </c>
      <c r="S6">
        <v>2018</v>
      </c>
      <c r="T6" s="33">
        <v>21.51</v>
      </c>
      <c r="U6" s="33">
        <v>35.340000000000003</v>
      </c>
      <c r="W6">
        <v>2018</v>
      </c>
      <c r="X6">
        <v>8</v>
      </c>
      <c r="AM6" s="38"/>
    </row>
    <row r="7" spans="7:39">
      <c r="H7" t="s">
        <v>3</v>
      </c>
      <c r="I7">
        <v>13585.5</v>
      </c>
      <c r="J7" s="14">
        <f t="shared" si="0"/>
        <v>0.16904326402627945</v>
      </c>
      <c r="K7" s="13">
        <f>SUM(J6,J9)</f>
        <v>0.39402366643025122</v>
      </c>
      <c r="M7" s="56"/>
      <c r="O7" t="s">
        <v>5</v>
      </c>
      <c r="P7" s="14">
        <f>J9</f>
        <v>0.39402366643025122</v>
      </c>
      <c r="Q7" s="13"/>
      <c r="S7">
        <v>2019</v>
      </c>
      <c r="T7" s="33">
        <v>23.26</v>
      </c>
      <c r="U7" s="33">
        <v>33.75</v>
      </c>
      <c r="W7">
        <v>2019</v>
      </c>
      <c r="X7">
        <v>9</v>
      </c>
      <c r="AM7" s="38"/>
    </row>
    <row r="8" spans="7:39">
      <c r="H8" t="s">
        <v>4</v>
      </c>
      <c r="I8">
        <v>20692.5</v>
      </c>
      <c r="J8" s="14">
        <f t="shared" si="0"/>
        <v>0.25747508305647843</v>
      </c>
      <c r="K8" s="13"/>
      <c r="M8" s="56"/>
      <c r="S8">
        <v>2020</v>
      </c>
      <c r="T8" s="33">
        <v>22.23</v>
      </c>
      <c r="U8" s="33">
        <v>35.44</v>
      </c>
      <c r="W8">
        <v>2020</v>
      </c>
      <c r="X8">
        <v>9</v>
      </c>
      <c r="AM8" s="38"/>
    </row>
    <row r="9" spans="7:39">
      <c r="H9" t="s">
        <v>5</v>
      </c>
      <c r="I9">
        <v>31666.5</v>
      </c>
      <c r="J9" s="14">
        <f t="shared" si="0"/>
        <v>0.39402366643025122</v>
      </c>
      <c r="K9" s="13"/>
      <c r="M9" s="56"/>
      <c r="N9" t="s">
        <v>18</v>
      </c>
      <c r="O9" t="s">
        <v>17</v>
      </c>
      <c r="P9" t="s">
        <v>16</v>
      </c>
      <c r="S9">
        <v>2021</v>
      </c>
      <c r="T9" s="33">
        <v>18.649999999999999</v>
      </c>
      <c r="U9" s="33">
        <v>35.18</v>
      </c>
      <c r="W9">
        <v>2021</v>
      </c>
      <c r="X9">
        <v>10</v>
      </c>
    </row>
    <row r="10" spans="7:39">
      <c r="H10" t="s">
        <v>6</v>
      </c>
      <c r="I10">
        <v>1630.5</v>
      </c>
      <c r="J10" s="14">
        <f t="shared" si="0"/>
        <v>2.0288177983500692E-2</v>
      </c>
      <c r="K10" s="13">
        <f>SUM(J10:J12)</f>
        <v>0.17529583037814028</v>
      </c>
      <c r="M10" s="56"/>
      <c r="N10" t="s">
        <v>0</v>
      </c>
      <c r="O10">
        <v>6</v>
      </c>
      <c r="P10" s="13">
        <f>O10/$O$13</f>
        <v>3.3388981636060101E-3</v>
      </c>
      <c r="S10">
        <v>2022</v>
      </c>
      <c r="T10" s="33">
        <v>17.329999999999998</v>
      </c>
      <c r="U10" s="33">
        <v>36.800000000000004</v>
      </c>
      <c r="W10">
        <v>2022</v>
      </c>
      <c r="X10">
        <v>9</v>
      </c>
    </row>
    <row r="11" spans="7:39">
      <c r="H11" t="s">
        <v>7</v>
      </c>
      <c r="I11">
        <v>598.5</v>
      </c>
      <c r="J11" s="14">
        <f t="shared" si="0"/>
        <v>7.4470864907238048E-3</v>
      </c>
      <c r="K11" s="13"/>
      <c r="M11" s="56"/>
      <c r="N11" t="s">
        <v>3</v>
      </c>
      <c r="O11">
        <v>1607.03</v>
      </c>
      <c r="P11" s="13">
        <f>O11/$O$13</f>
        <v>0.89428491930996101</v>
      </c>
      <c r="S11">
        <v>2023</v>
      </c>
      <c r="T11" s="33">
        <v>17.399999999999999</v>
      </c>
      <c r="U11" s="33">
        <v>37</v>
      </c>
      <c r="W11">
        <v>2023</v>
      </c>
      <c r="X11">
        <v>8.4</v>
      </c>
      <c r="AJ11" s="13"/>
    </row>
    <row r="12" spans="7:39">
      <c r="H12" t="s">
        <v>8</v>
      </c>
      <c r="I12">
        <v>11859</v>
      </c>
      <c r="J12" s="14">
        <f t="shared" si="0"/>
        <v>0.14756056590391578</v>
      </c>
      <c r="K12" s="13"/>
      <c r="M12" s="56"/>
      <c r="N12" t="s">
        <v>6</v>
      </c>
      <c r="O12">
        <v>183.97</v>
      </c>
      <c r="P12" s="13">
        <f>O12/$O$13</f>
        <v>0.10237618252643295</v>
      </c>
      <c r="S12">
        <v>2024</v>
      </c>
      <c r="T12" s="9">
        <v>14.8</v>
      </c>
      <c r="U12" s="9">
        <v>42.5</v>
      </c>
      <c r="W12">
        <v>2024</v>
      </c>
      <c r="X12" s="9">
        <v>9.3000000000000007</v>
      </c>
      <c r="AJ12" s="13"/>
    </row>
    <row r="13" spans="7:39">
      <c r="M13" s="56"/>
      <c r="N13" t="s">
        <v>9</v>
      </c>
      <c r="O13">
        <f>SUM(O10:O12)</f>
        <v>1797</v>
      </c>
      <c r="S13">
        <v>2025</v>
      </c>
      <c r="T13" s="33">
        <v>20.399999999999999</v>
      </c>
      <c r="U13" s="33">
        <v>38.5</v>
      </c>
      <c r="W13">
        <v>2025</v>
      </c>
      <c r="X13">
        <v>9</v>
      </c>
      <c r="AJ13" s="13"/>
    </row>
    <row r="14" spans="7:39">
      <c r="S14">
        <v>2026</v>
      </c>
      <c r="T14" s="33">
        <v>17.5</v>
      </c>
      <c r="U14" s="33">
        <v>39.4</v>
      </c>
      <c r="W14">
        <v>2026</v>
      </c>
      <c r="X14">
        <v>10.199999999999999</v>
      </c>
    </row>
    <row r="23" spans="7:24">
      <c r="G23" s="30" t="s">
        <v>93</v>
      </c>
      <c r="K23" t="s">
        <v>25</v>
      </c>
      <c r="M23" s="60" t="s">
        <v>94</v>
      </c>
      <c r="N23" t="s">
        <v>20</v>
      </c>
      <c r="P23" t="s">
        <v>16</v>
      </c>
      <c r="Q23" t="s">
        <v>23</v>
      </c>
      <c r="T23" t="s">
        <v>22</v>
      </c>
      <c r="X23" t="s">
        <v>21</v>
      </c>
    </row>
    <row r="24" spans="7:24">
      <c r="G24" t="s">
        <v>20</v>
      </c>
      <c r="I24">
        <f>SUM(I25:I33)</f>
        <v>18660</v>
      </c>
      <c r="M24" s="57"/>
      <c r="N24" t="s">
        <v>12</v>
      </c>
      <c r="O24" t="s">
        <v>6</v>
      </c>
      <c r="P24" s="14">
        <f>J31</f>
        <v>3.6093247588424436E-2</v>
      </c>
      <c r="T24" t="s">
        <v>12</v>
      </c>
      <c r="U24" t="s">
        <v>11</v>
      </c>
      <c r="W24">
        <v>2015</v>
      </c>
      <c r="X24">
        <v>5</v>
      </c>
    </row>
    <row r="25" spans="7:24">
      <c r="H25" t="s">
        <v>0</v>
      </c>
      <c r="I25">
        <v>60</v>
      </c>
      <c r="J25" s="14">
        <f>I25/$I$24</f>
        <v>3.2154340836012861E-3</v>
      </c>
      <c r="K25" s="14"/>
      <c r="M25" s="57"/>
      <c r="O25" t="s">
        <v>7</v>
      </c>
      <c r="P25" s="14">
        <f>J32</f>
        <v>1.5273311897106109E-2</v>
      </c>
      <c r="Q25" s="13"/>
      <c r="S25">
        <v>2016</v>
      </c>
      <c r="T25" s="9">
        <v>22</v>
      </c>
      <c r="U25" s="9">
        <v>34</v>
      </c>
      <c r="W25">
        <v>2016</v>
      </c>
      <c r="X25">
        <v>2</v>
      </c>
    </row>
    <row r="26" spans="7:24">
      <c r="H26" t="s">
        <v>1</v>
      </c>
      <c r="I26">
        <v>300</v>
      </c>
      <c r="J26" s="14">
        <f t="shared" ref="J26:J33" si="1">I26/$I$24</f>
        <v>1.607717041800643E-2</v>
      </c>
      <c r="K26" s="14"/>
      <c r="M26" s="57"/>
      <c r="O26" t="s">
        <v>8</v>
      </c>
      <c r="P26" s="14">
        <f>J33</f>
        <v>0.14123794212218649</v>
      </c>
      <c r="Q26" s="13">
        <f>K31</f>
        <v>0.19260450160771703</v>
      </c>
      <c r="S26">
        <v>2017</v>
      </c>
      <c r="T26" s="9">
        <v>31</v>
      </c>
      <c r="U26" s="9">
        <v>40</v>
      </c>
      <c r="W26">
        <v>2017</v>
      </c>
      <c r="X26">
        <v>2</v>
      </c>
    </row>
    <row r="27" spans="7:24">
      <c r="H27" t="s">
        <v>2</v>
      </c>
      <c r="I27">
        <v>0</v>
      </c>
      <c r="J27" s="14">
        <f t="shared" si="1"/>
        <v>0</v>
      </c>
      <c r="K27" s="14"/>
      <c r="M27" s="57"/>
      <c r="N27" t="s">
        <v>11</v>
      </c>
      <c r="O27" t="s">
        <v>19</v>
      </c>
      <c r="P27" s="14">
        <f>J27</f>
        <v>0</v>
      </c>
      <c r="Q27" s="13">
        <f>K28</f>
        <v>0.35016077170418008</v>
      </c>
      <c r="S27">
        <v>2018</v>
      </c>
      <c r="T27" s="9">
        <v>27.15</v>
      </c>
      <c r="U27" s="9">
        <v>40.75</v>
      </c>
      <c r="W27">
        <v>2018</v>
      </c>
      <c r="X27">
        <v>0</v>
      </c>
    </row>
    <row r="28" spans="7:24">
      <c r="H28" t="s">
        <v>3</v>
      </c>
      <c r="I28">
        <v>3582</v>
      </c>
      <c r="J28" s="14">
        <f t="shared" si="1"/>
        <v>0.19196141479099679</v>
      </c>
      <c r="K28" s="13">
        <f>SUM(J27,J30)</f>
        <v>0.35016077170418008</v>
      </c>
      <c r="M28" s="57"/>
      <c r="O28" t="s">
        <v>5</v>
      </c>
      <c r="P28" s="14">
        <f>J30</f>
        <v>0.35016077170418008</v>
      </c>
      <c r="Q28" s="13"/>
      <c r="S28">
        <v>2019</v>
      </c>
      <c r="T28" s="9">
        <v>23.26</v>
      </c>
      <c r="U28" s="9">
        <v>41.83</v>
      </c>
      <c r="W28">
        <v>2019</v>
      </c>
      <c r="X28">
        <v>2</v>
      </c>
    </row>
    <row r="29" spans="7:24">
      <c r="H29" t="s">
        <v>4</v>
      </c>
      <c r="I29">
        <v>4590</v>
      </c>
      <c r="J29" s="14">
        <f t="shared" si="1"/>
        <v>0.2459807073954984</v>
      </c>
      <c r="K29" s="13"/>
      <c r="M29" s="57"/>
      <c r="S29">
        <v>2020</v>
      </c>
      <c r="T29" s="9">
        <v>21.84</v>
      </c>
      <c r="U29" s="9">
        <v>48.62</v>
      </c>
      <c r="W29">
        <v>2020</v>
      </c>
      <c r="X29">
        <v>1</v>
      </c>
    </row>
    <row r="30" spans="7:24">
      <c r="H30" t="s">
        <v>5</v>
      </c>
      <c r="I30">
        <v>6534</v>
      </c>
      <c r="J30" s="14">
        <f t="shared" si="1"/>
        <v>0.35016077170418008</v>
      </c>
      <c r="K30" s="13"/>
      <c r="M30" s="57"/>
      <c r="N30" t="s">
        <v>18</v>
      </c>
      <c r="O30" t="s">
        <v>17</v>
      </c>
      <c r="P30" t="s">
        <v>16</v>
      </c>
      <c r="S30">
        <v>2021</v>
      </c>
      <c r="T30" s="9">
        <v>20.190000000000001</v>
      </c>
      <c r="U30" s="9">
        <v>42.51</v>
      </c>
      <c r="W30">
        <v>2021</v>
      </c>
      <c r="X30">
        <v>1</v>
      </c>
    </row>
    <row r="31" spans="7:24">
      <c r="H31" t="s">
        <v>6</v>
      </c>
      <c r="I31">
        <v>673.5</v>
      </c>
      <c r="J31" s="14">
        <f t="shared" si="1"/>
        <v>3.6093247588424436E-2</v>
      </c>
      <c r="K31" s="13">
        <f>SUM(J31:J33)</f>
        <v>0.19260450160771703</v>
      </c>
      <c r="M31" s="57"/>
      <c r="N31" t="s">
        <v>0</v>
      </c>
      <c r="O31">
        <v>6</v>
      </c>
      <c r="P31" s="13">
        <f>O31/$O$34</f>
        <v>1.1834319526627219E-2</v>
      </c>
      <c r="S31">
        <v>2022</v>
      </c>
      <c r="T31" s="9">
        <v>17.48</v>
      </c>
      <c r="U31" s="9">
        <v>43.82</v>
      </c>
      <c r="W31">
        <v>2022</v>
      </c>
      <c r="X31">
        <v>2</v>
      </c>
    </row>
    <row r="32" spans="7:24">
      <c r="H32" t="s">
        <v>7</v>
      </c>
      <c r="I32">
        <v>285</v>
      </c>
      <c r="J32" s="14">
        <f t="shared" si="1"/>
        <v>1.5273311897106109E-2</v>
      </c>
      <c r="K32" s="13"/>
      <c r="M32" s="57"/>
      <c r="N32" t="s">
        <v>3</v>
      </c>
      <c r="O32">
        <v>496.5</v>
      </c>
      <c r="P32" s="13">
        <f>O32/$O$34</f>
        <v>0.97928994082840237</v>
      </c>
      <c r="S32">
        <v>2023</v>
      </c>
      <c r="T32" s="33">
        <v>18.8</v>
      </c>
      <c r="U32" s="33">
        <v>34.700000000000003</v>
      </c>
      <c r="W32">
        <v>2023</v>
      </c>
      <c r="X32" s="41">
        <v>0</v>
      </c>
    </row>
    <row r="33" spans="7:24">
      <c r="H33" t="s">
        <v>8</v>
      </c>
      <c r="I33">
        <v>2635.5</v>
      </c>
      <c r="J33" s="14">
        <f t="shared" si="1"/>
        <v>0.14123794212218649</v>
      </c>
      <c r="K33" s="13"/>
      <c r="M33" s="57"/>
      <c r="N33" t="s">
        <v>6</v>
      </c>
      <c r="O33">
        <v>4.5</v>
      </c>
      <c r="P33" s="13">
        <f>O33/$O$34</f>
        <v>8.8757396449704144E-3</v>
      </c>
      <c r="S33">
        <v>2024</v>
      </c>
      <c r="T33" s="9">
        <v>20.9</v>
      </c>
      <c r="U33" s="9">
        <v>34.4</v>
      </c>
      <c r="W33">
        <v>2024</v>
      </c>
      <c r="X33" s="41">
        <v>0</v>
      </c>
    </row>
    <row r="34" spans="7:24">
      <c r="M34" s="57"/>
      <c r="N34" t="s">
        <v>9</v>
      </c>
      <c r="O34">
        <f>SUM(O31:O33)</f>
        <v>507</v>
      </c>
      <c r="S34">
        <v>2025</v>
      </c>
      <c r="T34" s="9">
        <v>18.8</v>
      </c>
      <c r="U34" s="9">
        <v>32.1</v>
      </c>
      <c r="W34">
        <v>2025</v>
      </c>
      <c r="X34">
        <v>2.2999999999999998</v>
      </c>
    </row>
    <row r="35" spans="7:24">
      <c r="S35">
        <v>2026</v>
      </c>
      <c r="T35" s="9">
        <v>19.3</v>
      </c>
      <c r="U35" s="9">
        <v>35</v>
      </c>
      <c r="W35">
        <v>2026</v>
      </c>
      <c r="X35">
        <v>0.9</v>
      </c>
    </row>
    <row r="44" spans="7:24">
      <c r="G44" s="10" t="s">
        <v>95</v>
      </c>
      <c r="K44" t="s">
        <v>25</v>
      </c>
      <c r="M44" s="58" t="s">
        <v>96</v>
      </c>
      <c r="N44" t="s">
        <v>20</v>
      </c>
      <c r="P44" t="s">
        <v>16</v>
      </c>
      <c r="Q44" t="s">
        <v>23</v>
      </c>
      <c r="T44" t="s">
        <v>22</v>
      </c>
      <c r="X44" t="s">
        <v>21</v>
      </c>
    </row>
    <row r="45" spans="7:24">
      <c r="G45" t="s">
        <v>20</v>
      </c>
      <c r="I45">
        <f>SUM(I46:I54)</f>
        <v>24750</v>
      </c>
      <c r="M45" s="58"/>
      <c r="N45" t="s">
        <v>12</v>
      </c>
      <c r="O45" t="s">
        <v>6</v>
      </c>
      <c r="P45" s="14">
        <f>J52</f>
        <v>9.2121212121212114E-3</v>
      </c>
      <c r="T45" t="s">
        <v>12</v>
      </c>
      <c r="U45" t="s">
        <v>11</v>
      </c>
      <c r="W45">
        <v>2015</v>
      </c>
    </row>
    <row r="46" spans="7:24">
      <c r="H46" t="s">
        <v>0</v>
      </c>
      <c r="I46">
        <v>0</v>
      </c>
      <c r="J46" s="14">
        <f>I46/$I$45</f>
        <v>0</v>
      </c>
      <c r="K46" s="14"/>
      <c r="M46" s="58"/>
      <c r="O46" t="s">
        <v>7</v>
      </c>
      <c r="P46" s="14">
        <f>J53</f>
        <v>2.1818181818181819E-3</v>
      </c>
      <c r="Q46" s="13"/>
      <c r="S46">
        <v>2016</v>
      </c>
      <c r="T46" s="9">
        <v>20</v>
      </c>
      <c r="U46" s="9">
        <v>18</v>
      </c>
      <c r="W46">
        <v>2016</v>
      </c>
      <c r="X46">
        <v>8</v>
      </c>
    </row>
    <row r="47" spans="7:24">
      <c r="H47" t="s">
        <v>1</v>
      </c>
      <c r="I47">
        <v>528</v>
      </c>
      <c r="J47" s="14">
        <f t="shared" ref="J47:J54" si="2">I47/$I$45</f>
        <v>2.1333333333333333E-2</v>
      </c>
      <c r="K47" s="14"/>
      <c r="M47" s="58"/>
      <c r="O47" t="s">
        <v>8</v>
      </c>
      <c r="P47" s="14">
        <f>J54</f>
        <v>9.563636363636363E-2</v>
      </c>
      <c r="Q47" s="13">
        <f>K52</f>
        <v>0.10703030303030303</v>
      </c>
      <c r="S47">
        <v>2017</v>
      </c>
      <c r="T47" s="9">
        <v>19</v>
      </c>
      <c r="U47" s="9">
        <v>21</v>
      </c>
      <c r="W47">
        <v>2017</v>
      </c>
      <c r="X47">
        <v>2</v>
      </c>
    </row>
    <row r="48" spans="7:24">
      <c r="H48" t="s">
        <v>2</v>
      </c>
      <c r="I48">
        <v>180</v>
      </c>
      <c r="J48" s="14">
        <f t="shared" si="2"/>
        <v>7.2727272727272727E-3</v>
      </c>
      <c r="K48" s="14"/>
      <c r="M48" s="58"/>
      <c r="N48" t="s">
        <v>11</v>
      </c>
      <c r="O48" t="s">
        <v>19</v>
      </c>
      <c r="P48" s="14">
        <f>J48</f>
        <v>7.2727272727272727E-3</v>
      </c>
      <c r="Q48" s="13">
        <f>K49</f>
        <v>0.23757575757575758</v>
      </c>
      <c r="S48">
        <v>2018</v>
      </c>
      <c r="T48" s="9">
        <v>19.04</v>
      </c>
      <c r="U48" s="9">
        <v>22.07</v>
      </c>
      <c r="W48">
        <v>2018</v>
      </c>
      <c r="X48">
        <v>0</v>
      </c>
    </row>
    <row r="49" spans="8:24">
      <c r="H49" t="s">
        <v>3</v>
      </c>
      <c r="I49">
        <v>4347</v>
      </c>
      <c r="J49" s="14">
        <f t="shared" si="2"/>
        <v>0.17563636363636365</v>
      </c>
      <c r="K49" s="13">
        <f>SUM(J48,J51)</f>
        <v>0.23757575757575758</v>
      </c>
      <c r="M49" s="58"/>
      <c r="O49" t="s">
        <v>5</v>
      </c>
      <c r="P49" s="14">
        <f>J51</f>
        <v>0.23030303030303031</v>
      </c>
      <c r="Q49" s="13"/>
      <c r="S49">
        <v>2019</v>
      </c>
      <c r="T49" s="9">
        <v>17.82</v>
      </c>
      <c r="U49" s="9">
        <v>20.46</v>
      </c>
      <c r="W49">
        <v>2019</v>
      </c>
      <c r="X49">
        <v>0</v>
      </c>
    </row>
    <row r="50" spans="8:24">
      <c r="H50" t="s">
        <v>4</v>
      </c>
      <c r="I50">
        <v>11346</v>
      </c>
      <c r="J50" s="14">
        <f t="shared" si="2"/>
        <v>0.4584242424242424</v>
      </c>
      <c r="K50" s="13"/>
      <c r="M50" s="58"/>
      <c r="S50">
        <v>2020</v>
      </c>
      <c r="T50" s="9">
        <v>13.21</v>
      </c>
      <c r="U50" s="9">
        <v>21.66</v>
      </c>
      <c r="W50">
        <v>2020</v>
      </c>
      <c r="X50">
        <v>0</v>
      </c>
    </row>
    <row r="51" spans="8:24">
      <c r="H51" t="s">
        <v>5</v>
      </c>
      <c r="I51">
        <v>5700</v>
      </c>
      <c r="J51" s="14">
        <f t="shared" si="2"/>
        <v>0.23030303030303031</v>
      </c>
      <c r="K51" s="13"/>
      <c r="M51" s="58"/>
      <c r="N51" t="s">
        <v>18</v>
      </c>
      <c r="O51" t="s">
        <v>17</v>
      </c>
      <c r="P51" t="s">
        <v>16</v>
      </c>
      <c r="S51">
        <v>2021</v>
      </c>
      <c r="T51" s="9">
        <v>14.46</v>
      </c>
      <c r="U51" s="9">
        <v>24.58</v>
      </c>
      <c r="W51">
        <v>2021</v>
      </c>
      <c r="X51">
        <v>1</v>
      </c>
    </row>
    <row r="52" spans="8:24">
      <c r="H52" t="s">
        <v>6</v>
      </c>
      <c r="I52">
        <v>228</v>
      </c>
      <c r="J52" s="14">
        <f t="shared" si="2"/>
        <v>9.2121212121212114E-3</v>
      </c>
      <c r="K52" s="13">
        <f>SUM(J52:J54)</f>
        <v>0.10703030303030303</v>
      </c>
      <c r="M52" s="58"/>
      <c r="N52" t="s">
        <v>0</v>
      </c>
      <c r="O52">
        <v>0</v>
      </c>
      <c r="P52" s="13">
        <f>O52/$O$55</f>
        <v>0</v>
      </c>
      <c r="S52">
        <v>2022</v>
      </c>
      <c r="T52" s="9">
        <v>12.22</v>
      </c>
      <c r="U52" s="9">
        <v>25.53</v>
      </c>
      <c r="W52">
        <v>2022</v>
      </c>
      <c r="X52" s="41">
        <v>0</v>
      </c>
    </row>
    <row r="53" spans="8:24">
      <c r="H53" t="s">
        <v>7</v>
      </c>
      <c r="I53">
        <v>54</v>
      </c>
      <c r="J53" s="14">
        <f t="shared" si="2"/>
        <v>2.1818181818181819E-3</v>
      </c>
      <c r="K53" s="13"/>
      <c r="M53" s="58"/>
      <c r="N53" t="s">
        <v>3</v>
      </c>
      <c r="O53">
        <v>555</v>
      </c>
      <c r="P53" s="13">
        <f>O53/$O$55</f>
        <v>1</v>
      </c>
      <c r="S53">
        <v>2023</v>
      </c>
      <c r="T53" s="33">
        <v>12.5</v>
      </c>
      <c r="U53" s="33">
        <v>26.1</v>
      </c>
      <c r="W53">
        <v>2023</v>
      </c>
      <c r="X53">
        <v>0.4</v>
      </c>
    </row>
    <row r="54" spans="8:24">
      <c r="H54" t="s">
        <v>8</v>
      </c>
      <c r="I54">
        <v>2367</v>
      </c>
      <c r="J54" s="14">
        <f t="shared" si="2"/>
        <v>9.563636363636363E-2</v>
      </c>
      <c r="K54" s="13"/>
      <c r="M54" s="58"/>
      <c r="N54" t="s">
        <v>6</v>
      </c>
      <c r="O54">
        <v>0</v>
      </c>
      <c r="P54" s="13">
        <f>O54/$O$55</f>
        <v>0</v>
      </c>
      <c r="S54">
        <v>2024</v>
      </c>
      <c r="T54" s="9">
        <v>10.9</v>
      </c>
      <c r="U54" s="9">
        <v>27.4</v>
      </c>
      <c r="W54">
        <v>2024</v>
      </c>
      <c r="X54" s="9">
        <v>0</v>
      </c>
    </row>
    <row r="55" spans="8:24">
      <c r="M55" s="58"/>
      <c r="N55" t="s">
        <v>9</v>
      </c>
      <c r="O55">
        <f>SUM(O52:O54)</f>
        <v>555</v>
      </c>
      <c r="S55">
        <v>2025</v>
      </c>
      <c r="T55" s="9">
        <v>13.6</v>
      </c>
      <c r="U55" s="9">
        <v>26.1</v>
      </c>
      <c r="W55">
        <v>2025</v>
      </c>
      <c r="X55">
        <v>0.9</v>
      </c>
    </row>
    <row r="56" spans="8:24">
      <c r="S56">
        <v>2026</v>
      </c>
      <c r="T56" s="9">
        <v>10.7</v>
      </c>
      <c r="U56" s="9">
        <v>23.8</v>
      </c>
      <c r="W56">
        <v>2026</v>
      </c>
      <c r="X56">
        <v>0</v>
      </c>
    </row>
  </sheetData>
  <mergeCells count="3">
    <mergeCell ref="M2:M13"/>
    <mergeCell ref="M23:M34"/>
    <mergeCell ref="M44:M5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27F83-451E-4461-90B6-307DC68CEB1F}">
  <dimension ref="G2:AG35"/>
  <sheetViews>
    <sheetView topLeftCell="T1" zoomScale="70" zoomScaleNormal="70" workbookViewId="0">
      <selection activeCell="AA8" sqref="AA8"/>
    </sheetView>
  </sheetViews>
  <sheetFormatPr defaultColWidth="11" defaultRowHeight="14.25"/>
  <sheetData>
    <row r="2" spans="7:33">
      <c r="G2" s="29" t="s">
        <v>87</v>
      </c>
      <c r="K2" t="s">
        <v>25</v>
      </c>
      <c r="M2" s="64" t="s">
        <v>88</v>
      </c>
      <c r="N2" t="s">
        <v>20</v>
      </c>
      <c r="P2" t="s">
        <v>16</v>
      </c>
      <c r="Q2" t="s">
        <v>23</v>
      </c>
      <c r="T2" t="s">
        <v>22</v>
      </c>
      <c r="X2" t="s">
        <v>21</v>
      </c>
    </row>
    <row r="3" spans="7:33">
      <c r="G3" t="s">
        <v>20</v>
      </c>
      <c r="I3">
        <f>SUM(I4:I12)</f>
        <v>15960</v>
      </c>
      <c r="M3" s="56"/>
      <c r="N3" t="s">
        <v>12</v>
      </c>
      <c r="O3" t="s">
        <v>6</v>
      </c>
      <c r="P3" s="14">
        <f>J10</f>
        <v>5.6390977443609019E-3</v>
      </c>
      <c r="T3" t="s">
        <v>12</v>
      </c>
      <c r="U3" t="s">
        <v>11</v>
      </c>
      <c r="W3">
        <v>2015</v>
      </c>
      <c r="X3">
        <v>2</v>
      </c>
      <c r="AB3" t="s">
        <v>20</v>
      </c>
      <c r="AD3">
        <f>SUM(AD4:AD12)</f>
        <v>82839.5</v>
      </c>
    </row>
    <row r="4" spans="7:33">
      <c r="H4" t="s">
        <v>0</v>
      </c>
      <c r="I4">
        <v>0</v>
      </c>
      <c r="J4" s="14">
        <f>I4/$I$3</f>
        <v>0</v>
      </c>
      <c r="K4" s="14"/>
      <c r="M4" s="56"/>
      <c r="O4" t="s">
        <v>7</v>
      </c>
      <c r="P4" s="14">
        <f>J11</f>
        <v>3.2894736842105261E-3</v>
      </c>
      <c r="Q4" s="13"/>
      <c r="S4">
        <v>2016</v>
      </c>
      <c r="T4" s="9">
        <v>12</v>
      </c>
      <c r="U4" s="9">
        <v>40</v>
      </c>
      <c r="W4">
        <v>2016</v>
      </c>
      <c r="X4">
        <v>0</v>
      </c>
      <c r="AC4" t="s">
        <v>0</v>
      </c>
      <c r="AD4">
        <v>904</v>
      </c>
      <c r="AE4" s="14">
        <f>AD4/$AD$3</f>
        <v>1.0912668473373209E-2</v>
      </c>
    </row>
    <row r="5" spans="7:33">
      <c r="H5" t="s">
        <v>1</v>
      </c>
      <c r="I5">
        <v>120</v>
      </c>
      <c r="J5" s="14">
        <f t="shared" ref="J5:J12" si="0">I5/$I$3</f>
        <v>7.5187969924812026E-3</v>
      </c>
      <c r="K5" s="14"/>
      <c r="M5" s="56"/>
      <c r="O5" t="s">
        <v>8</v>
      </c>
      <c r="P5" s="14">
        <f>J12</f>
        <v>7.7443609022556398E-2</v>
      </c>
      <c r="Q5" s="13">
        <f>K10</f>
        <v>8.6372180451127822E-2</v>
      </c>
      <c r="S5">
        <v>2017</v>
      </c>
      <c r="T5" s="9">
        <v>16</v>
      </c>
      <c r="U5" s="9">
        <v>53</v>
      </c>
      <c r="W5">
        <v>2017</v>
      </c>
      <c r="X5">
        <v>3</v>
      </c>
      <c r="AC5" t="s">
        <v>1</v>
      </c>
      <c r="AD5">
        <v>10835.5</v>
      </c>
      <c r="AE5" s="14">
        <f t="shared" ref="AE5:AE12" si="1">AD5/$AD$3</f>
        <v>0.13080112748145512</v>
      </c>
    </row>
    <row r="6" spans="7:33">
      <c r="H6" t="s">
        <v>2</v>
      </c>
      <c r="I6">
        <v>6</v>
      </c>
      <c r="J6" s="14">
        <f t="shared" si="0"/>
        <v>3.7593984962406017E-4</v>
      </c>
      <c r="K6" s="14"/>
      <c r="M6" s="56"/>
      <c r="N6" t="s">
        <v>11</v>
      </c>
      <c r="O6" t="s">
        <v>19</v>
      </c>
      <c r="P6" s="14">
        <f>J6</f>
        <v>3.7593984962406017E-4</v>
      </c>
      <c r="Q6" s="13">
        <f>K7</f>
        <v>0.45357142857142857</v>
      </c>
      <c r="S6">
        <v>2018</v>
      </c>
      <c r="T6" s="9">
        <v>15.81</v>
      </c>
      <c r="U6" s="9">
        <v>54.05</v>
      </c>
      <c r="W6">
        <v>2018</v>
      </c>
      <c r="X6">
        <v>6</v>
      </c>
      <c r="AC6" t="s">
        <v>2</v>
      </c>
      <c r="AD6">
        <v>303</v>
      </c>
      <c r="AE6" s="14">
        <f t="shared" si="1"/>
        <v>3.6576753843275251E-3</v>
      </c>
    </row>
    <row r="7" spans="7:33">
      <c r="H7" t="s">
        <v>3</v>
      </c>
      <c r="I7">
        <v>3595.5</v>
      </c>
      <c r="J7" s="14">
        <f t="shared" si="0"/>
        <v>0.22528195488721806</v>
      </c>
      <c r="K7" s="13">
        <f>SUM(J6,J9)</f>
        <v>0.45357142857142857</v>
      </c>
      <c r="M7" s="56"/>
      <c r="O7" t="s">
        <v>5</v>
      </c>
      <c r="P7" s="14">
        <f>J9</f>
        <v>0.45319548872180448</v>
      </c>
      <c r="Q7" s="13"/>
      <c r="S7">
        <v>2019</v>
      </c>
      <c r="T7" s="9">
        <v>13.43</v>
      </c>
      <c r="U7" s="9">
        <v>49.43</v>
      </c>
      <c r="W7">
        <v>2019</v>
      </c>
      <c r="X7">
        <v>4</v>
      </c>
      <c r="AC7" t="s">
        <v>3</v>
      </c>
      <c r="AD7">
        <v>14505</v>
      </c>
      <c r="AE7" s="14">
        <f t="shared" si="1"/>
        <v>0.17509762854676814</v>
      </c>
    </row>
    <row r="8" spans="7:33">
      <c r="H8" t="s">
        <v>4</v>
      </c>
      <c r="I8">
        <v>3627</v>
      </c>
      <c r="J8" s="14">
        <f t="shared" si="0"/>
        <v>0.22725563909774435</v>
      </c>
      <c r="K8" s="13"/>
      <c r="M8" s="56"/>
      <c r="S8">
        <v>2020</v>
      </c>
      <c r="T8" s="9">
        <v>12.9</v>
      </c>
      <c r="U8" s="9">
        <v>49.77</v>
      </c>
      <c r="W8">
        <v>2020</v>
      </c>
      <c r="X8">
        <v>3</v>
      </c>
      <c r="AC8" t="s">
        <v>4</v>
      </c>
      <c r="AD8">
        <v>25576</v>
      </c>
      <c r="AE8" s="14">
        <f t="shared" si="1"/>
        <v>0.30874160273782436</v>
      </c>
    </row>
    <row r="9" spans="7:33">
      <c r="H9" t="s">
        <v>5</v>
      </c>
      <c r="I9">
        <v>7233</v>
      </c>
      <c r="J9" s="14">
        <f t="shared" si="0"/>
        <v>0.45319548872180448</v>
      </c>
      <c r="K9" s="13"/>
      <c r="M9" s="56"/>
      <c r="N9" t="s">
        <v>18</v>
      </c>
      <c r="O9" t="s">
        <v>17</v>
      </c>
      <c r="P9" t="s">
        <v>16</v>
      </c>
      <c r="S9">
        <v>2021</v>
      </c>
      <c r="T9" s="9">
        <v>12.94</v>
      </c>
      <c r="U9" s="9">
        <v>55.08</v>
      </c>
      <c r="W9">
        <v>2021</v>
      </c>
      <c r="X9">
        <v>3</v>
      </c>
      <c r="AC9" t="s">
        <v>5</v>
      </c>
      <c r="AD9">
        <v>26307</v>
      </c>
      <c r="AE9" s="14">
        <f t="shared" si="1"/>
        <v>0.31756589549671355</v>
      </c>
    </row>
    <row r="10" spans="7:33">
      <c r="H10" t="s">
        <v>6</v>
      </c>
      <c r="I10">
        <v>90</v>
      </c>
      <c r="J10" s="14">
        <f t="shared" si="0"/>
        <v>5.6390977443609019E-3</v>
      </c>
      <c r="K10" s="13">
        <f>SUM(J10:J12)</f>
        <v>8.6372180451127822E-2</v>
      </c>
      <c r="M10" s="56"/>
      <c r="N10" t="s">
        <v>0</v>
      </c>
      <c r="O10">
        <v>0</v>
      </c>
      <c r="P10" s="13">
        <f>O10/$O$13</f>
        <v>0</v>
      </c>
      <c r="S10">
        <v>2022</v>
      </c>
      <c r="T10" s="9">
        <v>12.48</v>
      </c>
      <c r="U10" s="9">
        <v>50.79</v>
      </c>
      <c r="W10">
        <v>2022</v>
      </c>
      <c r="X10">
        <v>0</v>
      </c>
      <c r="AC10" t="s">
        <v>6</v>
      </c>
      <c r="AD10">
        <v>187.5</v>
      </c>
      <c r="AE10" s="14">
        <f t="shared" si="1"/>
        <v>2.2634129853511911E-3</v>
      </c>
    </row>
    <row r="11" spans="7:33">
      <c r="H11" t="s">
        <v>7</v>
      </c>
      <c r="I11">
        <v>52.5</v>
      </c>
      <c r="J11" s="14">
        <f t="shared" si="0"/>
        <v>3.2894736842105261E-3</v>
      </c>
      <c r="K11" s="13"/>
      <c r="M11" s="56"/>
      <c r="N11" t="s">
        <v>3</v>
      </c>
      <c r="O11">
        <v>240.6</v>
      </c>
      <c r="P11" s="13">
        <f>O11/$O$13</f>
        <v>1</v>
      </c>
      <c r="S11">
        <v>2023</v>
      </c>
      <c r="T11" s="9">
        <v>10.36</v>
      </c>
      <c r="U11" s="9">
        <v>49.26</v>
      </c>
      <c r="W11">
        <v>2023</v>
      </c>
      <c r="X11">
        <v>0</v>
      </c>
      <c r="AC11" t="s">
        <v>7</v>
      </c>
      <c r="AD11">
        <v>387</v>
      </c>
      <c r="AE11" s="14">
        <f t="shared" si="1"/>
        <v>4.671684401764859E-3</v>
      </c>
    </row>
    <row r="12" spans="7:33">
      <c r="H12" t="s">
        <v>8</v>
      </c>
      <c r="I12">
        <v>1236</v>
      </c>
      <c r="J12" s="14">
        <f t="shared" si="0"/>
        <v>7.7443609022556398E-2</v>
      </c>
      <c r="K12" s="13"/>
      <c r="M12" s="56"/>
      <c r="N12" t="s">
        <v>6</v>
      </c>
      <c r="O12">
        <v>0</v>
      </c>
      <c r="P12" s="13">
        <f>O12/$O$13</f>
        <v>0</v>
      </c>
      <c r="S12">
        <v>2024</v>
      </c>
      <c r="T12" s="9">
        <v>8.3000000000000007</v>
      </c>
      <c r="U12" s="9">
        <v>46.3</v>
      </c>
      <c r="W12">
        <v>2024</v>
      </c>
      <c r="X12" s="9">
        <v>0</v>
      </c>
      <c r="AC12" t="s">
        <v>8</v>
      </c>
      <c r="AD12">
        <v>3834.5</v>
      </c>
      <c r="AE12" s="14">
        <f t="shared" si="1"/>
        <v>4.6288304492422092E-2</v>
      </c>
    </row>
    <row r="13" spans="7:33">
      <c r="M13" s="56"/>
      <c r="N13" t="s">
        <v>9</v>
      </c>
      <c r="O13">
        <f>SUM(O10:O12)</f>
        <v>240.6</v>
      </c>
      <c r="S13">
        <v>2025</v>
      </c>
      <c r="T13" s="9">
        <v>7.6</v>
      </c>
      <c r="U13" s="9">
        <v>46.7</v>
      </c>
      <c r="W13">
        <v>2025</v>
      </c>
      <c r="X13">
        <v>0</v>
      </c>
      <c r="AF13" s="13">
        <f>SUM(AE10:AE12)</f>
        <v>5.322340187953814E-2</v>
      </c>
      <c r="AG13" t="s">
        <v>12</v>
      </c>
    </row>
    <row r="14" spans="7:33">
      <c r="S14">
        <v>2026</v>
      </c>
      <c r="T14" s="9">
        <v>8.6</v>
      </c>
      <c r="U14" s="9">
        <v>45.4</v>
      </c>
      <c r="W14">
        <v>2026</v>
      </c>
      <c r="X14">
        <v>0</v>
      </c>
      <c r="AF14" s="13">
        <f>SUM(AE9,AE6)</f>
        <v>0.32122357088104109</v>
      </c>
      <c r="AG14" t="s">
        <v>11</v>
      </c>
    </row>
    <row r="15" spans="7:33">
      <c r="AF15" s="13">
        <f>SUM(AE4:AE5,AE7:AE8)</f>
        <v>0.62555302723942086</v>
      </c>
      <c r="AG15" t="s">
        <v>10</v>
      </c>
    </row>
    <row r="23" spans="7:24">
      <c r="G23" s="30" t="s">
        <v>89</v>
      </c>
      <c r="K23" t="s">
        <v>25</v>
      </c>
      <c r="M23" s="60" t="s">
        <v>90</v>
      </c>
      <c r="N23" t="s">
        <v>20</v>
      </c>
      <c r="P23" t="s">
        <v>16</v>
      </c>
      <c r="Q23" t="s">
        <v>23</v>
      </c>
      <c r="T23" t="s">
        <v>22</v>
      </c>
      <c r="X23" t="s">
        <v>21</v>
      </c>
    </row>
    <row r="24" spans="7:24">
      <c r="G24" t="s">
        <v>20</v>
      </c>
      <c r="I24">
        <f>SUM(I25:I33)</f>
        <v>63271.5</v>
      </c>
      <c r="M24" s="57"/>
      <c r="N24" t="s">
        <v>12</v>
      </c>
      <c r="O24" t="s">
        <v>6</v>
      </c>
      <c r="P24" s="14">
        <f>J31</f>
        <v>3.4849813897252315E-3</v>
      </c>
      <c r="T24" t="s">
        <v>12</v>
      </c>
      <c r="U24" t="s">
        <v>11</v>
      </c>
      <c r="W24">
        <v>2015</v>
      </c>
      <c r="X24" s="15">
        <v>5</v>
      </c>
    </row>
    <row r="25" spans="7:24">
      <c r="H25" t="s">
        <v>0</v>
      </c>
      <c r="I25">
        <v>960</v>
      </c>
      <c r="J25" s="14">
        <f>I25/$I$24</f>
        <v>1.5172708091320737E-2</v>
      </c>
      <c r="K25" s="14"/>
      <c r="M25" s="57"/>
      <c r="O25" t="s">
        <v>7</v>
      </c>
      <c r="P25" s="14">
        <f>J32</f>
        <v>6.0216685237429171E-3</v>
      </c>
      <c r="Q25" s="13"/>
      <c r="S25">
        <v>2016</v>
      </c>
      <c r="T25" s="9">
        <v>9</v>
      </c>
      <c r="U25" s="9">
        <v>19</v>
      </c>
      <c r="W25">
        <v>2016</v>
      </c>
      <c r="X25" s="15">
        <v>3</v>
      </c>
    </row>
    <row r="26" spans="7:24">
      <c r="H26" t="s">
        <v>1</v>
      </c>
      <c r="I26">
        <v>9411</v>
      </c>
      <c r="J26" s="14">
        <f t="shared" ref="J26:J33" si="2">I26/$I$24</f>
        <v>0.1487399540077286</v>
      </c>
      <c r="K26" s="14"/>
      <c r="M26" s="57"/>
      <c r="O26" t="s">
        <v>8</v>
      </c>
      <c r="P26" s="14">
        <f>J33</f>
        <v>2.8614779165975202E-2</v>
      </c>
      <c r="Q26" s="13">
        <f>K31</f>
        <v>3.8121429079443353E-2</v>
      </c>
      <c r="S26">
        <v>2017</v>
      </c>
      <c r="T26" s="9">
        <v>8</v>
      </c>
      <c r="U26" s="9">
        <v>27</v>
      </c>
      <c r="W26">
        <v>2017</v>
      </c>
      <c r="X26" s="15">
        <v>9</v>
      </c>
    </row>
    <row r="27" spans="7:24">
      <c r="H27" t="s">
        <v>2</v>
      </c>
      <c r="I27">
        <v>477</v>
      </c>
      <c r="J27" s="14">
        <f t="shared" si="2"/>
        <v>7.5389393328749912E-3</v>
      </c>
      <c r="K27" s="14"/>
      <c r="M27" s="57"/>
      <c r="N27" t="s">
        <v>11</v>
      </c>
      <c r="O27" t="s">
        <v>19</v>
      </c>
      <c r="P27" s="14">
        <f>J27</f>
        <v>7.5389393328749912E-3</v>
      </c>
      <c r="Q27" s="13">
        <f>K28</f>
        <v>0.28320807946705862</v>
      </c>
      <c r="S27">
        <v>2018</v>
      </c>
      <c r="T27" s="9">
        <v>7.99</v>
      </c>
      <c r="U27" s="9">
        <v>27.13</v>
      </c>
      <c r="W27">
        <v>2018</v>
      </c>
      <c r="X27" s="15">
        <v>10</v>
      </c>
    </row>
    <row r="28" spans="7:24">
      <c r="H28" t="s">
        <v>3</v>
      </c>
      <c r="I28">
        <v>9315</v>
      </c>
      <c r="J28" s="14">
        <f t="shared" si="2"/>
        <v>0.14722268319859652</v>
      </c>
      <c r="K28" s="13">
        <f>SUM(J27,J30)</f>
        <v>0.28320807946705862</v>
      </c>
      <c r="M28" s="57"/>
      <c r="O28" t="s">
        <v>5</v>
      </c>
      <c r="P28" s="14">
        <f>J30</f>
        <v>0.27566914013418364</v>
      </c>
      <c r="Q28" s="13"/>
      <c r="S28">
        <v>2019</v>
      </c>
      <c r="T28" s="9">
        <v>8.84</v>
      </c>
      <c r="U28" s="9">
        <v>28.8</v>
      </c>
      <c r="W28">
        <v>2019</v>
      </c>
      <c r="X28" s="15">
        <v>10</v>
      </c>
    </row>
    <row r="29" spans="7:24">
      <c r="H29" t="s">
        <v>4</v>
      </c>
      <c r="I29">
        <v>23254.5</v>
      </c>
      <c r="J29" s="14">
        <f t="shared" si="2"/>
        <v>0.36753514615585214</v>
      </c>
      <c r="K29" s="13"/>
      <c r="M29" s="57"/>
      <c r="S29">
        <v>2020</v>
      </c>
      <c r="T29" s="9">
        <v>6.21</v>
      </c>
      <c r="U29" s="9">
        <v>28.98</v>
      </c>
      <c r="W29">
        <v>2020</v>
      </c>
      <c r="X29" s="15">
        <v>8</v>
      </c>
    </row>
    <row r="30" spans="7:24">
      <c r="H30" t="s">
        <v>5</v>
      </c>
      <c r="I30">
        <v>17442</v>
      </c>
      <c r="J30" s="14">
        <f t="shared" si="2"/>
        <v>0.27566914013418364</v>
      </c>
      <c r="K30" s="13"/>
      <c r="M30" s="57"/>
      <c r="N30" t="s">
        <v>18</v>
      </c>
      <c r="O30" t="s">
        <v>17</v>
      </c>
      <c r="P30" t="s">
        <v>16</v>
      </c>
      <c r="S30">
        <v>2021</v>
      </c>
      <c r="T30" s="9">
        <v>7.05</v>
      </c>
      <c r="U30" s="9">
        <v>27.17</v>
      </c>
      <c r="W30">
        <v>2021</v>
      </c>
      <c r="X30" s="15">
        <v>13</v>
      </c>
    </row>
    <row r="31" spans="7:24">
      <c r="H31" t="s">
        <v>6</v>
      </c>
      <c r="I31">
        <v>220.5</v>
      </c>
      <c r="J31" s="14">
        <f t="shared" si="2"/>
        <v>3.4849813897252315E-3</v>
      </c>
      <c r="K31" s="13">
        <f>SUM(J31:J33)</f>
        <v>3.8121429079443353E-2</v>
      </c>
      <c r="M31" s="57"/>
      <c r="N31" t="s">
        <v>0</v>
      </c>
      <c r="O31">
        <v>161</v>
      </c>
      <c r="P31" s="13">
        <f>O31/$O$34</f>
        <v>0.13619829117671939</v>
      </c>
      <c r="S31">
        <v>2022</v>
      </c>
      <c r="T31" s="9">
        <v>5.25</v>
      </c>
      <c r="U31" s="9">
        <v>28.04</v>
      </c>
      <c r="W31">
        <v>2022</v>
      </c>
      <c r="X31" s="15">
        <v>10</v>
      </c>
    </row>
    <row r="32" spans="7:24">
      <c r="H32" t="s">
        <v>7</v>
      </c>
      <c r="I32">
        <v>381</v>
      </c>
      <c r="J32" s="14">
        <f t="shared" si="2"/>
        <v>6.0216685237429171E-3</v>
      </c>
      <c r="K32" s="13"/>
      <c r="M32" s="57"/>
      <c r="N32" t="s">
        <v>3</v>
      </c>
      <c r="O32">
        <v>914.9</v>
      </c>
      <c r="P32" s="13">
        <f>O32/$O$34</f>
        <v>0.77396159377379226</v>
      </c>
      <c r="S32">
        <v>2023</v>
      </c>
      <c r="T32" s="9">
        <v>4.95</v>
      </c>
      <c r="U32" s="9">
        <v>28.4</v>
      </c>
      <c r="W32">
        <v>2023</v>
      </c>
      <c r="X32" s="15">
        <v>9</v>
      </c>
    </row>
    <row r="33" spans="8:24">
      <c r="H33" t="s">
        <v>8</v>
      </c>
      <c r="I33">
        <v>1810.5</v>
      </c>
      <c r="J33" s="14">
        <f t="shared" si="2"/>
        <v>2.8614779165975202E-2</v>
      </c>
      <c r="K33" s="13"/>
      <c r="M33" s="57"/>
      <c r="N33" t="s">
        <v>6</v>
      </c>
      <c r="O33">
        <v>106.2</v>
      </c>
      <c r="P33" s="13">
        <f>O33/$O$34</f>
        <v>8.9840115049488189E-2</v>
      </c>
      <c r="S33">
        <v>2024</v>
      </c>
      <c r="T33" s="9">
        <v>4.7</v>
      </c>
      <c r="U33" s="9">
        <v>30.3</v>
      </c>
      <c r="W33">
        <v>2024</v>
      </c>
      <c r="X33" s="15">
        <v>10</v>
      </c>
    </row>
    <row r="34" spans="8:24">
      <c r="M34" s="57"/>
      <c r="N34" t="s">
        <v>9</v>
      </c>
      <c r="O34">
        <f>SUM(O31:O33)</f>
        <v>1182.1000000000001</v>
      </c>
      <c r="S34">
        <v>2025</v>
      </c>
      <c r="T34" s="9">
        <v>4.5</v>
      </c>
      <c r="U34" s="9">
        <v>28.5</v>
      </c>
      <c r="W34">
        <v>2025</v>
      </c>
      <c r="X34" s="15">
        <v>9</v>
      </c>
    </row>
    <row r="35" spans="8:24">
      <c r="S35">
        <v>2026</v>
      </c>
      <c r="T35" s="9">
        <v>3.8</v>
      </c>
      <c r="U35" s="9">
        <v>28.3</v>
      </c>
      <c r="W35">
        <v>2026</v>
      </c>
      <c r="X35" s="15">
        <v>9</v>
      </c>
    </row>
  </sheetData>
  <mergeCells count="2">
    <mergeCell ref="M2:M13"/>
    <mergeCell ref="M23:M3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DC073-FF8A-4B9F-B447-52A9E32637DF}">
  <dimension ref="A2:AO299"/>
  <sheetViews>
    <sheetView topLeftCell="T1" zoomScale="80" zoomScaleNormal="80" workbookViewId="0">
      <selection activeCell="AA56" sqref="AA56"/>
    </sheetView>
  </sheetViews>
  <sheetFormatPr defaultColWidth="11" defaultRowHeight="14.25"/>
  <cols>
    <col min="1" max="3" width="11" style="42"/>
    <col min="26" max="34" width="11" style="42"/>
  </cols>
  <sheetData>
    <row r="2" spans="1:41">
      <c r="A2" s="45"/>
      <c r="B2" s="45"/>
      <c r="C2" s="45"/>
      <c r="Z2" s="45"/>
      <c r="AH2" s="45"/>
    </row>
    <row r="3" spans="1:41">
      <c r="A3" s="45"/>
      <c r="B3" s="45"/>
      <c r="C3" s="45"/>
      <c r="G3" s="12" t="s">
        <v>35</v>
      </c>
      <c r="K3" t="s">
        <v>25</v>
      </c>
      <c r="M3" s="64" t="s">
        <v>44</v>
      </c>
      <c r="N3" t="s">
        <v>20</v>
      </c>
      <c r="P3" t="s">
        <v>16</v>
      </c>
      <c r="Q3" t="s">
        <v>23</v>
      </c>
      <c r="T3" t="s">
        <v>22</v>
      </c>
      <c r="X3" t="s">
        <v>21</v>
      </c>
      <c r="Z3" s="45"/>
      <c r="AH3" s="45"/>
    </row>
    <row r="4" spans="1:41">
      <c r="A4" s="45"/>
      <c r="B4" s="45"/>
      <c r="C4" s="45"/>
      <c r="G4" t="s">
        <v>20</v>
      </c>
      <c r="I4">
        <f>SUM(I5:I13)</f>
        <v>102023</v>
      </c>
      <c r="M4" s="56"/>
      <c r="N4" t="s">
        <v>12</v>
      </c>
      <c r="O4" t="s">
        <v>6</v>
      </c>
      <c r="P4" s="14">
        <f>J11</f>
        <v>5.6751908883291022E-3</v>
      </c>
      <c r="Q4" s="2">
        <f>K11</f>
        <v>9.6233202317124567E-2</v>
      </c>
      <c r="T4" t="s">
        <v>12</v>
      </c>
      <c r="U4" t="s">
        <v>11</v>
      </c>
      <c r="W4">
        <v>2015</v>
      </c>
      <c r="X4">
        <v>13</v>
      </c>
      <c r="Z4" s="45"/>
      <c r="AH4" s="45"/>
    </row>
    <row r="5" spans="1:41">
      <c r="A5" s="45"/>
      <c r="B5" s="45"/>
      <c r="C5" s="45"/>
      <c r="H5" t="s">
        <v>0</v>
      </c>
      <c r="I5">
        <v>294</v>
      </c>
      <c r="J5" s="14">
        <f>I5/$I$4</f>
        <v>2.8817031453691813E-3</v>
      </c>
      <c r="K5" s="14"/>
      <c r="M5" s="56"/>
      <c r="O5" t="s">
        <v>7</v>
      </c>
      <c r="P5" s="14">
        <f>J12</f>
        <v>6.2240867255422801E-3</v>
      </c>
      <c r="Q5" s="2">
        <f>K8</f>
        <v>0.32656361800770417</v>
      </c>
      <c r="S5">
        <v>2016</v>
      </c>
      <c r="T5" s="9">
        <v>15</v>
      </c>
      <c r="U5" s="9">
        <v>21</v>
      </c>
      <c r="W5">
        <v>2016</v>
      </c>
      <c r="X5">
        <v>13</v>
      </c>
      <c r="Z5" s="45"/>
      <c r="AH5" s="45"/>
    </row>
    <row r="6" spans="1:41">
      <c r="A6" s="45"/>
      <c r="B6" s="45"/>
      <c r="C6" s="45"/>
      <c r="H6" t="s">
        <v>1</v>
      </c>
      <c r="I6">
        <v>6780</v>
      </c>
      <c r="J6" s="14">
        <f t="shared" ref="J6:J13" si="0">I6/$I$4</f>
        <v>6.64556031483097E-2</v>
      </c>
      <c r="K6" s="14"/>
      <c r="M6" s="56"/>
      <c r="O6" t="s">
        <v>8</v>
      </c>
      <c r="P6" s="14">
        <f>J13</f>
        <v>8.4333924703253182E-2</v>
      </c>
      <c r="Q6" s="13"/>
      <c r="S6">
        <v>2017</v>
      </c>
      <c r="T6" s="9">
        <v>14</v>
      </c>
      <c r="U6" s="9">
        <v>32</v>
      </c>
      <c r="W6">
        <v>2017</v>
      </c>
      <c r="X6">
        <v>13</v>
      </c>
      <c r="Z6" s="45"/>
      <c r="AH6" s="45"/>
      <c r="AM6">
        <f>SUM(AG:AG)</f>
        <v>0</v>
      </c>
    </row>
    <row r="7" spans="1:41">
      <c r="A7" s="45"/>
      <c r="B7" s="45"/>
      <c r="C7" s="45"/>
      <c r="H7" t="s">
        <v>2</v>
      </c>
      <c r="I7">
        <v>324</v>
      </c>
      <c r="J7" s="14">
        <f t="shared" si="0"/>
        <v>3.1757544867333834E-3</v>
      </c>
      <c r="K7" s="14"/>
      <c r="M7" s="56"/>
      <c r="N7" t="s">
        <v>11</v>
      </c>
      <c r="O7" t="s">
        <v>19</v>
      </c>
      <c r="P7" s="14">
        <f>J7</f>
        <v>3.1757544867333834E-3</v>
      </c>
      <c r="S7">
        <v>2018</v>
      </c>
      <c r="T7" s="9">
        <v>14.34</v>
      </c>
      <c r="U7" s="9">
        <v>29.58</v>
      </c>
      <c r="W7">
        <v>2018</v>
      </c>
      <c r="X7">
        <v>12</v>
      </c>
      <c r="Z7" s="45"/>
      <c r="AH7" s="45"/>
      <c r="AL7" t="s">
        <v>12</v>
      </c>
      <c r="AM7" t="s">
        <v>6</v>
      </c>
      <c r="AN7">
        <v>561</v>
      </c>
      <c r="AO7" s="38" t="e">
        <f>AN7/$AM$6</f>
        <v>#DIV/0!</v>
      </c>
    </row>
    <row r="8" spans="1:41">
      <c r="A8" s="45"/>
      <c r="B8" s="45"/>
      <c r="C8" s="45"/>
      <c r="H8" t="s">
        <v>3</v>
      </c>
      <c r="I8">
        <v>12869</v>
      </c>
      <c r="J8" s="14">
        <f t="shared" si="0"/>
        <v>0.12613822373386394</v>
      </c>
      <c r="K8" s="13">
        <f>SUM(J7,J10)</f>
        <v>0.32656361800770417</v>
      </c>
      <c r="M8" s="56"/>
      <c r="O8" t="s">
        <v>5</v>
      </c>
      <c r="P8" s="14">
        <f>J10</f>
        <v>0.32338786352097076</v>
      </c>
      <c r="Q8" s="13"/>
      <c r="S8">
        <v>2019</v>
      </c>
      <c r="T8" s="9">
        <v>14.73</v>
      </c>
      <c r="U8" s="9">
        <v>27.92</v>
      </c>
      <c r="W8">
        <v>2019</v>
      </c>
      <c r="X8">
        <v>13</v>
      </c>
      <c r="Z8" s="45"/>
      <c r="AH8" s="45"/>
      <c r="AM8" t="s">
        <v>7</v>
      </c>
      <c r="AN8">
        <v>1455.0000000000002</v>
      </c>
      <c r="AO8" s="38" t="e">
        <f>AN8/$AM$6</f>
        <v>#DIV/0!</v>
      </c>
    </row>
    <row r="9" spans="1:41">
      <c r="A9" s="45"/>
      <c r="B9" s="45"/>
      <c r="C9" s="45"/>
      <c r="H9" t="s">
        <v>4</v>
      </c>
      <c r="I9">
        <v>38945</v>
      </c>
      <c r="J9" s="14">
        <f t="shared" si="0"/>
        <v>0.38172764964762845</v>
      </c>
      <c r="K9" s="13"/>
      <c r="M9" s="56"/>
      <c r="S9">
        <v>2020</v>
      </c>
      <c r="T9" s="9">
        <v>13.74</v>
      </c>
      <c r="U9" s="9">
        <v>25</v>
      </c>
      <c r="W9">
        <v>2020</v>
      </c>
      <c r="X9">
        <v>12</v>
      </c>
      <c r="Z9" s="45"/>
      <c r="AH9" s="45"/>
      <c r="AM9" t="s">
        <v>8</v>
      </c>
      <c r="AN9">
        <v>10422</v>
      </c>
      <c r="AO9" s="38" t="e">
        <f>AN9/$AM$6</f>
        <v>#DIV/0!</v>
      </c>
    </row>
    <row r="10" spans="1:41">
      <c r="A10" s="45"/>
      <c r="B10" s="45"/>
      <c r="C10" s="45"/>
      <c r="H10" t="s">
        <v>5</v>
      </c>
      <c r="I10">
        <v>32993</v>
      </c>
      <c r="J10" s="14">
        <f t="shared" si="0"/>
        <v>0.32338786352097076</v>
      </c>
      <c r="K10" s="13"/>
      <c r="M10" s="56"/>
      <c r="N10" t="s">
        <v>18</v>
      </c>
      <c r="O10" t="s">
        <v>17</v>
      </c>
      <c r="P10" t="s">
        <v>16</v>
      </c>
      <c r="S10">
        <v>2021</v>
      </c>
      <c r="T10" s="9">
        <v>12.81</v>
      </c>
      <c r="U10" s="9">
        <v>28.79</v>
      </c>
      <c r="W10">
        <v>2021</v>
      </c>
      <c r="X10">
        <v>12</v>
      </c>
      <c r="Z10" s="45"/>
      <c r="AH10" s="45"/>
      <c r="AL10" t="s">
        <v>11</v>
      </c>
      <c r="AM10" t="s">
        <v>19</v>
      </c>
      <c r="AN10">
        <v>742.5</v>
      </c>
      <c r="AO10" s="38" t="e">
        <f>AN10/$AM$6</f>
        <v>#DIV/0!</v>
      </c>
    </row>
    <row r="11" spans="1:41">
      <c r="A11" s="45"/>
      <c r="B11" s="45"/>
      <c r="C11" s="45"/>
      <c r="H11" t="s">
        <v>6</v>
      </c>
      <c r="I11">
        <v>579</v>
      </c>
      <c r="J11" s="14">
        <f t="shared" si="0"/>
        <v>5.6751908883291022E-3</v>
      </c>
      <c r="K11" s="13">
        <f>SUM(J11:J13)</f>
        <v>9.6233202317124567E-2</v>
      </c>
      <c r="M11" s="56"/>
      <c r="N11" t="s">
        <v>0</v>
      </c>
      <c r="O11">
        <v>223.5</v>
      </c>
      <c r="P11" s="13">
        <f>O11/$O$14</f>
        <v>9.7231829394030356E-2</v>
      </c>
      <c r="S11">
        <v>2022</v>
      </c>
      <c r="T11" s="9">
        <v>11.15</v>
      </c>
      <c r="U11" s="9">
        <v>28.79</v>
      </c>
      <c r="W11">
        <v>2022</v>
      </c>
      <c r="X11">
        <v>26</v>
      </c>
      <c r="Z11" s="45"/>
      <c r="AH11" s="45"/>
      <c r="AM11" t="s">
        <v>5</v>
      </c>
      <c r="AN11">
        <v>43464</v>
      </c>
      <c r="AO11" s="38" t="e">
        <f>AN11/$AM$6</f>
        <v>#DIV/0!</v>
      </c>
    </row>
    <row r="12" spans="1:41">
      <c r="A12" s="45"/>
      <c r="B12" s="45"/>
      <c r="C12" s="45"/>
      <c r="H12" t="s">
        <v>7</v>
      </c>
      <c r="I12">
        <v>635</v>
      </c>
      <c r="J12" s="14">
        <f t="shared" si="0"/>
        <v>6.2240867255422801E-3</v>
      </c>
      <c r="K12" s="13"/>
      <c r="M12" s="56"/>
      <c r="N12" t="s">
        <v>3</v>
      </c>
      <c r="O12">
        <v>1801.05</v>
      </c>
      <c r="P12" s="13">
        <f>O12/$O$14</f>
        <v>0.78353192988867271</v>
      </c>
      <c r="S12">
        <v>2023</v>
      </c>
      <c r="T12" s="9">
        <v>10.79</v>
      </c>
      <c r="U12" s="9">
        <v>32.549999999999997</v>
      </c>
      <c r="W12">
        <v>2023</v>
      </c>
      <c r="X12" s="9">
        <v>11.6</v>
      </c>
      <c r="Z12" s="45"/>
      <c r="AH12" s="45"/>
    </row>
    <row r="13" spans="1:41">
      <c r="A13" s="45"/>
      <c r="B13" s="45"/>
      <c r="C13" s="45"/>
      <c r="H13" t="s">
        <v>8</v>
      </c>
      <c r="I13">
        <v>8604</v>
      </c>
      <c r="J13" s="14">
        <f t="shared" si="0"/>
        <v>8.4333924703253182E-2</v>
      </c>
      <c r="K13" s="13"/>
      <c r="M13" s="56"/>
      <c r="N13" t="s">
        <v>6</v>
      </c>
      <c r="O13">
        <v>274.08</v>
      </c>
      <c r="P13" s="13">
        <f>O13/$O$14</f>
        <v>0.11923624071729681</v>
      </c>
      <c r="S13">
        <v>2024</v>
      </c>
      <c r="T13" s="9">
        <v>8.9</v>
      </c>
      <c r="U13" s="9">
        <v>32.700000000000003</v>
      </c>
      <c r="W13">
        <v>2024</v>
      </c>
      <c r="X13">
        <v>11.8</v>
      </c>
      <c r="Z13" s="45"/>
      <c r="AH13" s="45"/>
    </row>
    <row r="14" spans="1:41">
      <c r="A14" s="45"/>
      <c r="B14" s="45"/>
      <c r="C14" s="45"/>
      <c r="M14" s="56"/>
      <c r="N14" t="s">
        <v>9</v>
      </c>
      <c r="O14">
        <f>SUM(O11:O13)</f>
        <v>2298.63</v>
      </c>
      <c r="S14">
        <v>2025</v>
      </c>
      <c r="T14" s="9">
        <v>9.8000000000000007</v>
      </c>
      <c r="U14" s="9">
        <v>33.200000000000003</v>
      </c>
      <c r="W14">
        <v>2025</v>
      </c>
      <c r="X14">
        <v>11.9</v>
      </c>
      <c r="Z14" s="45"/>
      <c r="AH14" s="45"/>
      <c r="AL14" s="13">
        <v>8.6507464555100028E-2</v>
      </c>
      <c r="AM14" t="s">
        <v>12</v>
      </c>
    </row>
    <row r="15" spans="1:41">
      <c r="A15" s="45"/>
      <c r="B15" s="45"/>
      <c r="C15" s="45"/>
      <c r="S15">
        <v>2026</v>
      </c>
      <c r="T15" s="9">
        <v>9.6</v>
      </c>
      <c r="U15" s="9">
        <v>32.700000000000003</v>
      </c>
      <c r="W15">
        <v>2026</v>
      </c>
      <c r="X15">
        <v>11.9</v>
      </c>
      <c r="Z15" s="45"/>
      <c r="AH15" s="45"/>
      <c r="AL15" s="13">
        <v>0.30746038204333731</v>
      </c>
      <c r="AM15" t="s">
        <v>11</v>
      </c>
    </row>
    <row r="16" spans="1:41">
      <c r="A16" s="45"/>
      <c r="B16" s="45"/>
      <c r="C16" s="45"/>
      <c r="Z16" s="45"/>
      <c r="AH16" s="45"/>
      <c r="AL16" s="13">
        <v>0.60603215340156269</v>
      </c>
      <c r="AM16" t="s">
        <v>10</v>
      </c>
    </row>
    <row r="17" spans="1:34">
      <c r="A17" s="45"/>
      <c r="B17" s="45"/>
      <c r="C17" s="45"/>
      <c r="Z17" s="45"/>
      <c r="AH17" s="45"/>
    </row>
    <row r="18" spans="1:34">
      <c r="A18" s="45"/>
      <c r="B18" s="45"/>
      <c r="C18" s="45"/>
      <c r="Z18" s="45"/>
      <c r="AH18" s="45"/>
    </row>
    <row r="19" spans="1:34">
      <c r="A19" s="45"/>
      <c r="B19" s="45"/>
      <c r="C19" s="45"/>
      <c r="Z19" s="45"/>
      <c r="AH19" s="45"/>
    </row>
    <row r="20" spans="1:34">
      <c r="A20" s="45"/>
      <c r="B20" s="45"/>
      <c r="C20" s="45"/>
      <c r="Z20" s="45"/>
      <c r="AH20" s="45"/>
    </row>
    <row r="21" spans="1:34">
      <c r="A21" s="45"/>
      <c r="B21" s="45"/>
      <c r="C21" s="45"/>
      <c r="Z21" s="45"/>
      <c r="AH21" s="45"/>
    </row>
    <row r="22" spans="1:34">
      <c r="A22" s="45"/>
      <c r="B22" s="45"/>
      <c r="C22" s="45"/>
      <c r="G22" s="16" t="s">
        <v>36</v>
      </c>
      <c r="H22" s="17"/>
      <c r="I22" s="51">
        <f>SUM(I23:I31)</f>
        <v>19244</v>
      </c>
      <c r="J22" s="18"/>
      <c r="K22" s="17"/>
      <c r="L22" s="17"/>
      <c r="M22" s="69" t="s">
        <v>37</v>
      </c>
      <c r="N22" s="17" t="s">
        <v>20</v>
      </c>
      <c r="O22" s="17"/>
      <c r="P22" s="17" t="s">
        <v>16</v>
      </c>
      <c r="Q22" s="17" t="s">
        <v>38</v>
      </c>
      <c r="T22" t="s">
        <v>14</v>
      </c>
      <c r="X22" t="s">
        <v>21</v>
      </c>
      <c r="Z22" s="45"/>
      <c r="AH22" s="45"/>
    </row>
    <row r="23" spans="1:34">
      <c r="A23" s="45"/>
      <c r="B23" s="45"/>
      <c r="C23" s="45"/>
      <c r="H23" t="s">
        <v>0</v>
      </c>
      <c r="I23">
        <v>0</v>
      </c>
      <c r="J23" s="19">
        <f>I23/$I$22</f>
        <v>0</v>
      </c>
      <c r="K23" s="68">
        <f>SUM(J25+J28)</f>
        <v>0.2751506963209312</v>
      </c>
      <c r="M23" s="70"/>
      <c r="N23" s="66" t="s">
        <v>12</v>
      </c>
      <c r="O23" t="s">
        <v>6</v>
      </c>
      <c r="P23" s="20">
        <f>J29</f>
        <v>6.2357098316358347E-3</v>
      </c>
      <c r="Q23" s="67">
        <f>SUM(P23:P25)</f>
        <v>7.8673872375805448E-2</v>
      </c>
      <c r="T23" t="s">
        <v>12</v>
      </c>
      <c r="U23" t="s">
        <v>11</v>
      </c>
      <c r="W23">
        <v>2015</v>
      </c>
      <c r="X23" s="9"/>
      <c r="Z23" s="45"/>
      <c r="AH23" s="45"/>
    </row>
    <row r="24" spans="1:34">
      <c r="A24" s="45"/>
      <c r="B24" s="45"/>
      <c r="C24" s="45"/>
      <c r="H24" t="s">
        <v>1</v>
      </c>
      <c r="I24">
        <v>336</v>
      </c>
      <c r="J24" s="19">
        <f t="shared" ref="J24:J31" si="1">I24/$I$22</f>
        <v>1.7459987528580335E-2</v>
      </c>
      <c r="K24" s="68"/>
      <c r="M24" s="70"/>
      <c r="N24" s="66"/>
      <c r="O24" t="s">
        <v>7</v>
      </c>
      <c r="P24" s="20">
        <f>J30</f>
        <v>1.3874454375389731E-2</v>
      </c>
      <c r="Q24" s="67"/>
      <c r="S24">
        <v>2016</v>
      </c>
      <c r="T24" s="9"/>
      <c r="U24" s="9"/>
      <c r="W24">
        <v>2016</v>
      </c>
      <c r="X24" s="9"/>
      <c r="Z24" s="45"/>
      <c r="AH24" s="45"/>
    </row>
    <row r="25" spans="1:34">
      <c r="A25" s="45"/>
      <c r="B25" s="45"/>
      <c r="C25" s="45"/>
      <c r="H25" s="21" t="s">
        <v>2</v>
      </c>
      <c r="I25">
        <v>51</v>
      </c>
      <c r="J25" s="19">
        <f t="shared" si="1"/>
        <v>2.6501766784452299E-3</v>
      </c>
      <c r="K25" s="68"/>
      <c r="M25" s="70"/>
      <c r="N25" s="66"/>
      <c r="O25" t="s">
        <v>8</v>
      </c>
      <c r="P25" s="20">
        <f>J31</f>
        <v>5.8563708168779878E-2</v>
      </c>
      <c r="Q25" s="67"/>
      <c r="S25">
        <v>2017</v>
      </c>
      <c r="T25" s="9"/>
      <c r="U25" s="9"/>
      <c r="W25">
        <v>2017</v>
      </c>
      <c r="X25" s="9"/>
      <c r="Z25" s="45"/>
      <c r="AH25" s="45"/>
    </row>
    <row r="26" spans="1:34">
      <c r="A26" s="45"/>
      <c r="B26" s="45"/>
      <c r="C26" s="45"/>
      <c r="H26" t="s">
        <v>3</v>
      </c>
      <c r="I26">
        <v>2799</v>
      </c>
      <c r="J26" s="19">
        <f t="shared" si="1"/>
        <v>0.14544793182290583</v>
      </c>
      <c r="K26" s="68"/>
      <c r="M26" s="70"/>
      <c r="N26" s="66" t="s">
        <v>11</v>
      </c>
      <c r="O26" t="s">
        <v>19</v>
      </c>
      <c r="P26" s="20">
        <f>J25</f>
        <v>2.6501766784452299E-3</v>
      </c>
      <c r="Q26" s="67">
        <f>SUM(P26:P27)</f>
        <v>0.2751506963209312</v>
      </c>
      <c r="S26">
        <v>2018</v>
      </c>
      <c r="T26" s="9"/>
      <c r="U26" s="9"/>
      <c r="W26">
        <v>2018</v>
      </c>
      <c r="X26" s="9"/>
      <c r="Z26" s="45"/>
      <c r="AH26" s="45"/>
    </row>
    <row r="27" spans="1:34">
      <c r="A27" s="45"/>
      <c r="B27" s="45"/>
      <c r="C27" s="45"/>
      <c r="H27" t="s">
        <v>4</v>
      </c>
      <c r="I27">
        <v>9300</v>
      </c>
      <c r="J27" s="19">
        <f t="shared" si="1"/>
        <v>0.4832675119517772</v>
      </c>
      <c r="K27" s="68"/>
      <c r="M27" s="70"/>
      <c r="N27" s="66"/>
      <c r="O27" t="s">
        <v>5</v>
      </c>
      <c r="P27" s="22">
        <f>J28</f>
        <v>0.27250051964248595</v>
      </c>
      <c r="Q27" s="67"/>
      <c r="S27">
        <v>2019</v>
      </c>
      <c r="T27" s="24">
        <v>15.69</v>
      </c>
      <c r="U27" s="24">
        <v>27.92</v>
      </c>
      <c r="W27">
        <v>2019</v>
      </c>
      <c r="X27" s="9">
        <v>0</v>
      </c>
      <c r="Z27" s="45"/>
      <c r="AH27" s="45"/>
    </row>
    <row r="28" spans="1:34">
      <c r="A28" s="45"/>
      <c r="B28" s="45"/>
      <c r="C28" s="45"/>
      <c r="H28" s="21" t="s">
        <v>5</v>
      </c>
      <c r="I28">
        <v>5244</v>
      </c>
      <c r="J28" s="19">
        <f t="shared" si="1"/>
        <v>0.27250051964248595</v>
      </c>
      <c r="K28" s="71"/>
      <c r="M28" s="70"/>
      <c r="N28" s="66"/>
      <c r="S28">
        <v>2020</v>
      </c>
      <c r="T28" s="24">
        <v>12.22</v>
      </c>
      <c r="U28" s="24">
        <v>24.97</v>
      </c>
      <c r="W28">
        <v>2020</v>
      </c>
      <c r="X28" s="9">
        <v>0</v>
      </c>
      <c r="Z28" s="45"/>
      <c r="AH28" s="45"/>
    </row>
    <row r="29" spans="1:34">
      <c r="A29" s="45"/>
      <c r="B29" s="45"/>
      <c r="C29" s="45"/>
      <c r="H29" s="21" t="s">
        <v>6</v>
      </c>
      <c r="I29">
        <v>120</v>
      </c>
      <c r="J29" s="19">
        <f>I29/$I$22</f>
        <v>6.2357098316358347E-3</v>
      </c>
      <c r="K29" s="68">
        <f>SUM(J29:J31)</f>
        <v>7.8673872375805448E-2</v>
      </c>
      <c r="M29" s="70"/>
      <c r="N29" t="s">
        <v>18</v>
      </c>
      <c r="O29" t="s">
        <v>17</v>
      </c>
      <c r="P29" t="s">
        <v>16</v>
      </c>
      <c r="S29">
        <v>2021</v>
      </c>
      <c r="T29" s="24">
        <v>10.71</v>
      </c>
      <c r="U29" s="24">
        <v>20.38</v>
      </c>
      <c r="W29">
        <v>2021</v>
      </c>
      <c r="X29" s="9">
        <v>10</v>
      </c>
      <c r="Z29" s="45"/>
      <c r="AH29" s="45"/>
    </row>
    <row r="30" spans="1:34">
      <c r="A30" s="45"/>
      <c r="B30" s="45"/>
      <c r="C30" s="45"/>
      <c r="H30" s="21" t="s">
        <v>7</v>
      </c>
      <c r="I30">
        <v>267</v>
      </c>
      <c r="J30" s="19">
        <f t="shared" si="1"/>
        <v>1.3874454375389731E-2</v>
      </c>
      <c r="K30" s="68"/>
      <c r="M30" s="70"/>
      <c r="N30" t="s">
        <v>0</v>
      </c>
      <c r="O30">
        <v>113</v>
      </c>
      <c r="P30" s="23">
        <f>O30/$O$33</f>
        <v>0.25027685492801771</v>
      </c>
      <c r="S30">
        <v>2022</v>
      </c>
      <c r="T30" s="24">
        <v>6.78</v>
      </c>
      <c r="U30" s="24">
        <v>27.07</v>
      </c>
      <c r="W30">
        <v>2022</v>
      </c>
      <c r="X30" s="9">
        <v>13</v>
      </c>
      <c r="Z30" s="45"/>
      <c r="AH30" s="45"/>
    </row>
    <row r="31" spans="1:34">
      <c r="A31" s="45"/>
      <c r="B31" s="45"/>
      <c r="C31" s="45"/>
      <c r="H31" s="21" t="s">
        <v>8</v>
      </c>
      <c r="I31">
        <v>1127</v>
      </c>
      <c r="J31" s="19">
        <f t="shared" si="1"/>
        <v>5.8563708168779878E-2</v>
      </c>
      <c r="K31" s="68"/>
      <c r="M31" s="70"/>
      <c r="N31" t="s">
        <v>3</v>
      </c>
      <c r="O31">
        <v>338.5</v>
      </c>
      <c r="P31" s="23">
        <f>O31/$O$33</f>
        <v>0.74972314507198223</v>
      </c>
      <c r="S31">
        <v>2023</v>
      </c>
      <c r="T31" s="24">
        <v>7.64</v>
      </c>
      <c r="U31" s="24">
        <v>25.45</v>
      </c>
      <c r="W31">
        <v>2023</v>
      </c>
      <c r="X31" s="9">
        <v>0</v>
      </c>
      <c r="Z31" s="45"/>
      <c r="AH31" s="45"/>
    </row>
    <row r="32" spans="1:34">
      <c r="A32" s="45"/>
      <c r="B32" s="45"/>
      <c r="C32" s="45"/>
      <c r="G32" t="s">
        <v>13</v>
      </c>
      <c r="J32" s="19">
        <f>SUM(J23:J31)</f>
        <v>1</v>
      </c>
      <c r="M32" s="70"/>
      <c r="N32" t="s">
        <v>6</v>
      </c>
      <c r="O32">
        <v>0</v>
      </c>
      <c r="P32" s="23">
        <f>O32/$O$33</f>
        <v>0</v>
      </c>
      <c r="S32">
        <v>2024</v>
      </c>
      <c r="T32" s="9">
        <v>7.57</v>
      </c>
      <c r="U32" s="9">
        <v>26.49</v>
      </c>
      <c r="W32">
        <v>2024</v>
      </c>
      <c r="X32" s="9">
        <v>0</v>
      </c>
      <c r="Z32" s="45"/>
      <c r="AH32" s="45"/>
    </row>
    <row r="33" spans="1:34">
      <c r="A33" s="45"/>
      <c r="B33" s="45"/>
      <c r="C33" s="45"/>
      <c r="K33" s="23"/>
      <c r="M33" s="70"/>
      <c r="N33" t="s">
        <v>9</v>
      </c>
      <c r="O33">
        <f>SUM(O30:O32)</f>
        <v>451.5</v>
      </c>
      <c r="S33">
        <v>2025</v>
      </c>
      <c r="T33" s="9">
        <v>7.9</v>
      </c>
      <c r="U33" s="9">
        <v>29.8</v>
      </c>
      <c r="W33">
        <v>2025</v>
      </c>
      <c r="X33" s="9">
        <v>0</v>
      </c>
      <c r="Z33" s="45"/>
      <c r="AH33" s="45"/>
    </row>
    <row r="34" spans="1:34">
      <c r="A34" s="45"/>
      <c r="B34" s="45"/>
      <c r="C34" s="45"/>
      <c r="S34">
        <v>2026</v>
      </c>
      <c r="T34" s="9">
        <v>7.87</v>
      </c>
      <c r="U34" s="9">
        <v>27.52</v>
      </c>
      <c r="W34">
        <v>2026</v>
      </c>
      <c r="X34" s="9">
        <v>0</v>
      </c>
      <c r="Z34" s="45"/>
      <c r="AH34" s="45"/>
    </row>
    <row r="35" spans="1:34">
      <c r="A35" s="45"/>
      <c r="B35" s="45"/>
      <c r="C35" s="45"/>
      <c r="Z35" s="45"/>
      <c r="AH35" s="45"/>
    </row>
    <row r="36" spans="1:34">
      <c r="A36" s="45"/>
      <c r="B36" s="45"/>
      <c r="C36" s="45"/>
      <c r="Z36" s="45"/>
      <c r="AH36" s="45"/>
    </row>
    <row r="37" spans="1:34">
      <c r="A37" s="45"/>
      <c r="B37" s="45"/>
      <c r="C37" s="45"/>
      <c r="Z37" s="45"/>
      <c r="AH37" s="45"/>
    </row>
    <row r="38" spans="1:34">
      <c r="A38" s="45"/>
      <c r="B38" s="45"/>
      <c r="C38" s="45"/>
      <c r="Z38" s="45"/>
      <c r="AH38" s="45"/>
    </row>
    <row r="39" spans="1:34">
      <c r="A39" s="45"/>
      <c r="B39" s="45"/>
      <c r="C39" s="45"/>
      <c r="Z39" s="45"/>
      <c r="AH39" s="45"/>
    </row>
    <row r="40" spans="1:34">
      <c r="A40" s="45"/>
      <c r="B40" s="45"/>
      <c r="C40" s="45"/>
      <c r="Z40" s="45"/>
      <c r="AH40" s="45"/>
    </row>
    <row r="41" spans="1:34">
      <c r="A41" s="45"/>
      <c r="B41" s="45"/>
      <c r="C41" s="45"/>
      <c r="G41" s="25" t="s">
        <v>39</v>
      </c>
      <c r="H41" s="17"/>
      <c r="I41" s="51">
        <f>SUM(I42:I50)</f>
        <v>16470</v>
      </c>
      <c r="J41" s="18"/>
      <c r="K41" s="17"/>
      <c r="L41" s="17"/>
      <c r="M41" s="73" t="s">
        <v>40</v>
      </c>
      <c r="N41" s="17" t="s">
        <v>20</v>
      </c>
      <c r="O41" s="17"/>
      <c r="P41" s="17" t="s">
        <v>16</v>
      </c>
      <c r="Q41" s="17" t="s">
        <v>38</v>
      </c>
      <c r="Z41" s="45"/>
      <c r="AH41" s="45"/>
    </row>
    <row r="42" spans="1:34">
      <c r="A42" s="45"/>
      <c r="B42" s="45"/>
      <c r="C42" s="45"/>
      <c r="G42" s="55"/>
      <c r="H42" t="s">
        <v>0</v>
      </c>
      <c r="I42">
        <v>20</v>
      </c>
      <c r="J42" s="19">
        <f t="shared" ref="J42:J50" si="2">I42/$I$41</f>
        <v>1.2143290831815423E-3</v>
      </c>
      <c r="K42" s="68">
        <f>SUM(J44+J47)</f>
        <v>0.32871888281724349</v>
      </c>
      <c r="L42" s="26"/>
      <c r="M42" s="74"/>
      <c r="N42" s="66" t="s">
        <v>12</v>
      </c>
      <c r="O42" t="s">
        <v>6</v>
      </c>
      <c r="P42" s="20">
        <f>J48</f>
        <v>1.1050394656952034E-2</v>
      </c>
      <c r="Q42" s="72">
        <f>SUM(P42:P44)</f>
        <v>8.1906496660595018E-2</v>
      </c>
      <c r="Z42" s="45"/>
      <c r="AH42" s="45"/>
    </row>
    <row r="43" spans="1:34">
      <c r="A43" s="45"/>
      <c r="B43" s="45"/>
      <c r="C43" s="45"/>
      <c r="G43" s="55"/>
      <c r="H43" t="s">
        <v>1</v>
      </c>
      <c r="I43">
        <v>594</v>
      </c>
      <c r="J43" s="19">
        <f t="shared" si="2"/>
        <v>3.6065573770491806E-2</v>
      </c>
      <c r="K43" s="68"/>
      <c r="L43" s="26"/>
      <c r="M43" s="74"/>
      <c r="N43" s="66"/>
      <c r="O43" t="s">
        <v>7</v>
      </c>
      <c r="P43" s="20">
        <f>J49</f>
        <v>9.1074681238615673E-3</v>
      </c>
      <c r="Q43" s="72"/>
      <c r="Z43" s="45"/>
      <c r="AH43" s="45"/>
    </row>
    <row r="44" spans="1:34">
      <c r="A44" s="45"/>
      <c r="B44" s="45"/>
      <c r="C44" s="45"/>
      <c r="G44" s="55"/>
      <c r="H44" s="21" t="s">
        <v>2</v>
      </c>
      <c r="I44">
        <v>60</v>
      </c>
      <c r="J44" s="19">
        <f t="shared" si="2"/>
        <v>3.6429872495446266E-3</v>
      </c>
      <c r="K44" s="68"/>
      <c r="L44" s="26"/>
      <c r="M44" s="74"/>
      <c r="N44" s="66"/>
      <c r="O44" t="s">
        <v>8</v>
      </c>
      <c r="P44" s="20">
        <f>J50</f>
        <v>6.1748633879781419E-2</v>
      </c>
      <c r="Q44" s="72"/>
      <c r="Z44" s="45"/>
      <c r="AH44" s="45"/>
    </row>
    <row r="45" spans="1:34">
      <c r="A45" s="45"/>
      <c r="B45" s="45"/>
      <c r="C45" s="45"/>
      <c r="G45" s="55"/>
      <c r="H45" t="s">
        <v>3</v>
      </c>
      <c r="I45">
        <v>2418</v>
      </c>
      <c r="J45" s="19">
        <f t="shared" si="2"/>
        <v>0.14681238615664846</v>
      </c>
      <c r="K45" s="68"/>
      <c r="L45" s="26"/>
      <c r="M45" s="74"/>
      <c r="N45" s="66" t="s">
        <v>11</v>
      </c>
      <c r="O45" t="s">
        <v>19</v>
      </c>
      <c r="P45" s="20">
        <f>J44</f>
        <v>3.6429872495446266E-3</v>
      </c>
      <c r="Q45" s="72">
        <f>SUM(P45:P46)</f>
        <v>0.32871888281724349</v>
      </c>
      <c r="Z45" s="45"/>
      <c r="AH45" s="45"/>
    </row>
    <row r="46" spans="1:34">
      <c r="A46" s="45"/>
      <c r="B46" s="45"/>
      <c r="C46" s="45"/>
      <c r="G46" s="55"/>
      <c r="H46" t="s">
        <v>4</v>
      </c>
      <c r="I46">
        <v>6675</v>
      </c>
      <c r="J46" s="19">
        <f t="shared" si="2"/>
        <v>0.40528233151183973</v>
      </c>
      <c r="K46" s="68"/>
      <c r="L46" s="26"/>
      <c r="M46" s="74"/>
      <c r="N46" s="66"/>
      <c r="O46" t="s">
        <v>5</v>
      </c>
      <c r="P46" s="22">
        <f>J47</f>
        <v>0.32507589556769884</v>
      </c>
      <c r="Q46" s="72"/>
      <c r="Z46" s="45"/>
      <c r="AH46" s="45"/>
    </row>
    <row r="47" spans="1:34">
      <c r="A47" s="45"/>
      <c r="B47" s="45"/>
      <c r="C47" s="45"/>
      <c r="G47" s="55"/>
      <c r="H47" s="21" t="s">
        <v>5</v>
      </c>
      <c r="I47">
        <v>5354</v>
      </c>
      <c r="J47" s="19">
        <f t="shared" si="2"/>
        <v>0.32507589556769884</v>
      </c>
      <c r="K47" s="71"/>
      <c r="L47" s="26"/>
      <c r="M47" s="74"/>
      <c r="N47" s="66"/>
      <c r="Z47" s="45"/>
      <c r="AH47" s="45"/>
    </row>
    <row r="48" spans="1:34">
      <c r="A48" s="45"/>
      <c r="B48" s="45"/>
      <c r="C48" s="45"/>
      <c r="G48" s="55"/>
      <c r="H48" s="21" t="s">
        <v>6</v>
      </c>
      <c r="I48">
        <v>182</v>
      </c>
      <c r="J48" s="19">
        <f t="shared" si="2"/>
        <v>1.1050394656952034E-2</v>
      </c>
      <c r="K48" s="68">
        <f>SUM(J48:J50)</f>
        <v>8.1906496660595018E-2</v>
      </c>
      <c r="L48" s="26"/>
      <c r="M48" s="74"/>
      <c r="N48" t="s">
        <v>18</v>
      </c>
      <c r="O48" t="s">
        <v>17</v>
      </c>
      <c r="P48" t="s">
        <v>16</v>
      </c>
      <c r="Z48" s="45"/>
      <c r="AH48" s="45"/>
    </row>
    <row r="49" spans="1:34">
      <c r="A49" s="45"/>
      <c r="B49" s="45"/>
      <c r="C49" s="45"/>
      <c r="G49" s="55"/>
      <c r="H49" s="21" t="s">
        <v>7</v>
      </c>
      <c r="I49">
        <v>150</v>
      </c>
      <c r="J49" s="19">
        <f t="shared" si="2"/>
        <v>9.1074681238615673E-3</v>
      </c>
      <c r="K49" s="68"/>
      <c r="L49" s="26"/>
      <c r="M49" s="74"/>
      <c r="N49" t="s">
        <v>0</v>
      </c>
      <c r="O49">
        <v>0</v>
      </c>
      <c r="P49" s="23">
        <f>O49/$O$52</f>
        <v>0</v>
      </c>
      <c r="Z49" s="45"/>
      <c r="AH49" s="45"/>
    </row>
    <row r="50" spans="1:34">
      <c r="A50" s="45"/>
      <c r="B50" s="45"/>
      <c r="C50" s="45"/>
      <c r="G50" s="55"/>
      <c r="H50" s="21" t="s">
        <v>8</v>
      </c>
      <c r="I50">
        <v>1017</v>
      </c>
      <c r="J50" s="19">
        <f t="shared" si="2"/>
        <v>6.1748633879781419E-2</v>
      </c>
      <c r="K50" s="68"/>
      <c r="L50" s="26"/>
      <c r="M50" s="74"/>
      <c r="N50" t="s">
        <v>3</v>
      </c>
      <c r="O50">
        <v>307.5</v>
      </c>
      <c r="P50" s="23">
        <f>O50/$O$52</f>
        <v>0.98557692307692313</v>
      </c>
      <c r="Z50" s="45"/>
      <c r="AH50" s="45"/>
    </row>
    <row r="51" spans="1:34">
      <c r="A51" s="45"/>
      <c r="B51" s="45"/>
      <c r="C51" s="45"/>
      <c r="G51" t="s">
        <v>13</v>
      </c>
      <c r="I51">
        <f>SUM(I42:I50)</f>
        <v>16470</v>
      </c>
      <c r="J51" s="19">
        <f>SUM(J42:J50)</f>
        <v>1</v>
      </c>
      <c r="M51" s="74"/>
      <c r="N51" t="s">
        <v>6</v>
      </c>
      <c r="O51">
        <v>4.5</v>
      </c>
      <c r="P51" s="23">
        <f>O51/$O$52</f>
        <v>1.4423076923076924E-2</v>
      </c>
      <c r="Z51" s="45"/>
      <c r="AH51" s="45"/>
    </row>
    <row r="52" spans="1:34">
      <c r="A52" s="45"/>
      <c r="B52" s="45"/>
      <c r="C52" s="45"/>
      <c r="K52" s="23"/>
      <c r="M52" s="74"/>
      <c r="N52" t="s">
        <v>9</v>
      </c>
      <c r="O52">
        <f>SUM(O49:O51)</f>
        <v>312</v>
      </c>
      <c r="Z52" s="45"/>
      <c r="AH52" s="45"/>
    </row>
    <row r="53" spans="1:34">
      <c r="A53" s="45"/>
      <c r="B53" s="45"/>
      <c r="C53" s="45"/>
      <c r="Z53" s="45"/>
      <c r="AH53" s="45"/>
    </row>
    <row r="54" spans="1:34">
      <c r="A54" s="45"/>
      <c r="B54" s="45"/>
      <c r="C54" s="45"/>
      <c r="Z54" s="45"/>
      <c r="AH54" s="45"/>
    </row>
    <row r="55" spans="1:34">
      <c r="A55" s="45"/>
      <c r="B55" s="45"/>
      <c r="C55" s="45"/>
      <c r="Z55" s="45"/>
      <c r="AH55" s="45"/>
    </row>
    <row r="56" spans="1:34">
      <c r="A56" s="45"/>
      <c r="B56" s="45"/>
      <c r="C56" s="45"/>
      <c r="Z56" s="45"/>
      <c r="AH56" s="45"/>
    </row>
    <row r="57" spans="1:34">
      <c r="A57" s="45"/>
      <c r="B57" s="45"/>
      <c r="C57" s="45"/>
      <c r="Z57" s="45"/>
      <c r="AH57" s="45"/>
    </row>
    <row r="58" spans="1:34">
      <c r="A58" s="45"/>
      <c r="B58" s="45"/>
      <c r="C58" s="45"/>
      <c r="Z58" s="45"/>
      <c r="AH58" s="45"/>
    </row>
    <row r="59" spans="1:34">
      <c r="A59" s="45"/>
      <c r="B59" s="45"/>
      <c r="C59" s="45"/>
      <c r="Z59" s="45"/>
      <c r="AH59" s="45"/>
    </row>
    <row r="60" spans="1:34">
      <c r="A60" s="45"/>
      <c r="B60" s="45"/>
      <c r="C60" s="45"/>
      <c r="G60" s="28" t="s">
        <v>41</v>
      </c>
      <c r="H60" s="17"/>
      <c r="I60" s="52">
        <v>3018</v>
      </c>
      <c r="J60" s="18"/>
      <c r="K60" s="17"/>
      <c r="L60" s="17"/>
      <c r="M60" s="75" t="s">
        <v>41</v>
      </c>
      <c r="N60" s="17" t="s">
        <v>20</v>
      </c>
      <c r="O60" s="17"/>
      <c r="P60" s="17" t="s">
        <v>16</v>
      </c>
      <c r="Q60" s="17" t="s">
        <v>38</v>
      </c>
      <c r="T60" t="s">
        <v>14</v>
      </c>
      <c r="X60" t="s">
        <v>21</v>
      </c>
      <c r="Z60" s="45"/>
      <c r="AH60" s="45"/>
    </row>
    <row r="61" spans="1:34">
      <c r="A61" s="45"/>
      <c r="B61" s="45"/>
      <c r="C61" s="45"/>
      <c r="G61" s="55" t="s">
        <v>0</v>
      </c>
      <c r="H61" t="s">
        <v>0</v>
      </c>
      <c r="I61">
        <v>0</v>
      </c>
      <c r="J61" s="19">
        <f>I61/$I$60</f>
        <v>0</v>
      </c>
      <c r="K61" s="68">
        <f>SUM(J63+J66)</f>
        <v>0.34990059642147114</v>
      </c>
      <c r="L61" s="66" t="s">
        <v>11</v>
      </c>
      <c r="M61" s="76"/>
      <c r="N61" s="66" t="s">
        <v>12</v>
      </c>
      <c r="O61" t="s">
        <v>6</v>
      </c>
      <c r="P61" s="20">
        <f>J67</f>
        <v>0</v>
      </c>
      <c r="Q61" s="72">
        <f>SUM(P61:P63)</f>
        <v>9.9403578528827044E-2</v>
      </c>
      <c r="T61" t="s">
        <v>12</v>
      </c>
      <c r="U61" t="s">
        <v>11</v>
      </c>
      <c r="W61">
        <v>2015</v>
      </c>
      <c r="X61">
        <v>1</v>
      </c>
      <c r="Z61" s="45"/>
      <c r="AH61" s="45"/>
    </row>
    <row r="62" spans="1:34">
      <c r="A62" s="45"/>
      <c r="B62" s="45"/>
      <c r="C62" s="45"/>
      <c r="G62" s="55"/>
      <c r="H62" t="s">
        <v>1</v>
      </c>
      <c r="I62">
        <v>60</v>
      </c>
      <c r="J62" s="19">
        <f t="shared" ref="J62:J69" si="3">I62/$I$60</f>
        <v>1.9880715705765408E-2</v>
      </c>
      <c r="K62" s="68"/>
      <c r="L62" s="66"/>
      <c r="M62" s="76"/>
      <c r="N62" s="66"/>
      <c r="O62" t="s">
        <v>7</v>
      </c>
      <c r="P62" s="20">
        <f>J68</f>
        <v>0</v>
      </c>
      <c r="Q62" s="72"/>
      <c r="S62">
        <v>2016</v>
      </c>
      <c r="T62" s="9">
        <v>24</v>
      </c>
      <c r="U62" s="9">
        <v>10</v>
      </c>
      <c r="W62">
        <v>2016</v>
      </c>
      <c r="X62">
        <v>0</v>
      </c>
      <c r="Z62" s="45"/>
      <c r="AH62" s="45"/>
    </row>
    <row r="63" spans="1:34">
      <c r="A63" s="45"/>
      <c r="B63" s="45"/>
      <c r="C63" s="45"/>
      <c r="G63" s="55"/>
      <c r="H63" s="21" t="s">
        <v>2</v>
      </c>
      <c r="I63">
        <v>60</v>
      </c>
      <c r="J63" s="19">
        <f t="shared" si="3"/>
        <v>1.9880715705765408E-2</v>
      </c>
      <c r="K63" s="68"/>
      <c r="L63" s="66"/>
      <c r="M63" s="76"/>
      <c r="N63" s="66"/>
      <c r="O63" t="s">
        <v>8</v>
      </c>
      <c r="P63" s="20">
        <f>J69</f>
        <v>9.9403578528827044E-2</v>
      </c>
      <c r="Q63" s="72"/>
      <c r="S63">
        <v>2017</v>
      </c>
      <c r="T63" s="9">
        <v>15</v>
      </c>
      <c r="U63" s="9">
        <v>25</v>
      </c>
      <c r="W63">
        <v>2017</v>
      </c>
      <c r="X63">
        <v>2</v>
      </c>
      <c r="Z63" s="45"/>
      <c r="AH63" s="45"/>
    </row>
    <row r="64" spans="1:34">
      <c r="A64" s="45"/>
      <c r="B64" s="45"/>
      <c r="C64" s="45"/>
      <c r="G64" s="55" t="s">
        <v>3</v>
      </c>
      <c r="H64" t="s">
        <v>3</v>
      </c>
      <c r="I64">
        <v>240</v>
      </c>
      <c r="J64" s="19">
        <f t="shared" si="3"/>
        <v>7.9522862823061632E-2</v>
      </c>
      <c r="K64" s="68"/>
      <c r="L64" s="66"/>
      <c r="M64" s="76"/>
      <c r="N64" s="66" t="s">
        <v>11</v>
      </c>
      <c r="O64" t="s">
        <v>19</v>
      </c>
      <c r="P64" s="20">
        <f>J63</f>
        <v>1.9880715705765408E-2</v>
      </c>
      <c r="Q64" s="72">
        <f>SUM(P64:P65)</f>
        <v>0.34990059642147114</v>
      </c>
      <c r="S64">
        <v>2018</v>
      </c>
      <c r="T64" s="9">
        <v>11.67</v>
      </c>
      <c r="U64" s="9">
        <v>25.66</v>
      </c>
      <c r="W64">
        <v>2018</v>
      </c>
      <c r="X64">
        <v>3</v>
      </c>
      <c r="Z64" s="45"/>
      <c r="AH64" s="45"/>
    </row>
    <row r="65" spans="1:34">
      <c r="A65" s="45"/>
      <c r="B65" s="45"/>
      <c r="C65" s="45"/>
      <c r="G65" s="55"/>
      <c r="H65" t="s">
        <v>4</v>
      </c>
      <c r="I65">
        <v>1170</v>
      </c>
      <c r="J65" s="19">
        <f t="shared" si="3"/>
        <v>0.38767395626242546</v>
      </c>
      <c r="K65" s="68"/>
      <c r="L65" s="66"/>
      <c r="M65" s="76"/>
      <c r="N65" s="66"/>
      <c r="O65" t="s">
        <v>5</v>
      </c>
      <c r="P65" s="22">
        <f>J66</f>
        <v>0.33001988071570576</v>
      </c>
      <c r="Q65" s="72"/>
      <c r="S65">
        <v>2019</v>
      </c>
      <c r="T65" s="9">
        <v>16.760000000000002</v>
      </c>
      <c r="U65" s="9">
        <v>15.39</v>
      </c>
      <c r="W65">
        <v>2019</v>
      </c>
      <c r="X65">
        <v>0</v>
      </c>
      <c r="Z65" s="45"/>
      <c r="AH65" s="45"/>
    </row>
    <row r="66" spans="1:34">
      <c r="A66" s="45"/>
      <c r="B66" s="45"/>
      <c r="C66" s="45"/>
      <c r="G66" s="55"/>
      <c r="H66" s="21" t="s">
        <v>5</v>
      </c>
      <c r="I66">
        <v>996</v>
      </c>
      <c r="J66" s="19">
        <f t="shared" si="3"/>
        <v>0.33001988071570576</v>
      </c>
      <c r="K66" s="71"/>
      <c r="L66" s="66"/>
      <c r="M66" s="76"/>
      <c r="N66" s="66"/>
      <c r="S66">
        <v>2020</v>
      </c>
      <c r="T66" s="9">
        <v>12.88</v>
      </c>
      <c r="U66" s="9">
        <v>27.87</v>
      </c>
      <c r="W66">
        <v>2020</v>
      </c>
      <c r="X66">
        <v>0</v>
      </c>
      <c r="Z66" s="45"/>
      <c r="AH66" s="45"/>
    </row>
    <row r="67" spans="1:34">
      <c r="A67" s="45"/>
      <c r="B67" s="45"/>
      <c r="C67" s="45"/>
      <c r="G67" s="55" t="s">
        <v>6</v>
      </c>
      <c r="H67" s="21" t="s">
        <v>6</v>
      </c>
      <c r="I67">
        <v>0</v>
      </c>
      <c r="J67" s="19">
        <f t="shared" si="3"/>
        <v>0</v>
      </c>
      <c r="K67" s="68">
        <f>SUM(J67:J69)</f>
        <v>9.9403578528827044E-2</v>
      </c>
      <c r="L67" s="66" t="s">
        <v>12</v>
      </c>
      <c r="M67" s="76"/>
      <c r="N67" t="s">
        <v>18</v>
      </c>
      <c r="O67" t="s">
        <v>17</v>
      </c>
      <c r="P67" t="s">
        <v>16</v>
      </c>
      <c r="S67">
        <v>2021</v>
      </c>
      <c r="T67" s="9">
        <v>12.43</v>
      </c>
      <c r="U67" s="9">
        <v>21.64</v>
      </c>
      <c r="W67">
        <v>2021</v>
      </c>
      <c r="X67" s="15">
        <v>0</v>
      </c>
      <c r="Z67" s="45"/>
      <c r="AH67" s="45"/>
    </row>
    <row r="68" spans="1:34">
      <c r="A68" s="46"/>
      <c r="B68" s="46"/>
      <c r="C68" s="46"/>
      <c r="G68" s="55"/>
      <c r="H68" s="21" t="s">
        <v>7</v>
      </c>
      <c r="I68">
        <v>0</v>
      </c>
      <c r="J68" s="19">
        <f t="shared" si="3"/>
        <v>0</v>
      </c>
      <c r="K68" s="68"/>
      <c r="L68" s="66"/>
      <c r="M68" s="76"/>
      <c r="N68" t="s">
        <v>0</v>
      </c>
      <c r="O68">
        <v>6</v>
      </c>
      <c r="P68" s="23">
        <f>O68/$O$71</f>
        <v>5.2631578947368418E-2</v>
      </c>
      <c r="S68">
        <v>2022</v>
      </c>
      <c r="T68" s="9">
        <v>10.9</v>
      </c>
      <c r="U68" s="9">
        <v>21.32</v>
      </c>
      <c r="W68">
        <v>2022</v>
      </c>
      <c r="X68" s="15">
        <v>0</v>
      </c>
      <c r="Z68" s="45"/>
      <c r="AH68" s="45"/>
    </row>
    <row r="69" spans="1:34">
      <c r="A69" s="46"/>
      <c r="B69" s="46"/>
      <c r="C69" s="46"/>
      <c r="G69" s="55"/>
      <c r="H69" s="21" t="s">
        <v>8</v>
      </c>
      <c r="I69">
        <v>300</v>
      </c>
      <c r="J69" s="19">
        <f t="shared" si="3"/>
        <v>9.9403578528827044E-2</v>
      </c>
      <c r="K69" s="68"/>
      <c r="L69" s="66"/>
      <c r="M69" s="76"/>
      <c r="N69" t="s">
        <v>3</v>
      </c>
      <c r="O69">
        <v>108</v>
      </c>
      <c r="P69" s="23">
        <f>O69/$O$71</f>
        <v>0.94736842105263153</v>
      </c>
      <c r="S69">
        <v>2023</v>
      </c>
      <c r="T69" s="9">
        <v>22.63</v>
      </c>
      <c r="U69" s="9">
        <v>20.68</v>
      </c>
      <c r="W69">
        <v>2023</v>
      </c>
      <c r="X69" s="15">
        <v>0</v>
      </c>
      <c r="Z69" s="45"/>
      <c r="AH69" s="45"/>
    </row>
    <row r="70" spans="1:34">
      <c r="A70" s="46"/>
      <c r="B70" s="46"/>
      <c r="C70" s="46"/>
      <c r="G70" t="s">
        <v>13</v>
      </c>
      <c r="I70">
        <f>SUM(I61:I69)</f>
        <v>2826</v>
      </c>
      <c r="J70" s="19">
        <f>SUM(J61:J69)</f>
        <v>0.93638170974155077</v>
      </c>
      <c r="M70" s="76"/>
      <c r="N70" t="s">
        <v>6</v>
      </c>
      <c r="O70">
        <v>0</v>
      </c>
      <c r="P70" s="23">
        <f>O70/$O$71</f>
        <v>0</v>
      </c>
      <c r="S70">
        <v>2024</v>
      </c>
      <c r="T70" s="9">
        <v>16.28</v>
      </c>
      <c r="U70" s="9">
        <v>17.05</v>
      </c>
      <c r="W70">
        <v>2024</v>
      </c>
      <c r="X70" s="15">
        <v>0</v>
      </c>
      <c r="Z70" s="45"/>
      <c r="AH70" s="45"/>
    </row>
    <row r="71" spans="1:34">
      <c r="A71" s="46"/>
      <c r="B71" s="46"/>
      <c r="C71" s="46"/>
      <c r="M71" s="76"/>
      <c r="N71" t="s">
        <v>9</v>
      </c>
      <c r="O71">
        <v>114</v>
      </c>
      <c r="S71">
        <v>2025</v>
      </c>
      <c r="T71" s="9">
        <v>20.100000000000001</v>
      </c>
      <c r="U71" s="9">
        <v>16.5</v>
      </c>
      <c r="W71">
        <v>2025</v>
      </c>
      <c r="X71" s="15">
        <v>0</v>
      </c>
      <c r="Z71" s="45"/>
      <c r="AH71" s="45"/>
    </row>
    <row r="72" spans="1:34">
      <c r="A72" s="46"/>
      <c r="B72" s="46"/>
      <c r="C72" s="46"/>
      <c r="S72">
        <v>2026</v>
      </c>
      <c r="T72" s="9">
        <v>9.9</v>
      </c>
      <c r="U72" s="9">
        <v>35</v>
      </c>
      <c r="W72">
        <v>2026</v>
      </c>
      <c r="X72" s="15">
        <v>0</v>
      </c>
      <c r="Z72" s="45"/>
      <c r="AH72" s="45"/>
    </row>
    <row r="73" spans="1:34">
      <c r="A73" s="46"/>
      <c r="B73" s="46"/>
      <c r="C73" s="46"/>
      <c r="Z73" s="45"/>
      <c r="AH73" s="45"/>
    </row>
    <row r="74" spans="1:34">
      <c r="A74" s="46"/>
      <c r="B74" s="46"/>
      <c r="C74" s="46"/>
      <c r="Z74" s="45"/>
      <c r="AH74" s="45"/>
    </row>
    <row r="75" spans="1:34">
      <c r="A75" s="46"/>
      <c r="B75" s="46"/>
      <c r="C75" s="46"/>
      <c r="Z75" s="45"/>
      <c r="AH75" s="45"/>
    </row>
    <row r="76" spans="1:34">
      <c r="A76" s="46"/>
      <c r="B76" s="46"/>
      <c r="C76" s="46"/>
      <c r="Z76" s="45"/>
      <c r="AH76" s="45"/>
    </row>
    <row r="77" spans="1:34">
      <c r="A77" s="46"/>
      <c r="B77" s="46"/>
      <c r="C77" s="46"/>
      <c r="Z77" s="45"/>
      <c r="AH77" s="45"/>
    </row>
    <row r="78" spans="1:34">
      <c r="A78" s="46"/>
      <c r="B78" s="46"/>
      <c r="C78" s="46"/>
      <c r="Z78" s="45"/>
      <c r="AH78" s="45"/>
    </row>
    <row r="79" spans="1:34">
      <c r="A79" s="46"/>
      <c r="B79" s="46"/>
      <c r="C79" s="46"/>
      <c r="Z79" s="45"/>
      <c r="AH79" s="45"/>
    </row>
    <row r="80" spans="1:34">
      <c r="A80" s="46"/>
      <c r="B80" s="46"/>
      <c r="C80" s="46"/>
      <c r="Z80" s="45"/>
      <c r="AH80" s="45"/>
    </row>
    <row r="81" spans="1:34">
      <c r="A81" s="46"/>
      <c r="B81" s="46"/>
      <c r="C81" s="46"/>
      <c r="Z81" s="45"/>
      <c r="AH81" s="45"/>
    </row>
    <row r="82" spans="1:34">
      <c r="A82" s="46"/>
      <c r="B82" s="46"/>
      <c r="C82" s="46"/>
      <c r="Z82" s="45"/>
      <c r="AH82" s="45"/>
    </row>
    <row r="83" spans="1:34">
      <c r="A83" s="46"/>
      <c r="B83" s="46"/>
      <c r="C83" s="46"/>
      <c r="Z83" s="45"/>
      <c r="AH83" s="45"/>
    </row>
    <row r="84" spans="1:34">
      <c r="A84" s="46"/>
      <c r="B84" s="46"/>
      <c r="C84" s="46"/>
      <c r="Z84" s="45"/>
      <c r="AH84" s="45"/>
    </row>
    <row r="85" spans="1:34">
      <c r="A85" s="46"/>
      <c r="B85" s="46"/>
      <c r="C85" s="46"/>
      <c r="Z85" s="45"/>
      <c r="AH85" s="45"/>
    </row>
    <row r="86" spans="1:34">
      <c r="A86" s="46"/>
      <c r="B86" s="46"/>
      <c r="C86" s="46"/>
      <c r="Z86" s="45"/>
      <c r="AH86" s="45"/>
    </row>
    <row r="87" spans="1:34">
      <c r="A87" s="46"/>
      <c r="B87" s="46"/>
      <c r="C87" s="46"/>
      <c r="Z87" s="45"/>
      <c r="AH87" s="45"/>
    </row>
    <row r="88" spans="1:34">
      <c r="A88" s="46"/>
      <c r="B88" s="46"/>
      <c r="C88" s="46"/>
      <c r="Z88" s="45"/>
      <c r="AH88" s="45"/>
    </row>
    <row r="89" spans="1:34">
      <c r="A89" s="46"/>
      <c r="B89" s="46"/>
      <c r="C89" s="46"/>
      <c r="Z89" s="45"/>
      <c r="AH89" s="45"/>
    </row>
    <row r="90" spans="1:34">
      <c r="A90" s="46"/>
      <c r="B90" s="46"/>
      <c r="C90" s="46"/>
      <c r="Z90" s="45"/>
      <c r="AH90" s="45"/>
    </row>
    <row r="91" spans="1:34">
      <c r="A91" s="46"/>
      <c r="B91" s="46"/>
      <c r="C91" s="46"/>
      <c r="Z91" s="45"/>
      <c r="AH91" s="45"/>
    </row>
    <row r="92" spans="1:34">
      <c r="A92" s="46"/>
      <c r="B92" s="46"/>
      <c r="C92" s="46"/>
      <c r="Z92" s="45"/>
      <c r="AH92" s="45"/>
    </row>
    <row r="93" spans="1:34">
      <c r="A93" s="46"/>
      <c r="B93" s="46"/>
      <c r="C93" s="46"/>
      <c r="Z93" s="45"/>
      <c r="AH93" s="45"/>
    </row>
    <row r="94" spans="1:34">
      <c r="A94" s="46"/>
      <c r="B94" s="46"/>
      <c r="C94" s="46"/>
      <c r="Z94" s="45"/>
      <c r="AH94" s="45"/>
    </row>
    <row r="95" spans="1:34">
      <c r="A95" s="46"/>
      <c r="B95" s="46"/>
      <c r="C95" s="46"/>
      <c r="Z95" s="45"/>
      <c r="AH95" s="45"/>
    </row>
    <row r="96" spans="1:34">
      <c r="A96" s="46"/>
      <c r="B96" s="46"/>
      <c r="C96" s="46"/>
      <c r="Z96" s="45"/>
      <c r="AH96" s="45"/>
    </row>
    <row r="97" spans="1:34">
      <c r="A97" s="46"/>
      <c r="B97" s="46"/>
      <c r="C97" s="46"/>
      <c r="Z97" s="45"/>
      <c r="AH97" s="45"/>
    </row>
    <row r="98" spans="1:34">
      <c r="A98" s="46"/>
      <c r="B98" s="46"/>
      <c r="C98" s="46"/>
      <c r="Z98" s="45"/>
      <c r="AH98" s="45"/>
    </row>
    <row r="99" spans="1:34">
      <c r="A99" s="46"/>
      <c r="B99" s="46"/>
      <c r="C99" s="46"/>
      <c r="Z99" s="45"/>
      <c r="AH99" s="45"/>
    </row>
    <row r="100" spans="1:34">
      <c r="A100" s="46"/>
      <c r="B100" s="46"/>
      <c r="C100" s="46"/>
      <c r="Z100" s="45"/>
      <c r="AH100" s="45"/>
    </row>
    <row r="101" spans="1:34">
      <c r="A101" s="46"/>
      <c r="B101" s="46"/>
      <c r="C101" s="46"/>
      <c r="Z101" s="45"/>
      <c r="AH101" s="45"/>
    </row>
    <row r="102" spans="1:34">
      <c r="A102" s="46"/>
      <c r="B102" s="46"/>
      <c r="C102" s="46"/>
      <c r="Z102" s="45"/>
      <c r="AH102" s="45"/>
    </row>
    <row r="103" spans="1:34">
      <c r="A103" s="46"/>
      <c r="B103" s="46"/>
      <c r="C103" s="46"/>
      <c r="Z103" s="45"/>
      <c r="AH103" s="45"/>
    </row>
    <row r="104" spans="1:34">
      <c r="A104" s="46"/>
      <c r="B104" s="46"/>
      <c r="C104" s="46"/>
      <c r="Z104" s="45"/>
      <c r="AH104" s="45"/>
    </row>
    <row r="105" spans="1:34">
      <c r="A105" s="46"/>
      <c r="B105" s="46"/>
      <c r="C105" s="46"/>
      <c r="Z105" s="45"/>
      <c r="AH105" s="45"/>
    </row>
    <row r="106" spans="1:34">
      <c r="A106" s="46"/>
      <c r="B106" s="46"/>
      <c r="C106" s="46"/>
      <c r="Z106" s="45"/>
      <c r="AH106" s="45"/>
    </row>
    <row r="107" spans="1:34">
      <c r="A107" s="46"/>
      <c r="B107" s="46"/>
      <c r="C107" s="46"/>
      <c r="Z107" s="45"/>
      <c r="AH107" s="45"/>
    </row>
    <row r="108" spans="1:34">
      <c r="A108" s="46"/>
      <c r="B108" s="46"/>
      <c r="C108" s="46"/>
      <c r="Z108" s="45"/>
      <c r="AH108" s="45"/>
    </row>
    <row r="109" spans="1:34">
      <c r="A109" s="46"/>
      <c r="B109" s="46"/>
      <c r="C109" s="46"/>
      <c r="Z109" s="45"/>
      <c r="AH109" s="45"/>
    </row>
    <row r="110" spans="1:34">
      <c r="A110" s="46"/>
      <c r="B110" s="46"/>
      <c r="C110" s="46"/>
      <c r="Z110" s="45"/>
      <c r="AH110" s="45"/>
    </row>
    <row r="111" spans="1:34">
      <c r="A111" s="46"/>
      <c r="B111" s="46"/>
      <c r="C111" s="46"/>
      <c r="Z111" s="45"/>
      <c r="AA111" s="45"/>
      <c r="AB111" s="45"/>
      <c r="AC111" s="45"/>
      <c r="AD111" s="45"/>
      <c r="AE111" s="45"/>
      <c r="AF111" s="45"/>
      <c r="AG111" s="45"/>
      <c r="AH111" s="45"/>
    </row>
    <row r="112" spans="1:34">
      <c r="A112" s="46"/>
      <c r="B112" s="46"/>
      <c r="C112" s="46"/>
      <c r="Z112" s="45"/>
      <c r="AA112" s="45"/>
      <c r="AB112" s="45"/>
      <c r="AC112" s="45"/>
      <c r="AD112" s="45"/>
      <c r="AE112" s="45"/>
      <c r="AF112" s="45"/>
      <c r="AG112" s="45"/>
      <c r="AH112" s="45"/>
    </row>
    <row r="113" spans="1:34">
      <c r="A113" s="46"/>
      <c r="B113" s="46"/>
      <c r="C113" s="46"/>
      <c r="Z113" s="45"/>
      <c r="AA113" s="45"/>
      <c r="AB113" s="45"/>
      <c r="AC113" s="45"/>
      <c r="AD113" s="45"/>
      <c r="AE113" s="45"/>
      <c r="AF113" s="45"/>
      <c r="AG113" s="45"/>
      <c r="AH113" s="45"/>
    </row>
    <row r="114" spans="1:34">
      <c r="A114" s="46"/>
      <c r="B114" s="46"/>
      <c r="C114" s="46"/>
      <c r="Z114" s="45"/>
      <c r="AA114" s="45"/>
      <c r="AB114" s="45"/>
      <c r="AC114" s="45"/>
      <c r="AD114" s="45"/>
      <c r="AE114" s="45"/>
      <c r="AF114" s="45"/>
      <c r="AG114" s="45"/>
      <c r="AH114" s="45"/>
    </row>
    <row r="115" spans="1:34">
      <c r="A115" s="46"/>
      <c r="B115" s="46"/>
      <c r="C115" s="46"/>
      <c r="Z115" s="45"/>
      <c r="AA115" s="45"/>
      <c r="AB115" s="45"/>
      <c r="AC115" s="45"/>
      <c r="AD115" s="45"/>
      <c r="AE115" s="45"/>
      <c r="AF115" s="45"/>
      <c r="AG115" s="45"/>
      <c r="AH115" s="45"/>
    </row>
    <row r="116" spans="1:34">
      <c r="A116" s="46"/>
      <c r="B116" s="46"/>
      <c r="C116" s="46"/>
      <c r="Z116" s="45"/>
      <c r="AA116" s="45"/>
      <c r="AB116" s="45"/>
      <c r="AC116" s="45"/>
      <c r="AD116" s="45"/>
      <c r="AE116" s="45"/>
      <c r="AF116" s="45"/>
      <c r="AG116" s="45"/>
      <c r="AH116" s="45"/>
    </row>
    <row r="117" spans="1:34">
      <c r="A117" s="46"/>
      <c r="B117" s="46"/>
      <c r="C117" s="46"/>
      <c r="Z117" s="45"/>
      <c r="AA117" s="45"/>
      <c r="AB117" s="45"/>
      <c r="AC117" s="45"/>
      <c r="AD117" s="45"/>
      <c r="AE117" s="45"/>
      <c r="AF117" s="45"/>
      <c r="AG117" s="45"/>
      <c r="AH117" s="45"/>
    </row>
    <row r="118" spans="1:34">
      <c r="A118" s="46"/>
      <c r="B118" s="46"/>
      <c r="C118" s="46"/>
      <c r="Z118" s="45"/>
      <c r="AA118" s="45"/>
      <c r="AB118" s="45"/>
      <c r="AC118" s="45"/>
      <c r="AD118" s="45"/>
      <c r="AE118" s="45"/>
      <c r="AF118" s="45"/>
      <c r="AG118" s="45"/>
      <c r="AH118" s="45"/>
    </row>
    <row r="119" spans="1:34">
      <c r="A119" s="46"/>
      <c r="B119" s="46"/>
      <c r="C119" s="46"/>
      <c r="Z119" s="45"/>
      <c r="AA119" s="45"/>
      <c r="AB119" s="45"/>
      <c r="AC119" s="45"/>
      <c r="AD119" s="45"/>
      <c r="AE119" s="45"/>
      <c r="AF119" s="45"/>
      <c r="AG119" s="45"/>
      <c r="AH119" s="45"/>
    </row>
    <row r="120" spans="1:34">
      <c r="A120" s="46"/>
      <c r="B120" s="46"/>
      <c r="C120" s="46"/>
      <c r="Z120" s="45"/>
      <c r="AA120" s="45"/>
      <c r="AB120" s="45"/>
      <c r="AC120" s="45"/>
      <c r="AD120" s="45"/>
      <c r="AE120" s="45"/>
      <c r="AF120" s="45"/>
      <c r="AG120" s="45"/>
      <c r="AH120" s="45"/>
    </row>
    <row r="121" spans="1:34">
      <c r="A121" s="46"/>
      <c r="B121" s="46"/>
      <c r="C121" s="46"/>
      <c r="Z121" s="45"/>
      <c r="AA121" s="45"/>
      <c r="AB121" s="45"/>
      <c r="AC121" s="45"/>
      <c r="AD121" s="45"/>
      <c r="AE121" s="45"/>
      <c r="AF121" s="45"/>
      <c r="AG121" s="45"/>
      <c r="AH121" s="45"/>
    </row>
    <row r="122" spans="1:34">
      <c r="A122" s="46"/>
      <c r="B122" s="46"/>
      <c r="C122" s="46"/>
      <c r="Z122" s="45"/>
      <c r="AA122" s="45"/>
      <c r="AB122" s="45"/>
      <c r="AC122" s="45"/>
      <c r="AD122" s="45"/>
      <c r="AE122" s="45"/>
      <c r="AF122" s="45"/>
      <c r="AG122" s="45"/>
      <c r="AH122" s="45"/>
    </row>
    <row r="123" spans="1:34">
      <c r="A123" s="46"/>
      <c r="B123" s="46"/>
      <c r="C123" s="46"/>
      <c r="Z123" s="45"/>
      <c r="AA123" s="45"/>
      <c r="AB123" s="45"/>
      <c r="AC123" s="45"/>
      <c r="AD123" s="45"/>
      <c r="AE123" s="45"/>
      <c r="AF123" s="45"/>
      <c r="AG123" s="45"/>
      <c r="AH123" s="45"/>
    </row>
    <row r="124" spans="1:34">
      <c r="A124" s="46"/>
      <c r="B124" s="46"/>
      <c r="C124" s="46"/>
      <c r="Z124" s="45"/>
      <c r="AA124" s="45"/>
      <c r="AB124" s="45"/>
      <c r="AC124" s="45"/>
      <c r="AD124" s="45"/>
      <c r="AE124" s="45"/>
      <c r="AF124" s="45"/>
      <c r="AG124" s="45"/>
      <c r="AH124" s="45"/>
    </row>
    <row r="125" spans="1:34">
      <c r="A125" s="46"/>
      <c r="B125" s="46"/>
      <c r="C125" s="46"/>
      <c r="Z125" s="45"/>
      <c r="AA125" s="45"/>
      <c r="AB125" s="45"/>
      <c r="AC125" s="45"/>
      <c r="AD125" s="45"/>
      <c r="AE125" s="45"/>
      <c r="AF125" s="45"/>
      <c r="AG125" s="45"/>
      <c r="AH125" s="45"/>
    </row>
    <row r="126" spans="1:34">
      <c r="A126" s="46"/>
      <c r="B126" s="46"/>
      <c r="C126" s="46"/>
      <c r="Z126" s="45"/>
      <c r="AA126" s="45"/>
      <c r="AB126" s="45"/>
      <c r="AC126" s="45"/>
      <c r="AD126" s="45"/>
      <c r="AE126" s="45"/>
      <c r="AF126" s="45"/>
      <c r="AG126" s="45"/>
      <c r="AH126" s="45"/>
    </row>
    <row r="127" spans="1:34">
      <c r="A127" s="46"/>
      <c r="B127" s="46"/>
      <c r="C127" s="46"/>
      <c r="Z127" s="45"/>
      <c r="AA127" s="45"/>
      <c r="AB127" s="45"/>
      <c r="AC127" s="45"/>
      <c r="AD127" s="45"/>
      <c r="AE127" s="45"/>
      <c r="AF127" s="45"/>
      <c r="AG127" s="45"/>
      <c r="AH127" s="45"/>
    </row>
    <row r="128" spans="1:34">
      <c r="A128" s="46"/>
      <c r="B128" s="46"/>
      <c r="C128" s="46"/>
      <c r="Z128" s="45"/>
      <c r="AA128" s="45"/>
      <c r="AB128" s="45"/>
      <c r="AC128" s="45"/>
      <c r="AD128" s="45"/>
      <c r="AE128" s="45"/>
      <c r="AF128" s="45"/>
      <c r="AG128" s="45"/>
      <c r="AH128" s="45"/>
    </row>
    <row r="129" spans="1:34">
      <c r="A129" s="46"/>
      <c r="B129" s="46"/>
      <c r="C129" s="46"/>
      <c r="Z129" s="45"/>
      <c r="AA129" s="45"/>
      <c r="AB129" s="45"/>
      <c r="AC129" s="45"/>
      <c r="AD129" s="45"/>
      <c r="AE129" s="45"/>
      <c r="AF129" s="45"/>
      <c r="AG129" s="45"/>
      <c r="AH129" s="45"/>
    </row>
    <row r="130" spans="1:34">
      <c r="A130" s="46"/>
      <c r="B130" s="46"/>
      <c r="C130" s="46"/>
      <c r="Z130" s="45"/>
      <c r="AA130" s="45"/>
      <c r="AB130" s="45"/>
      <c r="AC130" s="45"/>
      <c r="AD130" s="45"/>
      <c r="AE130" s="45"/>
      <c r="AF130" s="45"/>
      <c r="AG130" s="45"/>
      <c r="AH130" s="45"/>
    </row>
    <row r="131" spans="1:34">
      <c r="A131" s="46"/>
      <c r="B131" s="46"/>
      <c r="C131" s="46"/>
      <c r="Z131" s="45"/>
      <c r="AA131" s="45"/>
      <c r="AB131" s="45"/>
      <c r="AC131" s="45"/>
      <c r="AD131" s="45"/>
      <c r="AE131" s="45"/>
      <c r="AF131" s="45"/>
      <c r="AG131" s="45"/>
      <c r="AH131" s="45"/>
    </row>
    <row r="132" spans="1:34">
      <c r="A132" s="46"/>
      <c r="B132" s="46"/>
      <c r="C132" s="46"/>
      <c r="Z132" s="45"/>
      <c r="AA132" s="45"/>
      <c r="AB132" s="45"/>
      <c r="AC132" s="45"/>
      <c r="AD132" s="45"/>
      <c r="AE132" s="45"/>
      <c r="AF132" s="45"/>
      <c r="AG132" s="45"/>
      <c r="AH132" s="45"/>
    </row>
    <row r="133" spans="1:34">
      <c r="A133" s="46"/>
      <c r="B133" s="46"/>
      <c r="C133" s="46"/>
      <c r="Z133" s="45"/>
      <c r="AA133" s="45"/>
      <c r="AB133" s="45"/>
      <c r="AC133" s="45"/>
      <c r="AD133" s="45"/>
      <c r="AE133" s="45"/>
      <c r="AF133" s="45"/>
      <c r="AG133" s="45"/>
      <c r="AH133" s="45"/>
    </row>
    <row r="134" spans="1:34">
      <c r="A134" s="46"/>
      <c r="B134" s="46"/>
      <c r="C134" s="46"/>
      <c r="Z134" s="45"/>
      <c r="AA134" s="45"/>
      <c r="AB134" s="45"/>
      <c r="AC134" s="45"/>
      <c r="AD134" s="45"/>
      <c r="AE134" s="45"/>
      <c r="AF134" s="45"/>
      <c r="AG134" s="45"/>
      <c r="AH134" s="45"/>
    </row>
    <row r="135" spans="1:34">
      <c r="A135" s="46"/>
      <c r="B135" s="46"/>
      <c r="C135" s="46"/>
      <c r="Z135" s="45"/>
      <c r="AA135" s="45"/>
      <c r="AB135" s="45"/>
      <c r="AC135" s="45"/>
      <c r="AD135" s="45"/>
      <c r="AE135" s="45"/>
      <c r="AF135" s="45"/>
      <c r="AG135" s="45"/>
      <c r="AH135" s="45"/>
    </row>
    <row r="136" spans="1:34">
      <c r="A136" s="46"/>
      <c r="B136" s="46"/>
      <c r="C136" s="46"/>
      <c r="Z136" s="45"/>
      <c r="AA136" s="45"/>
      <c r="AB136" s="45"/>
      <c r="AC136" s="45"/>
      <c r="AD136" s="45"/>
      <c r="AE136" s="45"/>
      <c r="AF136" s="45"/>
      <c r="AG136" s="45"/>
      <c r="AH136" s="45"/>
    </row>
    <row r="137" spans="1:34">
      <c r="A137" s="46"/>
      <c r="B137" s="46"/>
      <c r="C137" s="46"/>
      <c r="Z137" s="45"/>
      <c r="AA137" s="45"/>
      <c r="AB137" s="45"/>
      <c r="AC137" s="45"/>
      <c r="AD137" s="45"/>
      <c r="AE137" s="45"/>
      <c r="AF137" s="45"/>
      <c r="AG137" s="45"/>
      <c r="AH137" s="45"/>
    </row>
    <row r="138" spans="1:34">
      <c r="A138" s="46"/>
      <c r="B138" s="46"/>
      <c r="C138" s="46"/>
      <c r="Z138" s="45"/>
      <c r="AA138" s="45"/>
      <c r="AB138" s="45"/>
      <c r="AC138" s="45"/>
      <c r="AD138" s="45"/>
      <c r="AE138" s="45"/>
      <c r="AF138" s="45"/>
      <c r="AG138" s="45"/>
      <c r="AH138" s="45"/>
    </row>
    <row r="139" spans="1:34">
      <c r="A139" s="46"/>
      <c r="B139" s="46"/>
      <c r="C139" s="46"/>
      <c r="Z139" s="45"/>
      <c r="AA139" s="45"/>
      <c r="AB139" s="45"/>
      <c r="AC139" s="45"/>
      <c r="AD139" s="45"/>
      <c r="AE139" s="45"/>
      <c r="AF139" s="45"/>
      <c r="AG139" s="45"/>
      <c r="AH139" s="45"/>
    </row>
    <row r="140" spans="1:34">
      <c r="A140" s="46"/>
      <c r="B140" s="46"/>
      <c r="C140" s="46"/>
      <c r="Z140" s="45"/>
      <c r="AA140" s="45"/>
      <c r="AB140" s="45"/>
      <c r="AC140" s="45"/>
      <c r="AD140" s="45"/>
      <c r="AE140" s="45"/>
      <c r="AF140" s="45"/>
      <c r="AG140" s="45"/>
      <c r="AH140" s="45"/>
    </row>
    <row r="141" spans="1:34">
      <c r="A141" s="46"/>
      <c r="B141" s="46"/>
      <c r="C141" s="46"/>
      <c r="Z141" s="45"/>
      <c r="AA141" s="45"/>
      <c r="AB141" s="45"/>
      <c r="AC141" s="45"/>
      <c r="AD141" s="45"/>
      <c r="AE141" s="45"/>
      <c r="AF141" s="45"/>
      <c r="AG141" s="45"/>
      <c r="AH141" s="45"/>
    </row>
    <row r="142" spans="1:34">
      <c r="A142" s="46"/>
      <c r="B142" s="46"/>
      <c r="C142" s="46"/>
      <c r="Z142" s="45"/>
      <c r="AA142" s="45"/>
      <c r="AB142" s="45"/>
      <c r="AC142" s="45"/>
      <c r="AD142" s="45"/>
      <c r="AE142" s="45"/>
      <c r="AF142" s="45"/>
      <c r="AG142" s="45"/>
      <c r="AH142" s="45"/>
    </row>
    <row r="143" spans="1:34">
      <c r="A143" s="46"/>
      <c r="B143" s="46"/>
      <c r="C143" s="46"/>
      <c r="Z143" s="45"/>
      <c r="AA143" s="45"/>
      <c r="AB143" s="45"/>
      <c r="AC143" s="45"/>
      <c r="AD143" s="45"/>
      <c r="AE143" s="45"/>
      <c r="AF143" s="45"/>
      <c r="AG143" s="45"/>
      <c r="AH143" s="45"/>
    </row>
    <row r="144" spans="1:34">
      <c r="A144" s="46"/>
      <c r="B144" s="46"/>
      <c r="C144" s="46"/>
      <c r="Z144" s="45"/>
      <c r="AA144" s="45"/>
      <c r="AB144" s="45"/>
      <c r="AC144" s="45"/>
      <c r="AD144" s="45"/>
      <c r="AE144" s="45"/>
      <c r="AF144" s="45"/>
      <c r="AG144" s="45"/>
      <c r="AH144" s="45"/>
    </row>
    <row r="145" spans="1:34">
      <c r="A145" s="47"/>
      <c r="B145" s="47"/>
      <c r="C145" s="47"/>
      <c r="Z145" s="45"/>
      <c r="AA145" s="45"/>
      <c r="AB145" s="45"/>
      <c r="AC145" s="45"/>
      <c r="AD145" s="45"/>
      <c r="AE145" s="45"/>
      <c r="AF145" s="45"/>
      <c r="AG145" s="45"/>
      <c r="AH145" s="45"/>
    </row>
    <row r="146" spans="1:34">
      <c r="A146" s="47"/>
      <c r="B146" s="47"/>
      <c r="C146" s="47"/>
      <c r="Z146" s="45"/>
      <c r="AA146" s="45"/>
      <c r="AB146" s="45"/>
      <c r="AC146" s="45"/>
      <c r="AD146" s="45"/>
      <c r="AE146" s="45"/>
      <c r="AF146" s="45"/>
      <c r="AG146" s="45"/>
      <c r="AH146" s="45"/>
    </row>
    <row r="147" spans="1:34">
      <c r="A147" s="47"/>
      <c r="B147" s="47"/>
      <c r="C147" s="47"/>
      <c r="Z147" s="45"/>
      <c r="AA147" s="45"/>
      <c r="AB147" s="45"/>
      <c r="AC147" s="45"/>
      <c r="AD147" s="45"/>
      <c r="AE147" s="45"/>
      <c r="AF147" s="45"/>
      <c r="AG147" s="45"/>
      <c r="AH147" s="45"/>
    </row>
    <row r="148" spans="1:34">
      <c r="A148" s="47"/>
      <c r="B148" s="47"/>
      <c r="C148" s="47"/>
      <c r="Z148" s="45"/>
      <c r="AA148" s="45"/>
      <c r="AB148" s="45"/>
      <c r="AC148" s="45"/>
      <c r="AD148" s="45"/>
      <c r="AE148" s="45"/>
      <c r="AF148" s="45"/>
      <c r="AG148" s="45"/>
      <c r="AH148" s="45"/>
    </row>
    <row r="149" spans="1:34">
      <c r="A149" s="47"/>
      <c r="B149" s="47"/>
      <c r="C149" s="47"/>
      <c r="Z149" s="45"/>
      <c r="AA149" s="45"/>
      <c r="AB149" s="45"/>
      <c r="AC149" s="45"/>
      <c r="AD149" s="45"/>
      <c r="AE149" s="45"/>
      <c r="AF149" s="45"/>
      <c r="AG149" s="45"/>
      <c r="AH149" s="45"/>
    </row>
    <row r="150" spans="1:34">
      <c r="A150" s="47"/>
      <c r="B150" s="47"/>
      <c r="C150" s="47"/>
      <c r="Z150" s="45"/>
      <c r="AA150" s="45"/>
      <c r="AB150" s="45"/>
      <c r="AC150" s="45"/>
      <c r="AD150" s="45"/>
      <c r="AE150" s="45"/>
      <c r="AF150" s="45"/>
      <c r="AG150" s="45"/>
      <c r="AH150" s="45"/>
    </row>
    <row r="151" spans="1:34">
      <c r="A151" s="47"/>
      <c r="B151" s="47"/>
      <c r="C151" s="47"/>
      <c r="Z151" s="45"/>
      <c r="AA151" s="45"/>
      <c r="AB151" s="45"/>
      <c r="AC151" s="45"/>
      <c r="AD151" s="45"/>
      <c r="AE151" s="45"/>
      <c r="AF151" s="45"/>
      <c r="AG151" s="45"/>
      <c r="AH151" s="45"/>
    </row>
    <row r="152" spans="1:34">
      <c r="A152" s="47"/>
      <c r="B152" s="47"/>
      <c r="C152" s="47"/>
      <c r="Z152" s="45"/>
      <c r="AA152" s="45"/>
      <c r="AB152" s="45"/>
      <c r="AC152" s="45"/>
      <c r="AD152" s="45"/>
      <c r="AE152" s="45"/>
      <c r="AF152" s="45"/>
      <c r="AG152" s="45"/>
      <c r="AH152" s="45"/>
    </row>
    <row r="153" spans="1:34">
      <c r="A153" s="47"/>
      <c r="B153" s="47"/>
      <c r="C153" s="47"/>
      <c r="Z153" s="45"/>
      <c r="AA153" s="45"/>
      <c r="AB153" s="45"/>
      <c r="AC153" s="45"/>
      <c r="AD153" s="45"/>
      <c r="AE153" s="45"/>
      <c r="AF153" s="45"/>
      <c r="AG153" s="45"/>
      <c r="AH153" s="45"/>
    </row>
    <row r="154" spans="1:34">
      <c r="A154" s="47"/>
      <c r="B154" s="47"/>
      <c r="C154" s="47"/>
      <c r="Z154" s="45"/>
      <c r="AA154" s="45"/>
      <c r="AB154" s="45"/>
      <c r="AC154" s="45"/>
      <c r="AD154" s="45"/>
      <c r="AE154" s="45"/>
      <c r="AF154" s="45"/>
      <c r="AG154" s="45"/>
      <c r="AH154" s="45"/>
    </row>
    <row r="155" spans="1:34">
      <c r="A155" s="47"/>
      <c r="B155" s="47"/>
      <c r="C155" s="47"/>
      <c r="Z155" s="45"/>
      <c r="AA155" s="45"/>
      <c r="AB155" s="45"/>
      <c r="AC155" s="45"/>
      <c r="AD155" s="45"/>
      <c r="AE155" s="45"/>
      <c r="AF155" s="45"/>
      <c r="AG155" s="45"/>
      <c r="AH155" s="45"/>
    </row>
    <row r="156" spans="1:34">
      <c r="A156" s="47"/>
      <c r="B156" s="47"/>
      <c r="C156" s="47"/>
      <c r="Z156" s="45"/>
      <c r="AA156" s="45"/>
      <c r="AB156" s="45"/>
      <c r="AC156" s="45"/>
      <c r="AD156" s="45"/>
      <c r="AE156" s="45"/>
      <c r="AF156" s="45"/>
      <c r="AG156" s="45"/>
      <c r="AH156" s="45"/>
    </row>
    <row r="157" spans="1:34">
      <c r="A157" s="47"/>
      <c r="B157" s="47"/>
      <c r="C157" s="47"/>
      <c r="Z157" s="45"/>
      <c r="AA157" s="45"/>
      <c r="AB157" s="45"/>
      <c r="AC157" s="45"/>
      <c r="AD157" s="45"/>
      <c r="AE157" s="45"/>
      <c r="AF157" s="45"/>
      <c r="AG157" s="45"/>
      <c r="AH157" s="45"/>
    </row>
    <row r="158" spans="1:34">
      <c r="A158" s="47"/>
      <c r="B158" s="47"/>
      <c r="C158" s="47"/>
      <c r="Z158" s="45"/>
      <c r="AA158" s="45"/>
      <c r="AB158" s="45"/>
      <c r="AC158" s="45"/>
      <c r="AD158" s="45"/>
      <c r="AE158" s="45"/>
      <c r="AF158" s="45"/>
      <c r="AG158" s="45"/>
      <c r="AH158" s="45"/>
    </row>
    <row r="159" spans="1:34">
      <c r="A159" s="47"/>
      <c r="B159" s="47"/>
      <c r="C159" s="47"/>
      <c r="Z159" s="45"/>
      <c r="AA159" s="45"/>
      <c r="AB159" s="45"/>
      <c r="AC159" s="45"/>
      <c r="AD159" s="45"/>
      <c r="AE159" s="45"/>
      <c r="AF159" s="45"/>
      <c r="AG159" s="45"/>
      <c r="AH159" s="45"/>
    </row>
    <row r="160" spans="1:34">
      <c r="A160" s="47"/>
      <c r="B160" s="47"/>
      <c r="C160" s="47"/>
      <c r="Z160" s="45"/>
      <c r="AA160" s="45"/>
      <c r="AB160" s="45"/>
      <c r="AC160" s="45"/>
      <c r="AD160" s="45"/>
      <c r="AE160" s="45"/>
      <c r="AF160" s="45"/>
      <c r="AG160" s="45"/>
      <c r="AH160" s="45"/>
    </row>
    <row r="161" spans="1:34">
      <c r="A161" s="47"/>
      <c r="B161" s="47"/>
      <c r="C161" s="47"/>
      <c r="Z161" s="45"/>
      <c r="AA161" s="45"/>
      <c r="AB161" s="45"/>
      <c r="AC161" s="45"/>
      <c r="AD161" s="45"/>
      <c r="AE161" s="45"/>
      <c r="AF161" s="45"/>
      <c r="AG161" s="45"/>
      <c r="AH161" s="45"/>
    </row>
    <row r="162" spans="1:34">
      <c r="A162" s="47"/>
      <c r="B162" s="47"/>
      <c r="C162" s="47"/>
      <c r="Z162" s="45"/>
      <c r="AA162" s="45"/>
      <c r="AB162" s="45"/>
      <c r="AC162" s="45"/>
      <c r="AD162" s="45"/>
      <c r="AE162" s="45"/>
      <c r="AF162" s="45"/>
      <c r="AG162" s="45"/>
      <c r="AH162" s="45"/>
    </row>
    <row r="163" spans="1:34">
      <c r="A163" s="47"/>
      <c r="B163" s="47"/>
      <c r="C163" s="47"/>
      <c r="Z163" s="45"/>
      <c r="AA163" s="45"/>
      <c r="AB163" s="45"/>
      <c r="AC163" s="45"/>
      <c r="AD163" s="45"/>
      <c r="AE163" s="45"/>
      <c r="AF163" s="45"/>
      <c r="AG163" s="45"/>
      <c r="AH163" s="45"/>
    </row>
    <row r="164" spans="1:34">
      <c r="A164" s="47"/>
      <c r="B164" s="47"/>
      <c r="C164" s="47"/>
      <c r="Z164" s="45"/>
      <c r="AA164" s="45"/>
      <c r="AB164" s="45"/>
      <c r="AC164" s="45"/>
      <c r="AD164" s="45"/>
      <c r="AE164" s="45"/>
      <c r="AF164" s="45"/>
      <c r="AG164" s="45"/>
      <c r="AH164" s="45"/>
    </row>
    <row r="165" spans="1:34">
      <c r="A165" s="47"/>
      <c r="B165" s="47"/>
      <c r="C165" s="47"/>
      <c r="Z165" s="45"/>
      <c r="AA165" s="45"/>
      <c r="AB165" s="45"/>
      <c r="AC165" s="45"/>
      <c r="AD165" s="45"/>
      <c r="AE165" s="45"/>
      <c r="AF165" s="45"/>
      <c r="AG165" s="45"/>
      <c r="AH165" s="45"/>
    </row>
    <row r="166" spans="1:34">
      <c r="A166" s="47"/>
      <c r="B166" s="47"/>
      <c r="C166" s="47"/>
      <c r="Z166" s="45"/>
      <c r="AA166" s="45"/>
      <c r="AB166" s="45"/>
      <c r="AC166" s="45"/>
      <c r="AD166" s="45"/>
      <c r="AE166" s="45"/>
      <c r="AF166" s="45"/>
      <c r="AG166" s="45"/>
      <c r="AH166" s="45"/>
    </row>
    <row r="167" spans="1:34">
      <c r="A167" s="47"/>
      <c r="B167" s="47"/>
      <c r="C167" s="47"/>
      <c r="Z167" s="45"/>
      <c r="AA167" s="45"/>
      <c r="AB167" s="45"/>
      <c r="AC167" s="45"/>
      <c r="AD167" s="45"/>
      <c r="AE167" s="45"/>
      <c r="AF167" s="45"/>
      <c r="AG167" s="45"/>
      <c r="AH167" s="45"/>
    </row>
    <row r="168" spans="1:34">
      <c r="A168" s="47"/>
      <c r="B168" s="47"/>
      <c r="C168" s="47"/>
      <c r="Z168" s="45"/>
      <c r="AA168" s="45"/>
      <c r="AB168" s="45"/>
      <c r="AC168" s="45"/>
      <c r="AD168" s="45"/>
      <c r="AE168" s="45"/>
      <c r="AF168" s="45"/>
      <c r="AG168" s="45"/>
      <c r="AH168" s="45"/>
    </row>
    <row r="169" spans="1:34">
      <c r="A169" s="47"/>
      <c r="B169" s="47"/>
      <c r="C169" s="47"/>
      <c r="Z169" s="45"/>
      <c r="AA169" s="45"/>
      <c r="AB169" s="45"/>
      <c r="AC169" s="45"/>
      <c r="AD169" s="45"/>
      <c r="AE169" s="45"/>
      <c r="AF169" s="45"/>
      <c r="AG169" s="45"/>
      <c r="AH169" s="45"/>
    </row>
    <row r="170" spans="1:34">
      <c r="A170" s="47"/>
      <c r="B170" s="47"/>
      <c r="C170" s="47"/>
      <c r="Z170" s="45"/>
      <c r="AA170" s="45"/>
      <c r="AB170" s="45"/>
      <c r="AC170" s="45"/>
      <c r="AD170" s="45"/>
      <c r="AE170" s="45"/>
      <c r="AF170" s="45"/>
      <c r="AG170" s="45"/>
      <c r="AH170" s="45"/>
    </row>
    <row r="171" spans="1:34">
      <c r="A171" s="47"/>
      <c r="B171" s="47"/>
      <c r="C171" s="47"/>
      <c r="Z171" s="45"/>
      <c r="AA171" s="45"/>
      <c r="AB171" s="45"/>
      <c r="AC171" s="45"/>
      <c r="AD171" s="45"/>
      <c r="AE171" s="45"/>
      <c r="AF171" s="45"/>
      <c r="AG171" s="45"/>
      <c r="AH171" s="45"/>
    </row>
    <row r="172" spans="1:34">
      <c r="A172" s="47"/>
      <c r="B172" s="47"/>
      <c r="C172" s="47"/>
      <c r="Z172" s="46"/>
      <c r="AA172" s="46"/>
      <c r="AB172" s="46"/>
      <c r="AC172" s="46"/>
      <c r="AD172" s="46"/>
      <c r="AE172" s="46"/>
      <c r="AF172" s="46"/>
      <c r="AG172" s="46"/>
      <c r="AH172" s="46"/>
    </row>
    <row r="173" spans="1:34">
      <c r="A173" s="47"/>
      <c r="B173" s="47"/>
      <c r="C173" s="47"/>
      <c r="Z173" s="46"/>
      <c r="AA173" s="46"/>
      <c r="AB173" s="46"/>
      <c r="AC173" s="46"/>
      <c r="AD173" s="46"/>
      <c r="AE173" s="46"/>
      <c r="AF173" s="46"/>
      <c r="AG173" s="46"/>
      <c r="AH173" s="46"/>
    </row>
    <row r="174" spans="1:34">
      <c r="A174" s="47"/>
      <c r="B174" s="47"/>
      <c r="C174" s="47"/>
      <c r="Z174" s="46"/>
      <c r="AA174" s="46"/>
      <c r="AB174" s="46"/>
      <c r="AC174" s="46"/>
      <c r="AD174" s="46"/>
      <c r="AE174" s="46"/>
      <c r="AF174" s="46"/>
      <c r="AG174" s="46"/>
      <c r="AH174" s="46"/>
    </row>
    <row r="175" spans="1:34">
      <c r="A175" s="47"/>
      <c r="B175" s="47"/>
      <c r="C175" s="47"/>
      <c r="Z175" s="46"/>
      <c r="AA175" s="46"/>
      <c r="AB175" s="46"/>
      <c r="AC175" s="46"/>
      <c r="AD175" s="46"/>
      <c r="AE175" s="46"/>
      <c r="AF175" s="46"/>
      <c r="AG175" s="46"/>
      <c r="AH175" s="46"/>
    </row>
    <row r="176" spans="1:34">
      <c r="A176" s="47"/>
      <c r="B176" s="47"/>
      <c r="C176" s="47"/>
      <c r="Z176" s="46"/>
      <c r="AA176" s="46"/>
      <c r="AB176" s="46"/>
      <c r="AC176" s="46"/>
      <c r="AD176" s="46"/>
      <c r="AE176" s="46"/>
      <c r="AF176" s="46"/>
      <c r="AG176" s="46"/>
      <c r="AH176" s="46"/>
    </row>
    <row r="177" spans="1:34">
      <c r="A177" s="47"/>
      <c r="B177" s="47"/>
      <c r="C177" s="47"/>
      <c r="Z177" s="46"/>
      <c r="AA177" s="46"/>
      <c r="AB177" s="46"/>
      <c r="AC177" s="46"/>
      <c r="AD177" s="46"/>
      <c r="AE177" s="46"/>
      <c r="AF177" s="46"/>
      <c r="AG177" s="46"/>
      <c r="AH177" s="46"/>
    </row>
    <row r="178" spans="1:34">
      <c r="A178" s="47"/>
      <c r="B178" s="47"/>
      <c r="C178" s="47"/>
      <c r="Z178" s="46"/>
      <c r="AA178" s="46"/>
      <c r="AB178" s="46"/>
      <c r="AC178" s="46"/>
      <c r="AD178" s="46"/>
      <c r="AE178" s="46"/>
      <c r="AF178" s="46"/>
      <c r="AG178" s="46"/>
      <c r="AH178" s="46"/>
    </row>
    <row r="179" spans="1:34">
      <c r="A179" s="47"/>
      <c r="B179" s="47"/>
      <c r="C179" s="47"/>
      <c r="Z179" s="46"/>
      <c r="AA179" s="46"/>
      <c r="AB179" s="46"/>
      <c r="AC179" s="46"/>
      <c r="AD179" s="46"/>
      <c r="AE179" s="46"/>
      <c r="AF179" s="46"/>
      <c r="AG179" s="46"/>
      <c r="AH179" s="46"/>
    </row>
    <row r="180" spans="1:34">
      <c r="A180" s="47"/>
      <c r="B180" s="47"/>
      <c r="C180" s="47"/>
      <c r="Z180" s="46"/>
      <c r="AA180" s="46"/>
      <c r="AB180" s="46"/>
      <c r="AC180" s="46"/>
      <c r="AD180" s="46"/>
      <c r="AE180" s="46"/>
      <c r="AF180" s="46"/>
      <c r="AG180" s="46"/>
      <c r="AH180" s="46"/>
    </row>
    <row r="181" spans="1:34">
      <c r="A181" s="47"/>
      <c r="B181" s="47"/>
      <c r="C181" s="47"/>
      <c r="Z181" s="46"/>
      <c r="AA181" s="46"/>
      <c r="AB181" s="46"/>
      <c r="AC181" s="46"/>
      <c r="AD181" s="46"/>
      <c r="AE181" s="46"/>
      <c r="AF181" s="46"/>
      <c r="AG181" s="46"/>
      <c r="AH181" s="46"/>
    </row>
    <row r="182" spans="1:34">
      <c r="A182" s="47"/>
      <c r="B182" s="47"/>
      <c r="C182" s="47"/>
      <c r="Z182" s="46"/>
      <c r="AA182" s="46"/>
      <c r="AB182" s="46"/>
      <c r="AC182" s="46"/>
      <c r="AD182" s="46"/>
      <c r="AE182" s="46"/>
      <c r="AF182" s="46"/>
      <c r="AG182" s="46"/>
      <c r="AH182" s="46"/>
    </row>
    <row r="183" spans="1:34">
      <c r="A183" s="47"/>
      <c r="B183" s="47"/>
      <c r="C183" s="47"/>
      <c r="Z183" s="46"/>
      <c r="AA183" s="46"/>
      <c r="AB183" s="46"/>
      <c r="AC183" s="46"/>
      <c r="AD183" s="46"/>
      <c r="AE183" s="46"/>
      <c r="AF183" s="46"/>
      <c r="AG183" s="46"/>
      <c r="AH183" s="46"/>
    </row>
    <row r="184" spans="1:34">
      <c r="A184" s="47"/>
      <c r="B184" s="47"/>
      <c r="C184" s="47"/>
      <c r="Z184" s="46"/>
      <c r="AA184" s="46"/>
      <c r="AB184" s="46"/>
      <c r="AC184" s="46"/>
      <c r="AD184" s="46"/>
      <c r="AE184" s="46"/>
      <c r="AF184" s="46"/>
      <c r="AG184" s="46"/>
      <c r="AH184" s="46"/>
    </row>
    <row r="185" spans="1:34">
      <c r="A185" s="47"/>
      <c r="B185" s="47"/>
      <c r="C185" s="47"/>
      <c r="Z185" s="46"/>
      <c r="AA185" s="46"/>
      <c r="AB185" s="46"/>
      <c r="AC185" s="46"/>
      <c r="AD185" s="46"/>
      <c r="AE185" s="46"/>
      <c r="AF185" s="46"/>
      <c r="AG185" s="46"/>
      <c r="AH185" s="46"/>
    </row>
    <row r="186" spans="1:34">
      <c r="A186" s="47"/>
      <c r="B186" s="47"/>
      <c r="C186" s="47"/>
      <c r="Z186" s="46"/>
      <c r="AA186" s="46"/>
      <c r="AB186" s="46"/>
      <c r="AC186" s="46"/>
      <c r="AD186" s="46"/>
      <c r="AE186" s="46"/>
      <c r="AF186" s="46"/>
      <c r="AG186" s="46"/>
      <c r="AH186" s="46"/>
    </row>
    <row r="187" spans="1:34">
      <c r="A187" s="47"/>
      <c r="B187" s="47"/>
      <c r="C187" s="47"/>
      <c r="Z187" s="46"/>
      <c r="AA187" s="46"/>
      <c r="AB187" s="46"/>
      <c r="AC187" s="46"/>
      <c r="AD187" s="46"/>
      <c r="AE187" s="46"/>
      <c r="AF187" s="46"/>
      <c r="AG187" s="46"/>
      <c r="AH187" s="46"/>
    </row>
    <row r="188" spans="1:34">
      <c r="A188" s="47"/>
      <c r="B188" s="47"/>
      <c r="C188" s="47"/>
      <c r="Z188" s="46"/>
      <c r="AA188" s="46"/>
      <c r="AB188" s="46"/>
      <c r="AC188" s="46"/>
      <c r="AD188" s="46"/>
      <c r="AE188" s="46"/>
      <c r="AF188" s="46"/>
      <c r="AG188" s="46"/>
      <c r="AH188" s="46"/>
    </row>
    <row r="189" spans="1:34">
      <c r="A189" s="47"/>
      <c r="B189" s="47"/>
      <c r="C189" s="47"/>
      <c r="Z189" s="46"/>
      <c r="AA189" s="46"/>
      <c r="AB189" s="46"/>
      <c r="AC189" s="46"/>
      <c r="AD189" s="46"/>
      <c r="AE189" s="46"/>
      <c r="AF189" s="46"/>
      <c r="AG189" s="46"/>
      <c r="AH189" s="46"/>
    </row>
    <row r="190" spans="1:34">
      <c r="A190" s="47"/>
      <c r="B190" s="47"/>
      <c r="C190" s="47"/>
      <c r="Z190" s="46"/>
      <c r="AA190" s="46"/>
      <c r="AB190" s="46"/>
      <c r="AC190" s="46"/>
      <c r="AD190" s="46"/>
      <c r="AE190" s="46"/>
      <c r="AF190" s="46"/>
      <c r="AG190" s="46"/>
      <c r="AH190" s="46"/>
    </row>
    <row r="191" spans="1:34">
      <c r="A191" s="47"/>
      <c r="B191" s="47"/>
      <c r="C191" s="47"/>
      <c r="Z191" s="46"/>
      <c r="AA191" s="46"/>
      <c r="AB191" s="46"/>
      <c r="AC191" s="46"/>
      <c r="AD191" s="46"/>
      <c r="AE191" s="46"/>
      <c r="AF191" s="46"/>
      <c r="AG191" s="46"/>
      <c r="AH191" s="46"/>
    </row>
    <row r="192" spans="1:34">
      <c r="A192" s="47"/>
      <c r="B192" s="47"/>
      <c r="C192" s="47"/>
      <c r="Z192" s="46"/>
      <c r="AA192" s="46"/>
      <c r="AB192" s="46"/>
      <c r="AC192" s="46"/>
      <c r="AD192" s="46"/>
      <c r="AE192" s="46"/>
      <c r="AF192" s="46"/>
      <c r="AG192" s="46"/>
      <c r="AH192" s="46"/>
    </row>
    <row r="193" spans="1:34">
      <c r="A193" s="47"/>
      <c r="B193" s="47"/>
      <c r="C193" s="47"/>
      <c r="Z193" s="46"/>
      <c r="AA193" s="46"/>
      <c r="AB193" s="46"/>
      <c r="AC193" s="46"/>
      <c r="AD193" s="46"/>
      <c r="AE193" s="46"/>
      <c r="AF193" s="46"/>
      <c r="AG193" s="46"/>
      <c r="AH193" s="46"/>
    </row>
    <row r="194" spans="1:34">
      <c r="A194" s="47"/>
      <c r="B194" s="47"/>
      <c r="C194" s="47"/>
      <c r="Z194" s="46"/>
      <c r="AA194" s="46"/>
      <c r="AB194" s="46"/>
      <c r="AC194" s="46"/>
      <c r="AD194" s="46"/>
      <c r="AE194" s="46"/>
      <c r="AF194" s="46"/>
      <c r="AG194" s="46"/>
      <c r="AH194" s="46"/>
    </row>
    <row r="195" spans="1:34">
      <c r="A195" s="47"/>
      <c r="B195" s="47"/>
      <c r="C195" s="47"/>
      <c r="Z195" s="46"/>
      <c r="AA195" s="46"/>
      <c r="AB195" s="46"/>
      <c r="AC195" s="46"/>
      <c r="AD195" s="46"/>
      <c r="AE195" s="46"/>
      <c r="AF195" s="46"/>
      <c r="AG195" s="46"/>
      <c r="AH195" s="46"/>
    </row>
    <row r="196" spans="1:34">
      <c r="A196" s="47"/>
      <c r="B196" s="47"/>
      <c r="C196" s="47"/>
      <c r="Z196" s="46"/>
      <c r="AA196" s="46"/>
      <c r="AB196" s="46"/>
      <c r="AC196" s="46"/>
      <c r="AD196" s="46"/>
      <c r="AE196" s="46"/>
      <c r="AF196" s="46"/>
      <c r="AG196" s="46"/>
      <c r="AH196" s="46"/>
    </row>
    <row r="197" spans="1:34">
      <c r="A197" s="47"/>
      <c r="B197" s="47"/>
      <c r="C197" s="47"/>
      <c r="Z197" s="46"/>
      <c r="AA197" s="46"/>
      <c r="AB197" s="46"/>
      <c r="AC197" s="46"/>
      <c r="AD197" s="46"/>
      <c r="AE197" s="46"/>
      <c r="AF197" s="46"/>
      <c r="AG197" s="46"/>
      <c r="AH197" s="46"/>
    </row>
    <row r="198" spans="1:34">
      <c r="A198" s="47"/>
      <c r="B198" s="47"/>
      <c r="C198" s="47"/>
      <c r="Z198" s="46"/>
      <c r="AA198" s="46"/>
      <c r="AB198" s="46"/>
      <c r="AC198" s="46"/>
      <c r="AD198" s="46"/>
      <c r="AE198" s="46"/>
      <c r="AF198" s="46"/>
      <c r="AG198" s="46"/>
      <c r="AH198" s="46"/>
    </row>
    <row r="199" spans="1:34">
      <c r="A199" s="47"/>
      <c r="B199" s="47"/>
      <c r="C199" s="47"/>
      <c r="Z199" s="46"/>
      <c r="AA199" s="46"/>
      <c r="AB199" s="46"/>
      <c r="AC199" s="46"/>
      <c r="AD199" s="46"/>
      <c r="AE199" s="46"/>
      <c r="AF199" s="46"/>
      <c r="AG199" s="46"/>
      <c r="AH199" s="46"/>
    </row>
    <row r="200" spans="1:34">
      <c r="A200" s="47"/>
      <c r="B200" s="47"/>
      <c r="C200" s="47"/>
      <c r="Z200" s="46"/>
      <c r="AA200" s="46"/>
      <c r="AB200" s="46"/>
      <c r="AC200" s="46"/>
      <c r="AD200" s="46"/>
      <c r="AE200" s="46"/>
      <c r="AF200" s="46"/>
      <c r="AG200" s="46"/>
      <c r="AH200" s="46"/>
    </row>
    <row r="201" spans="1:34">
      <c r="A201" s="47"/>
      <c r="B201" s="47"/>
      <c r="C201" s="47"/>
      <c r="Z201" s="46"/>
      <c r="AA201" s="46"/>
      <c r="AB201" s="46"/>
      <c r="AC201" s="46"/>
      <c r="AD201" s="46"/>
      <c r="AE201" s="46"/>
      <c r="AF201" s="46"/>
      <c r="AG201" s="46"/>
      <c r="AH201" s="46"/>
    </row>
    <row r="202" spans="1:34">
      <c r="A202" s="47"/>
      <c r="B202" s="47"/>
      <c r="C202" s="47"/>
      <c r="Z202" s="46"/>
      <c r="AA202" s="46"/>
      <c r="AB202" s="46"/>
      <c r="AC202" s="46"/>
      <c r="AD202" s="46"/>
      <c r="AE202" s="46"/>
      <c r="AF202" s="46"/>
      <c r="AG202" s="46"/>
      <c r="AH202" s="46"/>
    </row>
    <row r="203" spans="1:34">
      <c r="A203" s="47"/>
      <c r="B203" s="47"/>
      <c r="C203" s="47"/>
      <c r="Z203" s="46"/>
      <c r="AA203" s="46"/>
      <c r="AB203" s="46"/>
      <c r="AC203" s="46"/>
      <c r="AD203" s="46"/>
      <c r="AE203" s="46"/>
      <c r="AF203" s="46"/>
      <c r="AG203" s="46"/>
      <c r="AH203" s="46"/>
    </row>
    <row r="204" spans="1:34">
      <c r="A204" s="48"/>
      <c r="B204" s="48"/>
      <c r="C204" s="48"/>
      <c r="Z204" s="46"/>
      <c r="AA204" s="46"/>
      <c r="AB204" s="46"/>
      <c r="AC204" s="46"/>
      <c r="AD204" s="46"/>
      <c r="AE204" s="46"/>
      <c r="AF204" s="46"/>
      <c r="AG204" s="46"/>
      <c r="AH204" s="46"/>
    </row>
    <row r="205" spans="1:34">
      <c r="A205" s="48"/>
      <c r="B205" s="48"/>
      <c r="C205" s="48"/>
      <c r="Z205" s="46"/>
      <c r="AA205" s="46"/>
      <c r="AB205" s="46"/>
      <c r="AC205" s="46"/>
      <c r="AD205" s="46"/>
      <c r="AE205" s="46"/>
      <c r="AF205" s="46"/>
      <c r="AG205" s="46"/>
      <c r="AH205" s="46"/>
    </row>
    <row r="206" spans="1:34">
      <c r="A206" s="48"/>
      <c r="B206" s="48"/>
      <c r="C206" s="48"/>
      <c r="Z206" s="46"/>
      <c r="AA206" s="46"/>
      <c r="AB206" s="46"/>
      <c r="AC206" s="46"/>
      <c r="AD206" s="46"/>
      <c r="AE206" s="46"/>
      <c r="AF206" s="46"/>
      <c r="AG206" s="46"/>
      <c r="AH206" s="46"/>
    </row>
    <row r="207" spans="1:34">
      <c r="A207" s="48"/>
      <c r="B207" s="48"/>
      <c r="C207" s="48"/>
      <c r="Z207" s="46"/>
      <c r="AA207" s="46"/>
      <c r="AB207" s="46"/>
      <c r="AC207" s="46"/>
      <c r="AD207" s="46"/>
      <c r="AE207" s="46"/>
      <c r="AF207" s="46"/>
      <c r="AG207" s="46"/>
      <c r="AH207" s="46"/>
    </row>
    <row r="208" spans="1:34">
      <c r="A208" s="48"/>
      <c r="B208" s="48"/>
      <c r="C208" s="48"/>
      <c r="Z208" s="46"/>
      <c r="AA208" s="46"/>
      <c r="AB208" s="46"/>
      <c r="AC208" s="46"/>
      <c r="AD208" s="46"/>
      <c r="AE208" s="46"/>
      <c r="AF208" s="46"/>
      <c r="AG208" s="46"/>
      <c r="AH208" s="46"/>
    </row>
    <row r="209" spans="1:34">
      <c r="A209" s="48"/>
      <c r="B209" s="48"/>
      <c r="C209" s="48"/>
      <c r="Z209" s="46"/>
      <c r="AA209" s="46"/>
      <c r="AB209" s="46"/>
      <c r="AC209" s="46"/>
      <c r="AD209" s="46"/>
      <c r="AE209" s="46"/>
      <c r="AF209" s="46"/>
      <c r="AG209" s="46"/>
      <c r="AH209" s="46"/>
    </row>
    <row r="210" spans="1:34">
      <c r="A210" s="48"/>
      <c r="B210" s="48"/>
      <c r="C210" s="48"/>
      <c r="Z210" s="46"/>
      <c r="AA210" s="46"/>
      <c r="AB210" s="46"/>
      <c r="AC210" s="46"/>
      <c r="AD210" s="46"/>
      <c r="AE210" s="46"/>
      <c r="AF210" s="46"/>
      <c r="AG210" s="46"/>
      <c r="AH210" s="46"/>
    </row>
    <row r="211" spans="1:34">
      <c r="A211" s="48"/>
      <c r="B211" s="48"/>
      <c r="C211" s="48"/>
      <c r="Z211" s="46"/>
      <c r="AA211" s="46"/>
      <c r="AB211" s="46"/>
      <c r="AC211" s="46"/>
      <c r="AD211" s="46"/>
      <c r="AE211" s="46"/>
      <c r="AF211" s="46"/>
      <c r="AG211" s="46"/>
      <c r="AH211" s="46"/>
    </row>
    <row r="212" spans="1:34">
      <c r="A212" s="48"/>
      <c r="B212" s="48"/>
      <c r="C212" s="48"/>
      <c r="Z212" s="46"/>
      <c r="AA212" s="46"/>
      <c r="AB212" s="46"/>
      <c r="AC212" s="46"/>
      <c r="AD212" s="46"/>
      <c r="AE212" s="46"/>
      <c r="AF212" s="46"/>
      <c r="AG212" s="46"/>
      <c r="AH212" s="46"/>
    </row>
    <row r="213" spans="1:34">
      <c r="A213" s="48"/>
      <c r="B213" s="48"/>
      <c r="C213" s="48"/>
      <c r="Z213" s="46"/>
      <c r="AA213" s="46"/>
      <c r="AB213" s="46"/>
      <c r="AC213" s="46"/>
      <c r="AD213" s="46"/>
      <c r="AE213" s="46"/>
      <c r="AF213" s="46"/>
      <c r="AG213" s="46"/>
      <c r="AH213" s="46"/>
    </row>
    <row r="214" spans="1:34">
      <c r="A214" s="48"/>
      <c r="B214" s="48"/>
      <c r="C214" s="48"/>
      <c r="Z214" s="46"/>
      <c r="AA214" s="46"/>
      <c r="AB214" s="46"/>
      <c r="AC214" s="46"/>
      <c r="AD214" s="46"/>
      <c r="AE214" s="46"/>
      <c r="AF214" s="46"/>
      <c r="AG214" s="46"/>
      <c r="AH214" s="46"/>
    </row>
    <row r="215" spans="1:34">
      <c r="A215" s="48"/>
      <c r="B215" s="48"/>
      <c r="C215" s="48"/>
      <c r="Z215" s="46"/>
      <c r="AA215" s="46"/>
      <c r="AB215" s="46"/>
      <c r="AC215" s="46"/>
      <c r="AD215" s="46"/>
      <c r="AE215" s="46"/>
      <c r="AF215" s="46"/>
      <c r="AG215" s="46"/>
      <c r="AH215" s="46"/>
    </row>
    <row r="216" spans="1:34">
      <c r="A216" s="48"/>
      <c r="B216" s="48"/>
      <c r="C216" s="48"/>
      <c r="Z216" s="46"/>
      <c r="AA216" s="46"/>
      <c r="AB216" s="46"/>
      <c r="AC216" s="46"/>
      <c r="AD216" s="46"/>
      <c r="AE216" s="46"/>
      <c r="AF216" s="46"/>
      <c r="AG216" s="46"/>
      <c r="AH216" s="46"/>
    </row>
    <row r="217" spans="1:34">
      <c r="A217" s="48"/>
      <c r="B217" s="48"/>
      <c r="C217" s="48"/>
      <c r="Z217" s="46"/>
      <c r="AA217" s="46"/>
      <c r="AB217" s="46"/>
      <c r="AC217" s="46"/>
      <c r="AD217" s="46"/>
      <c r="AE217" s="46"/>
      <c r="AF217" s="46"/>
      <c r="AG217" s="46"/>
      <c r="AH217" s="46"/>
    </row>
    <row r="218" spans="1:34">
      <c r="A218" s="48"/>
      <c r="B218" s="48"/>
      <c r="C218" s="48"/>
      <c r="Z218" s="46"/>
      <c r="AA218" s="46"/>
      <c r="AB218" s="46"/>
      <c r="AC218" s="46"/>
      <c r="AD218" s="46"/>
      <c r="AE218" s="46"/>
      <c r="AF218" s="46"/>
      <c r="AG218" s="46"/>
      <c r="AH218" s="46"/>
    </row>
    <row r="219" spans="1:34">
      <c r="A219" s="48"/>
      <c r="B219" s="48"/>
      <c r="C219" s="48"/>
      <c r="Z219" s="46"/>
      <c r="AA219" s="46"/>
      <c r="AB219" s="46"/>
      <c r="AC219" s="46"/>
      <c r="AD219" s="46"/>
      <c r="AE219" s="46"/>
      <c r="AF219" s="46"/>
      <c r="AG219" s="46"/>
      <c r="AH219" s="46"/>
    </row>
    <row r="220" spans="1:34">
      <c r="A220" s="48"/>
      <c r="B220" s="48"/>
      <c r="C220" s="48"/>
      <c r="Z220" s="46"/>
      <c r="AA220" s="46"/>
      <c r="AB220" s="46"/>
      <c r="AC220" s="46"/>
      <c r="AD220" s="46"/>
      <c r="AE220" s="46"/>
      <c r="AF220" s="46"/>
      <c r="AG220" s="46"/>
      <c r="AH220" s="46"/>
    </row>
    <row r="221" spans="1:34">
      <c r="A221" s="48"/>
      <c r="B221" s="48"/>
      <c r="C221" s="48"/>
      <c r="Z221" s="46"/>
      <c r="AA221" s="46"/>
      <c r="AB221" s="46"/>
      <c r="AC221" s="46"/>
      <c r="AD221" s="46"/>
      <c r="AE221" s="46"/>
      <c r="AF221" s="46"/>
      <c r="AG221" s="46"/>
      <c r="AH221" s="46"/>
    </row>
    <row r="222" spans="1:34">
      <c r="A222" s="48"/>
      <c r="B222" s="48"/>
      <c r="C222" s="48"/>
      <c r="Z222" s="46"/>
      <c r="AA222" s="46"/>
      <c r="AB222" s="46"/>
      <c r="AC222" s="46"/>
      <c r="AD222" s="46"/>
      <c r="AE222" s="46"/>
      <c r="AF222" s="46"/>
      <c r="AG222" s="46"/>
      <c r="AH222" s="46"/>
    </row>
    <row r="223" spans="1:34">
      <c r="A223" s="48"/>
      <c r="B223" s="48"/>
      <c r="C223" s="48"/>
      <c r="Z223" s="46"/>
      <c r="AA223" s="46"/>
      <c r="AB223" s="46"/>
      <c r="AC223" s="46"/>
      <c r="AD223" s="46"/>
      <c r="AE223" s="46"/>
      <c r="AF223" s="46"/>
      <c r="AG223" s="46"/>
      <c r="AH223" s="46"/>
    </row>
    <row r="224" spans="1:34">
      <c r="A224" s="48"/>
      <c r="B224" s="48"/>
      <c r="C224" s="48"/>
      <c r="Z224" s="46"/>
      <c r="AA224" s="46"/>
      <c r="AB224" s="46"/>
      <c r="AC224" s="46"/>
      <c r="AD224" s="46"/>
      <c r="AE224" s="46"/>
      <c r="AF224" s="46"/>
      <c r="AG224" s="46"/>
      <c r="AH224" s="46"/>
    </row>
    <row r="225" spans="1:34">
      <c r="A225" s="48"/>
      <c r="B225" s="48"/>
      <c r="C225" s="48"/>
      <c r="Z225" s="46"/>
      <c r="AA225" s="46"/>
      <c r="AB225" s="46"/>
      <c r="AC225" s="46"/>
      <c r="AD225" s="46"/>
      <c r="AE225" s="46"/>
      <c r="AF225" s="46"/>
      <c r="AG225" s="46"/>
      <c r="AH225" s="46"/>
    </row>
    <row r="226" spans="1:34">
      <c r="A226" s="48"/>
      <c r="B226" s="48"/>
      <c r="C226" s="48"/>
      <c r="Z226" s="46"/>
      <c r="AA226" s="46"/>
      <c r="AB226" s="46"/>
      <c r="AC226" s="46"/>
      <c r="AD226" s="46"/>
      <c r="AE226" s="46"/>
      <c r="AF226" s="46"/>
      <c r="AG226" s="46"/>
      <c r="AH226" s="46"/>
    </row>
    <row r="227" spans="1:34">
      <c r="A227" s="48"/>
      <c r="B227" s="48"/>
      <c r="C227" s="48"/>
      <c r="Z227" s="46"/>
      <c r="AA227" s="46"/>
      <c r="AB227" s="46"/>
      <c r="AC227" s="46"/>
      <c r="AD227" s="46"/>
      <c r="AE227" s="46"/>
      <c r="AF227" s="46"/>
      <c r="AG227" s="46"/>
      <c r="AH227" s="46"/>
    </row>
    <row r="228" spans="1:34">
      <c r="A228" s="48"/>
      <c r="B228" s="48"/>
      <c r="C228" s="48"/>
      <c r="Z228" s="46"/>
      <c r="AA228" s="46"/>
      <c r="AB228" s="46"/>
      <c r="AC228" s="46"/>
      <c r="AD228" s="46"/>
      <c r="AE228" s="46"/>
      <c r="AF228" s="46"/>
      <c r="AG228" s="46"/>
      <c r="AH228" s="46"/>
    </row>
    <row r="229" spans="1:34">
      <c r="A229" s="48"/>
      <c r="B229" s="48"/>
      <c r="C229" s="48"/>
      <c r="Z229" s="46"/>
      <c r="AA229" s="46"/>
      <c r="AB229" s="46"/>
      <c r="AC229" s="46"/>
      <c r="AD229" s="46"/>
      <c r="AE229" s="46"/>
      <c r="AF229" s="46"/>
      <c r="AG229" s="46"/>
      <c r="AH229" s="46"/>
    </row>
    <row r="230" spans="1:34">
      <c r="A230" s="48"/>
      <c r="B230" s="48"/>
      <c r="C230" s="48"/>
      <c r="Z230" s="46"/>
      <c r="AA230" s="46"/>
      <c r="AB230" s="46"/>
      <c r="AC230" s="46"/>
      <c r="AD230" s="46"/>
      <c r="AE230" s="46"/>
      <c r="AF230" s="46"/>
      <c r="AG230" s="46"/>
      <c r="AH230" s="46"/>
    </row>
    <row r="231" spans="1:34">
      <c r="A231" s="48"/>
      <c r="B231" s="48"/>
      <c r="C231" s="48"/>
      <c r="Z231" s="46"/>
      <c r="AA231" s="46"/>
      <c r="AB231" s="46"/>
      <c r="AC231" s="46"/>
      <c r="AD231" s="46"/>
      <c r="AE231" s="46"/>
      <c r="AF231" s="46"/>
      <c r="AG231" s="46"/>
      <c r="AH231" s="46"/>
    </row>
    <row r="232" spans="1:34">
      <c r="A232" s="48"/>
      <c r="B232" s="48"/>
      <c r="C232" s="48"/>
      <c r="Z232" s="46"/>
      <c r="AA232" s="46"/>
      <c r="AB232" s="46"/>
      <c r="AC232" s="46"/>
      <c r="AD232" s="46"/>
      <c r="AE232" s="46"/>
      <c r="AF232" s="46"/>
      <c r="AG232" s="46"/>
      <c r="AH232" s="46"/>
    </row>
    <row r="233" spans="1:34">
      <c r="A233" s="48"/>
      <c r="B233" s="48"/>
      <c r="C233" s="48"/>
      <c r="Z233" s="46"/>
      <c r="AA233" s="46"/>
      <c r="AB233" s="46"/>
      <c r="AC233" s="46"/>
      <c r="AD233" s="46"/>
      <c r="AE233" s="46"/>
      <c r="AF233" s="46"/>
      <c r="AG233" s="46"/>
      <c r="AH233" s="46"/>
    </row>
    <row r="234" spans="1:34">
      <c r="A234" s="48"/>
      <c r="B234" s="48"/>
      <c r="C234" s="48"/>
      <c r="Z234" s="47"/>
      <c r="AA234" s="47"/>
      <c r="AB234" s="47"/>
      <c r="AC234" s="47"/>
      <c r="AD234" s="47"/>
      <c r="AE234" s="47"/>
      <c r="AF234" s="47"/>
      <c r="AG234" s="47"/>
      <c r="AH234" s="47"/>
    </row>
    <row r="235" spans="1:34">
      <c r="A235" s="48"/>
      <c r="B235" s="48"/>
      <c r="C235" s="48"/>
      <c r="Z235" s="47"/>
      <c r="AA235" s="47"/>
      <c r="AB235" s="47"/>
      <c r="AC235" s="47"/>
      <c r="AD235" s="47"/>
      <c r="AE235" s="47"/>
      <c r="AF235" s="47"/>
      <c r="AG235" s="47"/>
      <c r="AH235" s="47"/>
    </row>
    <row r="236" spans="1:34">
      <c r="A236" s="48"/>
      <c r="B236" s="48"/>
      <c r="C236" s="48"/>
      <c r="Z236" s="47"/>
      <c r="AA236" s="47"/>
      <c r="AB236" s="47"/>
      <c r="AC236" s="47"/>
      <c r="AD236" s="47"/>
      <c r="AE236" s="47"/>
      <c r="AF236" s="47"/>
      <c r="AG236" s="47"/>
      <c r="AH236" s="47"/>
    </row>
    <row r="237" spans="1:34">
      <c r="A237" s="48"/>
      <c r="B237" s="48"/>
      <c r="C237" s="48"/>
      <c r="Z237" s="47"/>
      <c r="AA237" s="47"/>
      <c r="AB237" s="47"/>
      <c r="AC237" s="47"/>
      <c r="AD237" s="47"/>
      <c r="AE237" s="47"/>
      <c r="AF237" s="47"/>
      <c r="AG237" s="47"/>
      <c r="AH237" s="47"/>
    </row>
    <row r="238" spans="1:34">
      <c r="Z238" s="47"/>
      <c r="AA238" s="47"/>
      <c r="AB238" s="47"/>
      <c r="AC238" s="47"/>
      <c r="AD238" s="47"/>
      <c r="AE238" s="47"/>
      <c r="AF238" s="47"/>
      <c r="AG238" s="47"/>
      <c r="AH238" s="47"/>
    </row>
    <row r="239" spans="1:34">
      <c r="Z239" s="47"/>
      <c r="AA239" s="47"/>
      <c r="AB239" s="47"/>
      <c r="AC239" s="47"/>
      <c r="AD239" s="47"/>
      <c r="AE239" s="47"/>
      <c r="AF239" s="47"/>
      <c r="AG239" s="47"/>
      <c r="AH239" s="47"/>
    </row>
    <row r="240" spans="1:34">
      <c r="Z240" s="47"/>
      <c r="AA240" s="47"/>
      <c r="AB240" s="47"/>
      <c r="AC240" s="47"/>
      <c r="AD240" s="47"/>
      <c r="AE240" s="47"/>
      <c r="AF240" s="47"/>
      <c r="AG240" s="47"/>
      <c r="AH240" s="47"/>
    </row>
    <row r="241" spans="26:34">
      <c r="Z241" s="47"/>
      <c r="AA241" s="47"/>
      <c r="AB241" s="47"/>
      <c r="AC241" s="47"/>
      <c r="AD241" s="47"/>
      <c r="AE241" s="47"/>
      <c r="AF241" s="47"/>
      <c r="AG241" s="47"/>
      <c r="AH241" s="47"/>
    </row>
    <row r="242" spans="26:34">
      <c r="Z242" s="47"/>
      <c r="AA242" s="47"/>
      <c r="AB242" s="47"/>
      <c r="AC242" s="47"/>
      <c r="AD242" s="47"/>
      <c r="AE242" s="47"/>
      <c r="AF242" s="47"/>
      <c r="AG242" s="47"/>
      <c r="AH242" s="47"/>
    </row>
    <row r="243" spans="26:34">
      <c r="Z243" s="47"/>
      <c r="AA243" s="47"/>
      <c r="AB243" s="47"/>
      <c r="AC243" s="47"/>
      <c r="AD243" s="47"/>
      <c r="AE243" s="47"/>
      <c r="AF243" s="47"/>
      <c r="AG243" s="47"/>
      <c r="AH243" s="47"/>
    </row>
    <row r="244" spans="26:34">
      <c r="Z244" s="47"/>
      <c r="AA244" s="47"/>
      <c r="AB244" s="47"/>
      <c r="AC244" s="47"/>
      <c r="AD244" s="47"/>
      <c r="AE244" s="47"/>
      <c r="AF244" s="47"/>
      <c r="AG244" s="47"/>
      <c r="AH244" s="47"/>
    </row>
    <row r="245" spans="26:34">
      <c r="Z245" s="47"/>
      <c r="AA245" s="47"/>
      <c r="AB245" s="47"/>
      <c r="AC245" s="47"/>
      <c r="AD245" s="47"/>
      <c r="AE245" s="47"/>
      <c r="AF245" s="47"/>
      <c r="AG245" s="47"/>
      <c r="AH245" s="47"/>
    </row>
    <row r="246" spans="26:34">
      <c r="Z246" s="47"/>
      <c r="AA246" s="47"/>
      <c r="AB246" s="47"/>
      <c r="AC246" s="47"/>
      <c r="AD246" s="47"/>
      <c r="AE246" s="47"/>
      <c r="AF246" s="47"/>
      <c r="AG246" s="47"/>
      <c r="AH246" s="47"/>
    </row>
    <row r="247" spans="26:34">
      <c r="Z247" s="47"/>
      <c r="AA247" s="47"/>
      <c r="AB247" s="47"/>
      <c r="AC247" s="47"/>
      <c r="AD247" s="47"/>
      <c r="AE247" s="47"/>
      <c r="AF247" s="47"/>
      <c r="AG247" s="47"/>
      <c r="AH247" s="47"/>
    </row>
    <row r="248" spans="26:34">
      <c r="Z248" s="47"/>
      <c r="AA248" s="47"/>
      <c r="AB248" s="47"/>
      <c r="AC248" s="47"/>
      <c r="AD248" s="47"/>
      <c r="AE248" s="47"/>
      <c r="AF248" s="47"/>
      <c r="AG248" s="47"/>
      <c r="AH248" s="47"/>
    </row>
    <row r="249" spans="26:34">
      <c r="Z249" s="47"/>
      <c r="AA249" s="47"/>
      <c r="AB249" s="47"/>
      <c r="AC249" s="47"/>
      <c r="AD249" s="47"/>
      <c r="AE249" s="47"/>
      <c r="AF249" s="47"/>
      <c r="AG249" s="47"/>
      <c r="AH249" s="47"/>
    </row>
    <row r="250" spans="26:34">
      <c r="Z250" s="47"/>
      <c r="AA250" s="47"/>
      <c r="AB250" s="47"/>
      <c r="AC250" s="47"/>
      <c r="AD250" s="47"/>
      <c r="AE250" s="47"/>
      <c r="AF250" s="47"/>
      <c r="AG250" s="47"/>
      <c r="AH250" s="47"/>
    </row>
    <row r="251" spans="26:34">
      <c r="Z251" s="47"/>
      <c r="AA251" s="47"/>
      <c r="AB251" s="47"/>
      <c r="AC251" s="47"/>
      <c r="AD251" s="47"/>
      <c r="AE251" s="47"/>
      <c r="AF251" s="47"/>
      <c r="AG251" s="47"/>
      <c r="AH251" s="47"/>
    </row>
    <row r="252" spans="26:34">
      <c r="Z252" s="47"/>
      <c r="AA252" s="47"/>
      <c r="AB252" s="47"/>
      <c r="AC252" s="47"/>
      <c r="AD252" s="47"/>
      <c r="AE252" s="47"/>
      <c r="AF252" s="47"/>
      <c r="AG252" s="47"/>
      <c r="AH252" s="47"/>
    </row>
    <row r="253" spans="26:34">
      <c r="Z253" s="47"/>
      <c r="AA253" s="47"/>
      <c r="AB253" s="47"/>
      <c r="AC253" s="47"/>
      <c r="AD253" s="47"/>
      <c r="AE253" s="47"/>
      <c r="AF253" s="47"/>
      <c r="AG253" s="47"/>
      <c r="AH253" s="47"/>
    </row>
    <row r="254" spans="26:34">
      <c r="Z254" s="47"/>
      <c r="AA254" s="47"/>
      <c r="AB254" s="47"/>
      <c r="AC254" s="47"/>
      <c r="AD254" s="47"/>
      <c r="AE254" s="47"/>
      <c r="AF254" s="47"/>
      <c r="AG254" s="47"/>
      <c r="AH254" s="47"/>
    </row>
    <row r="255" spans="26:34">
      <c r="Z255" s="47"/>
      <c r="AA255" s="47"/>
      <c r="AB255" s="47"/>
      <c r="AC255" s="47"/>
      <c r="AD255" s="47"/>
      <c r="AE255" s="47"/>
      <c r="AF255" s="47"/>
      <c r="AG255" s="47"/>
      <c r="AH255" s="47"/>
    </row>
    <row r="256" spans="26:34">
      <c r="Z256" s="47"/>
      <c r="AA256" s="47"/>
      <c r="AB256" s="47"/>
      <c r="AC256" s="47"/>
      <c r="AD256" s="47"/>
      <c r="AE256" s="47"/>
      <c r="AF256" s="47"/>
      <c r="AG256" s="47"/>
      <c r="AH256" s="47"/>
    </row>
    <row r="257" spans="26:34">
      <c r="Z257" s="47"/>
      <c r="AA257" s="47"/>
      <c r="AB257" s="47"/>
      <c r="AC257" s="47"/>
      <c r="AD257" s="47"/>
      <c r="AE257" s="47"/>
      <c r="AF257" s="47"/>
      <c r="AG257" s="47"/>
      <c r="AH257" s="47"/>
    </row>
    <row r="258" spans="26:34">
      <c r="Z258" s="47"/>
      <c r="AA258" s="47"/>
      <c r="AB258" s="47"/>
      <c r="AC258" s="47"/>
      <c r="AD258" s="47"/>
      <c r="AE258" s="47"/>
      <c r="AF258" s="47"/>
      <c r="AG258" s="47"/>
      <c r="AH258" s="47"/>
    </row>
    <row r="259" spans="26:34">
      <c r="Z259" s="47"/>
      <c r="AA259" s="47"/>
      <c r="AB259" s="47"/>
      <c r="AC259" s="47"/>
      <c r="AD259" s="47"/>
      <c r="AE259" s="47"/>
      <c r="AF259" s="47"/>
      <c r="AG259" s="47"/>
      <c r="AH259" s="47"/>
    </row>
    <row r="260" spans="26:34">
      <c r="Z260" s="47"/>
      <c r="AA260" s="47"/>
      <c r="AB260" s="47"/>
      <c r="AC260" s="47"/>
      <c r="AD260" s="47"/>
      <c r="AE260" s="47"/>
      <c r="AF260" s="47"/>
      <c r="AG260" s="47"/>
      <c r="AH260" s="47"/>
    </row>
    <row r="261" spans="26:34">
      <c r="Z261" s="47"/>
      <c r="AA261" s="47"/>
      <c r="AB261" s="47"/>
      <c r="AC261" s="47"/>
      <c r="AD261" s="47"/>
      <c r="AE261" s="47"/>
      <c r="AF261" s="47"/>
      <c r="AG261" s="47"/>
      <c r="AH261" s="47"/>
    </row>
    <row r="262" spans="26:34">
      <c r="Z262" s="47"/>
      <c r="AA262" s="47"/>
      <c r="AB262" s="47"/>
      <c r="AC262" s="47"/>
      <c r="AD262" s="47"/>
      <c r="AE262" s="47"/>
      <c r="AF262" s="47"/>
      <c r="AG262" s="47"/>
      <c r="AH262" s="47"/>
    </row>
    <row r="263" spans="26:34">
      <c r="Z263" s="47"/>
      <c r="AA263" s="47"/>
      <c r="AB263" s="47"/>
      <c r="AC263" s="47"/>
      <c r="AD263" s="47"/>
      <c r="AE263" s="47"/>
      <c r="AF263" s="47"/>
      <c r="AG263" s="47"/>
      <c r="AH263" s="47"/>
    </row>
    <row r="264" spans="26:34">
      <c r="Z264" s="47"/>
      <c r="AA264" s="47"/>
      <c r="AB264" s="47"/>
      <c r="AC264" s="47"/>
      <c r="AD264" s="47"/>
      <c r="AE264" s="47"/>
      <c r="AF264" s="47"/>
      <c r="AG264" s="47"/>
      <c r="AH264" s="47"/>
    </row>
    <row r="265" spans="26:34">
      <c r="Z265" s="47"/>
      <c r="AA265" s="47"/>
      <c r="AB265" s="47"/>
      <c r="AC265" s="47"/>
      <c r="AD265" s="47"/>
      <c r="AE265" s="47"/>
      <c r="AF265" s="47"/>
      <c r="AG265" s="47"/>
      <c r="AH265" s="47"/>
    </row>
    <row r="266" spans="26:34">
      <c r="Z266" s="47"/>
      <c r="AA266" s="47"/>
      <c r="AB266" s="47"/>
      <c r="AC266" s="47"/>
      <c r="AD266" s="47"/>
      <c r="AE266" s="47"/>
      <c r="AF266" s="47"/>
      <c r="AG266" s="47"/>
      <c r="AH266" s="47"/>
    </row>
    <row r="267" spans="26:34">
      <c r="Z267" s="47"/>
      <c r="AA267" s="47"/>
      <c r="AB267" s="47"/>
      <c r="AC267" s="47"/>
      <c r="AD267" s="47"/>
      <c r="AE267" s="47"/>
      <c r="AF267" s="47"/>
      <c r="AG267" s="47"/>
      <c r="AH267" s="47"/>
    </row>
    <row r="268" spans="26:34">
      <c r="Z268" s="47"/>
      <c r="AA268" s="47"/>
      <c r="AB268" s="47"/>
      <c r="AC268" s="47"/>
      <c r="AD268" s="47"/>
      <c r="AE268" s="47"/>
      <c r="AF268" s="47"/>
      <c r="AG268" s="47"/>
      <c r="AH268" s="47"/>
    </row>
    <row r="269" spans="26:34">
      <c r="Z269" s="47"/>
      <c r="AA269" s="47"/>
      <c r="AB269" s="47"/>
      <c r="AC269" s="47"/>
      <c r="AD269" s="47"/>
      <c r="AE269" s="47"/>
      <c r="AF269" s="47"/>
      <c r="AG269" s="47"/>
      <c r="AH269" s="47"/>
    </row>
    <row r="270" spans="26:34">
      <c r="Z270" s="47"/>
      <c r="AA270" s="47"/>
      <c r="AB270" s="47"/>
      <c r="AC270" s="47"/>
      <c r="AD270" s="47"/>
      <c r="AE270" s="47"/>
      <c r="AF270" s="47"/>
      <c r="AG270" s="47"/>
      <c r="AH270" s="47"/>
    </row>
    <row r="271" spans="26:34">
      <c r="Z271" s="47"/>
      <c r="AA271" s="47"/>
      <c r="AB271" s="47"/>
      <c r="AC271" s="47"/>
      <c r="AD271" s="47"/>
      <c r="AE271" s="47"/>
      <c r="AF271" s="47"/>
      <c r="AG271" s="47"/>
      <c r="AH271" s="47"/>
    </row>
    <row r="272" spans="26:34">
      <c r="Z272" s="47"/>
      <c r="AA272" s="47"/>
      <c r="AB272" s="47"/>
      <c r="AC272" s="47"/>
      <c r="AD272" s="47"/>
      <c r="AE272" s="47"/>
      <c r="AF272" s="47"/>
      <c r="AG272" s="47"/>
      <c r="AH272" s="47"/>
    </row>
    <row r="273" spans="26:34">
      <c r="Z273" s="48"/>
      <c r="AA273" s="48"/>
      <c r="AB273" s="48"/>
      <c r="AC273" s="48"/>
      <c r="AD273" s="48"/>
      <c r="AE273" s="48"/>
      <c r="AF273" s="48"/>
      <c r="AG273" s="48"/>
      <c r="AH273" s="48"/>
    </row>
    <row r="274" spans="26:34">
      <c r="Z274" s="48"/>
      <c r="AA274" s="48"/>
      <c r="AB274" s="48"/>
      <c r="AC274" s="48"/>
      <c r="AD274" s="48"/>
      <c r="AE274" s="48"/>
      <c r="AF274" s="48"/>
      <c r="AG274" s="48"/>
      <c r="AH274" s="48"/>
    </row>
    <row r="275" spans="26:34">
      <c r="Z275" s="48"/>
      <c r="AA275" s="48"/>
      <c r="AB275" s="48"/>
      <c r="AC275" s="48"/>
      <c r="AD275" s="48"/>
      <c r="AE275" s="48"/>
      <c r="AF275" s="48"/>
      <c r="AG275" s="48"/>
      <c r="AH275" s="48"/>
    </row>
    <row r="276" spans="26:34">
      <c r="Z276" s="48"/>
      <c r="AA276" s="48"/>
      <c r="AB276" s="48"/>
      <c r="AC276" s="48"/>
      <c r="AD276" s="48"/>
      <c r="AE276" s="48"/>
      <c r="AF276" s="48"/>
      <c r="AG276" s="48"/>
      <c r="AH276" s="48"/>
    </row>
    <row r="277" spans="26:34">
      <c r="Z277" s="48"/>
      <c r="AA277" s="48"/>
      <c r="AB277" s="48"/>
      <c r="AC277" s="48"/>
      <c r="AD277" s="48"/>
      <c r="AE277" s="48"/>
      <c r="AF277" s="48"/>
      <c r="AG277" s="48"/>
      <c r="AH277" s="48"/>
    </row>
    <row r="278" spans="26:34">
      <c r="Z278" s="48"/>
      <c r="AA278" s="48"/>
      <c r="AB278" s="48"/>
      <c r="AC278" s="48"/>
      <c r="AD278" s="48"/>
      <c r="AE278" s="48"/>
      <c r="AF278" s="48"/>
      <c r="AG278" s="48"/>
      <c r="AH278" s="48"/>
    </row>
    <row r="279" spans="26:34">
      <c r="Z279" s="48"/>
      <c r="AA279" s="48"/>
      <c r="AB279" s="48"/>
      <c r="AC279" s="48"/>
      <c r="AD279" s="48"/>
      <c r="AE279" s="48"/>
      <c r="AF279" s="48"/>
      <c r="AG279" s="48"/>
      <c r="AH279" s="48"/>
    </row>
    <row r="280" spans="26:34">
      <c r="Z280" s="48"/>
      <c r="AA280" s="48"/>
      <c r="AB280" s="48"/>
      <c r="AC280" s="48"/>
      <c r="AD280" s="48"/>
      <c r="AE280" s="48"/>
      <c r="AF280" s="48"/>
      <c r="AG280" s="48"/>
      <c r="AH280" s="48"/>
    </row>
    <row r="281" spans="26:34">
      <c r="Z281" s="48"/>
      <c r="AA281" s="48"/>
      <c r="AB281" s="48"/>
      <c r="AC281" s="48"/>
      <c r="AD281" s="48"/>
      <c r="AE281" s="48"/>
      <c r="AF281" s="48"/>
      <c r="AG281" s="48"/>
      <c r="AH281" s="48"/>
    </row>
    <row r="282" spans="26:34">
      <c r="Z282" s="48"/>
      <c r="AA282" s="48"/>
      <c r="AB282" s="48"/>
      <c r="AC282" s="48"/>
      <c r="AD282" s="48"/>
      <c r="AE282" s="48"/>
      <c r="AF282" s="48"/>
      <c r="AG282" s="48"/>
      <c r="AH282" s="48"/>
    </row>
    <row r="283" spans="26:34">
      <c r="Z283" s="48"/>
      <c r="AA283" s="48"/>
      <c r="AB283" s="48"/>
      <c r="AC283" s="48"/>
      <c r="AD283" s="48"/>
      <c r="AE283" s="48"/>
      <c r="AF283" s="48"/>
      <c r="AG283" s="48"/>
      <c r="AH283" s="48"/>
    </row>
    <row r="284" spans="26:34">
      <c r="Z284" s="48"/>
      <c r="AA284" s="48"/>
      <c r="AB284" s="48"/>
      <c r="AC284" s="48"/>
      <c r="AD284" s="48"/>
      <c r="AE284" s="48"/>
      <c r="AF284" s="48"/>
      <c r="AG284" s="48"/>
      <c r="AH284" s="48"/>
    </row>
    <row r="285" spans="26:34">
      <c r="Z285" s="48"/>
      <c r="AA285" s="48"/>
      <c r="AB285" s="48"/>
      <c r="AC285" s="48"/>
      <c r="AD285" s="48"/>
      <c r="AE285" s="48"/>
      <c r="AF285" s="48"/>
      <c r="AG285" s="48"/>
      <c r="AH285" s="48"/>
    </row>
    <row r="286" spans="26:34">
      <c r="Z286" s="48"/>
      <c r="AA286" s="48"/>
      <c r="AB286" s="48"/>
      <c r="AC286" s="48"/>
      <c r="AD286" s="48"/>
      <c r="AE286" s="48"/>
      <c r="AF286" s="48"/>
      <c r="AG286" s="48"/>
      <c r="AH286" s="48"/>
    </row>
    <row r="287" spans="26:34">
      <c r="Z287" s="48"/>
      <c r="AA287" s="48"/>
      <c r="AB287" s="48"/>
      <c r="AC287" s="48"/>
      <c r="AD287" s="48"/>
      <c r="AE287" s="48"/>
      <c r="AF287" s="48"/>
      <c r="AG287" s="48"/>
      <c r="AH287" s="48"/>
    </row>
    <row r="288" spans="26:34">
      <c r="Z288" s="48"/>
      <c r="AA288" s="48"/>
      <c r="AB288" s="48"/>
      <c r="AC288" s="48"/>
      <c r="AD288" s="48"/>
      <c r="AE288" s="48"/>
      <c r="AF288" s="48"/>
      <c r="AG288" s="48"/>
      <c r="AH288" s="48"/>
    </row>
    <row r="289" spans="26:34">
      <c r="Z289" s="48"/>
      <c r="AA289" s="48"/>
      <c r="AB289" s="48"/>
      <c r="AC289" s="48"/>
      <c r="AD289" s="48"/>
      <c r="AE289" s="48"/>
      <c r="AF289" s="48"/>
      <c r="AG289" s="48"/>
      <c r="AH289" s="48"/>
    </row>
    <row r="290" spans="26:34">
      <c r="Z290" s="48"/>
      <c r="AA290" s="48"/>
      <c r="AB290" s="48"/>
      <c r="AC290" s="48"/>
      <c r="AD290" s="48"/>
      <c r="AE290" s="48"/>
      <c r="AF290" s="48"/>
      <c r="AG290" s="48"/>
      <c r="AH290" s="48"/>
    </row>
    <row r="291" spans="26:34">
      <c r="Z291" s="48"/>
      <c r="AA291" s="48"/>
      <c r="AB291" s="48"/>
      <c r="AC291" s="48"/>
      <c r="AD291" s="48"/>
      <c r="AE291" s="48"/>
      <c r="AF291" s="48"/>
      <c r="AG291" s="48"/>
      <c r="AH291" s="48"/>
    </row>
    <row r="292" spans="26:34">
      <c r="Z292" s="48"/>
      <c r="AA292" s="48"/>
      <c r="AB292" s="48"/>
      <c r="AC292" s="48"/>
      <c r="AD292" s="48"/>
      <c r="AE292" s="48"/>
      <c r="AF292" s="48"/>
      <c r="AG292" s="48"/>
      <c r="AH292" s="48"/>
    </row>
    <row r="293" spans="26:34">
      <c r="Z293" s="48"/>
      <c r="AA293" s="48"/>
      <c r="AB293" s="48"/>
      <c r="AC293" s="48"/>
      <c r="AD293" s="48"/>
      <c r="AE293" s="48"/>
      <c r="AF293" s="48"/>
      <c r="AG293" s="48"/>
      <c r="AH293" s="48"/>
    </row>
    <row r="294" spans="26:34">
      <c r="Z294" s="48"/>
      <c r="AA294" s="48"/>
      <c r="AB294" s="48"/>
      <c r="AC294" s="48"/>
      <c r="AD294" s="48"/>
      <c r="AE294" s="48"/>
      <c r="AF294" s="48"/>
      <c r="AG294" s="48"/>
      <c r="AH294" s="48"/>
    </row>
    <row r="295" spans="26:34">
      <c r="Z295" s="48"/>
      <c r="AA295" s="48"/>
      <c r="AB295" s="48"/>
      <c r="AC295" s="48"/>
      <c r="AD295" s="48"/>
      <c r="AE295" s="48"/>
      <c r="AF295" s="48"/>
      <c r="AG295" s="48"/>
      <c r="AH295" s="48"/>
    </row>
    <row r="296" spans="26:34">
      <c r="Z296" s="48"/>
      <c r="AA296" s="48"/>
      <c r="AB296" s="48"/>
      <c r="AC296" s="48"/>
      <c r="AD296" s="48"/>
      <c r="AE296" s="48"/>
      <c r="AF296" s="48"/>
      <c r="AG296" s="48"/>
      <c r="AH296" s="48"/>
    </row>
    <row r="297" spans="26:34">
      <c r="Z297" s="48"/>
      <c r="AA297" s="48"/>
      <c r="AB297" s="48"/>
      <c r="AC297" s="48"/>
      <c r="AD297" s="48"/>
      <c r="AE297" s="48"/>
      <c r="AF297" s="48"/>
      <c r="AG297" s="48"/>
      <c r="AH297" s="48"/>
    </row>
    <row r="298" spans="26:34">
      <c r="Z298" s="48"/>
      <c r="AA298" s="48"/>
      <c r="AB298" s="48"/>
      <c r="AC298" s="48"/>
      <c r="AD298" s="48"/>
      <c r="AE298" s="48"/>
      <c r="AF298" s="48"/>
      <c r="AG298" s="48"/>
      <c r="AH298" s="48"/>
    </row>
    <row r="299" spans="26:34">
      <c r="Z299" s="48"/>
      <c r="AA299" s="48"/>
      <c r="AB299" s="48"/>
      <c r="AC299" s="48"/>
      <c r="AD299" s="48"/>
      <c r="AE299" s="48"/>
      <c r="AF299" s="48"/>
      <c r="AG299" s="48"/>
      <c r="AH299" s="48"/>
    </row>
  </sheetData>
  <mergeCells count="30">
    <mergeCell ref="G67:G69"/>
    <mergeCell ref="K67:K69"/>
    <mergeCell ref="L67:L69"/>
    <mergeCell ref="M60:M71"/>
    <mergeCell ref="N61:N63"/>
    <mergeCell ref="Q61:Q63"/>
    <mergeCell ref="N64:N66"/>
    <mergeCell ref="Q64:Q65"/>
    <mergeCell ref="K48:K50"/>
    <mergeCell ref="G61:G63"/>
    <mergeCell ref="K61:K66"/>
    <mergeCell ref="L61:L66"/>
    <mergeCell ref="G64:G66"/>
    <mergeCell ref="M41:M52"/>
    <mergeCell ref="G42:G44"/>
    <mergeCell ref="K42:K47"/>
    <mergeCell ref="N42:N44"/>
    <mergeCell ref="Q42:Q44"/>
    <mergeCell ref="G45:G47"/>
    <mergeCell ref="N45:N47"/>
    <mergeCell ref="Q45:Q46"/>
    <mergeCell ref="M3:M14"/>
    <mergeCell ref="N23:N25"/>
    <mergeCell ref="G48:G50"/>
    <mergeCell ref="Q23:Q25"/>
    <mergeCell ref="N26:N28"/>
    <mergeCell ref="Q26:Q27"/>
    <mergeCell ref="K29:K31"/>
    <mergeCell ref="M22:M33"/>
    <mergeCell ref="K23:K28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59F08-1639-49D7-AD20-756497091DF3}">
  <dimension ref="H4:AN100"/>
  <sheetViews>
    <sheetView topLeftCell="Y70" zoomScale="90" zoomScaleNormal="90" workbookViewId="0">
      <selection activeCell="AI14" sqref="AI14"/>
    </sheetView>
  </sheetViews>
  <sheetFormatPr defaultColWidth="11" defaultRowHeight="14.25"/>
  <sheetData>
    <row r="4" spans="8:40">
      <c r="H4" s="29" t="s">
        <v>56</v>
      </c>
      <c r="L4" t="s">
        <v>25</v>
      </c>
      <c r="N4" s="64" t="s">
        <v>57</v>
      </c>
      <c r="O4" t="s">
        <v>20</v>
      </c>
      <c r="Q4" t="s">
        <v>16</v>
      </c>
      <c r="R4" t="s">
        <v>23</v>
      </c>
      <c r="U4" t="s">
        <v>22</v>
      </c>
      <c r="Y4" t="s">
        <v>21</v>
      </c>
    </row>
    <row r="5" spans="8:40">
      <c r="H5" t="s">
        <v>20</v>
      </c>
      <c r="J5">
        <f>SUM(J6:J14)</f>
        <v>37684</v>
      </c>
      <c r="N5" s="56"/>
      <c r="O5" t="s">
        <v>12</v>
      </c>
      <c r="P5" t="s">
        <v>6</v>
      </c>
      <c r="Q5" s="14">
        <f>K12</f>
        <v>9.7654176838976748E-3</v>
      </c>
      <c r="R5" s="13">
        <f>L12</f>
        <v>0.11800764250079609</v>
      </c>
      <c r="U5" t="s">
        <v>12</v>
      </c>
      <c r="V5" t="s">
        <v>11</v>
      </c>
      <c r="X5">
        <v>2015</v>
      </c>
      <c r="Y5" s="33">
        <v>13</v>
      </c>
    </row>
    <row r="6" spans="8:40">
      <c r="I6" t="s">
        <v>0</v>
      </c>
      <c r="J6">
        <v>6</v>
      </c>
      <c r="K6" s="14">
        <f>J6/$J$5</f>
        <v>1.5921876658528817E-4</v>
      </c>
      <c r="L6" s="14"/>
      <c r="N6" s="56"/>
      <c r="P6" t="s">
        <v>7</v>
      </c>
      <c r="Q6" s="14">
        <f>K13</f>
        <v>4.8561723808512895E-3</v>
      </c>
      <c r="R6" s="13"/>
      <c r="T6">
        <v>2016</v>
      </c>
      <c r="U6" s="33">
        <v>23</v>
      </c>
      <c r="V6" s="33">
        <v>28</v>
      </c>
      <c r="X6">
        <v>2016</v>
      </c>
      <c r="Y6" s="33">
        <v>10</v>
      </c>
      <c r="AN6" s="38"/>
    </row>
    <row r="7" spans="8:40">
      <c r="I7" t="s">
        <v>1</v>
      </c>
      <c r="J7">
        <v>375</v>
      </c>
      <c r="K7" s="14">
        <f t="shared" ref="K7:K14" si="0">J7/$J$5</f>
        <v>9.9511729115805119E-3</v>
      </c>
      <c r="L7" s="14"/>
      <c r="N7" s="56"/>
      <c r="P7" t="s">
        <v>8</v>
      </c>
      <c r="Q7" s="14">
        <f>K14</f>
        <v>0.10338605243604714</v>
      </c>
      <c r="R7" s="13"/>
      <c r="T7">
        <v>2017</v>
      </c>
      <c r="U7" s="33">
        <v>24</v>
      </c>
      <c r="V7" s="33">
        <v>38</v>
      </c>
      <c r="X7">
        <v>2017</v>
      </c>
      <c r="Y7" s="33">
        <v>11</v>
      </c>
      <c r="AN7" s="38"/>
    </row>
    <row r="8" spans="8:40">
      <c r="I8" t="s">
        <v>2</v>
      </c>
      <c r="J8">
        <v>0</v>
      </c>
      <c r="K8" s="14">
        <f t="shared" si="0"/>
        <v>0</v>
      </c>
      <c r="L8" s="14"/>
      <c r="N8" s="56"/>
      <c r="O8" t="s">
        <v>11</v>
      </c>
      <c r="P8" t="s">
        <v>19</v>
      </c>
      <c r="Q8" s="14">
        <f>K8</f>
        <v>0</v>
      </c>
      <c r="R8" s="13">
        <f>L9</f>
        <v>0.40558327141492412</v>
      </c>
      <c r="T8">
        <v>2018</v>
      </c>
      <c r="U8" s="33">
        <v>22.27</v>
      </c>
      <c r="V8" s="33">
        <v>33</v>
      </c>
      <c r="X8">
        <v>2018</v>
      </c>
      <c r="Y8" s="33">
        <v>12</v>
      </c>
      <c r="AN8" s="38"/>
    </row>
    <row r="9" spans="8:40">
      <c r="I9" t="s">
        <v>3</v>
      </c>
      <c r="J9">
        <v>8453</v>
      </c>
      <c r="K9" s="14">
        <f t="shared" si="0"/>
        <v>0.2243127056575735</v>
      </c>
      <c r="L9" s="13">
        <f>SUM(K8,K11)</f>
        <v>0.40558327141492412</v>
      </c>
      <c r="N9" s="56"/>
      <c r="P9" t="s">
        <v>5</v>
      </c>
      <c r="Q9" s="14">
        <f>K11</f>
        <v>0.40558327141492412</v>
      </c>
      <c r="R9" s="13"/>
      <c r="T9">
        <v>2019</v>
      </c>
      <c r="U9" s="33">
        <v>22.71</v>
      </c>
      <c r="V9" s="33">
        <v>34.97</v>
      </c>
      <c r="X9">
        <v>2019</v>
      </c>
      <c r="Y9" s="33">
        <v>7</v>
      </c>
      <c r="AN9" s="38"/>
    </row>
    <row r="10" spans="8:40">
      <c r="I10" t="s">
        <v>4</v>
      </c>
      <c r="J10">
        <v>9119</v>
      </c>
      <c r="K10" s="14">
        <f t="shared" si="0"/>
        <v>0.24198598874854049</v>
      </c>
      <c r="L10" s="13"/>
      <c r="N10" s="56"/>
      <c r="T10">
        <v>2020</v>
      </c>
      <c r="U10" s="33">
        <v>20.97</v>
      </c>
      <c r="V10" s="33">
        <v>34.630000000000003</v>
      </c>
      <c r="X10">
        <v>2020</v>
      </c>
      <c r="Y10" s="33">
        <v>7</v>
      </c>
      <c r="AN10" s="38"/>
    </row>
    <row r="11" spans="8:40">
      <c r="I11" t="s">
        <v>5</v>
      </c>
      <c r="J11">
        <v>15284</v>
      </c>
      <c r="K11" s="14">
        <f t="shared" si="0"/>
        <v>0.40558327141492412</v>
      </c>
      <c r="L11" s="13"/>
      <c r="N11" s="56"/>
      <c r="O11" t="s">
        <v>18</v>
      </c>
      <c r="P11" t="s">
        <v>17</v>
      </c>
      <c r="Q11" t="s">
        <v>16</v>
      </c>
      <c r="T11">
        <v>2021</v>
      </c>
      <c r="U11" s="33">
        <v>19.079999999999998</v>
      </c>
      <c r="V11" s="33">
        <v>35.42</v>
      </c>
      <c r="X11">
        <v>2021</v>
      </c>
      <c r="Y11" s="33">
        <v>7</v>
      </c>
    </row>
    <row r="12" spans="8:40">
      <c r="I12" t="s">
        <v>6</v>
      </c>
      <c r="J12">
        <v>368</v>
      </c>
      <c r="K12" s="14">
        <f t="shared" si="0"/>
        <v>9.7654176838976748E-3</v>
      </c>
      <c r="L12" s="13">
        <f>SUM(K12:K14)</f>
        <v>0.11800764250079609</v>
      </c>
      <c r="N12" s="56"/>
      <c r="O12" t="s">
        <v>0</v>
      </c>
      <c r="P12">
        <v>0</v>
      </c>
      <c r="Q12" s="13">
        <f>P12/$P$15</f>
        <v>0</v>
      </c>
      <c r="T12">
        <v>2022</v>
      </c>
      <c r="U12" s="33">
        <v>15.82</v>
      </c>
      <c r="V12" s="33">
        <v>37.81</v>
      </c>
      <c r="X12">
        <v>2022</v>
      </c>
      <c r="Y12" s="33">
        <v>8</v>
      </c>
    </row>
    <row r="13" spans="8:40">
      <c r="I13" t="s">
        <v>7</v>
      </c>
      <c r="J13">
        <v>183</v>
      </c>
      <c r="K13" s="14">
        <f t="shared" si="0"/>
        <v>4.8561723808512895E-3</v>
      </c>
      <c r="L13" s="13"/>
      <c r="N13" s="56"/>
      <c r="O13" t="s">
        <v>3</v>
      </c>
      <c r="P13">
        <v>741.83</v>
      </c>
      <c r="Q13" s="13">
        <f>P13/$P$15</f>
        <v>0.89462259258812604</v>
      </c>
      <c r="T13">
        <v>2023</v>
      </c>
      <c r="U13" s="33">
        <v>15.33</v>
      </c>
      <c r="V13" s="33">
        <v>41.56</v>
      </c>
      <c r="X13">
        <v>2023</v>
      </c>
      <c r="Y13" s="33">
        <v>7.05</v>
      </c>
      <c r="AK13" s="13"/>
    </row>
    <row r="14" spans="8:40">
      <c r="I14" t="s">
        <v>8</v>
      </c>
      <c r="J14">
        <v>3896</v>
      </c>
      <c r="K14" s="14">
        <f t="shared" si="0"/>
        <v>0.10338605243604714</v>
      </c>
      <c r="L14" s="13"/>
      <c r="N14" s="56"/>
      <c r="O14" t="s">
        <v>6</v>
      </c>
      <c r="P14">
        <v>87.38</v>
      </c>
      <c r="Q14" s="13">
        <f>P14/$P$15</f>
        <v>0.10537740741187394</v>
      </c>
      <c r="T14">
        <v>2024</v>
      </c>
      <c r="U14" s="9">
        <v>12.3</v>
      </c>
      <c r="V14" s="9">
        <v>39.5</v>
      </c>
      <c r="X14">
        <v>2024</v>
      </c>
      <c r="Y14" s="9">
        <v>9.1</v>
      </c>
      <c r="AK14" s="13"/>
    </row>
    <row r="15" spans="8:40">
      <c r="N15" s="56"/>
      <c r="O15" t="s">
        <v>9</v>
      </c>
      <c r="P15">
        <f>SUM(P12:P14)</f>
        <v>829.21</v>
      </c>
      <c r="T15">
        <v>2025</v>
      </c>
      <c r="U15" s="33">
        <v>14.4</v>
      </c>
      <c r="V15" s="33">
        <v>39.200000000000003</v>
      </c>
      <c r="X15">
        <v>2025</v>
      </c>
      <c r="Y15">
        <v>11.8</v>
      </c>
      <c r="AK15" s="13"/>
    </row>
    <row r="16" spans="8:40">
      <c r="T16">
        <v>2026</v>
      </c>
      <c r="U16" s="33">
        <v>11.8</v>
      </c>
      <c r="V16" s="33">
        <v>40.6</v>
      </c>
      <c r="X16">
        <v>2026</v>
      </c>
      <c r="Y16" s="33">
        <v>10.5</v>
      </c>
    </row>
    <row r="25" spans="8:25">
      <c r="H25" s="30" t="s">
        <v>58</v>
      </c>
      <c r="L25" t="s">
        <v>25</v>
      </c>
      <c r="N25" s="60" t="s">
        <v>59</v>
      </c>
      <c r="O25" t="s">
        <v>20</v>
      </c>
      <c r="Q25" t="s">
        <v>16</v>
      </c>
      <c r="R25" t="s">
        <v>23</v>
      </c>
      <c r="U25" t="s">
        <v>22</v>
      </c>
      <c r="Y25" t="s">
        <v>21</v>
      </c>
    </row>
    <row r="26" spans="8:25">
      <c r="H26" t="s">
        <v>20</v>
      </c>
      <c r="J26">
        <f>SUM(J27:J35)</f>
        <v>15889</v>
      </c>
      <c r="N26" s="57"/>
      <c r="O26" t="s">
        <v>12</v>
      </c>
      <c r="P26" t="s">
        <v>6</v>
      </c>
      <c r="Q26" s="14">
        <f>K33</f>
        <v>1.8314557240858457E-2</v>
      </c>
      <c r="R26" s="13">
        <f>L33</f>
        <v>0.12530681603625149</v>
      </c>
      <c r="U26" t="s">
        <v>12</v>
      </c>
      <c r="V26" t="s">
        <v>11</v>
      </c>
      <c r="X26">
        <v>2015</v>
      </c>
      <c r="Y26">
        <v>7</v>
      </c>
    </row>
    <row r="27" spans="8:25">
      <c r="I27" t="s">
        <v>0</v>
      </c>
      <c r="J27">
        <v>0</v>
      </c>
      <c r="K27" s="14">
        <f>J27/$J$26</f>
        <v>0</v>
      </c>
      <c r="L27" s="14"/>
      <c r="N27" s="57"/>
      <c r="P27" t="s">
        <v>7</v>
      </c>
      <c r="Q27" s="14">
        <f>K34</f>
        <v>1.0699225879539304E-2</v>
      </c>
      <c r="R27" s="13"/>
      <c r="T27">
        <v>2016</v>
      </c>
      <c r="U27" s="33">
        <v>23</v>
      </c>
      <c r="V27" s="33">
        <v>28</v>
      </c>
      <c r="X27">
        <v>2016</v>
      </c>
      <c r="Y27">
        <v>2</v>
      </c>
    </row>
    <row r="28" spans="8:25">
      <c r="I28" t="s">
        <v>1</v>
      </c>
      <c r="J28">
        <v>60</v>
      </c>
      <c r="K28" s="14">
        <f t="shared" ref="K28:K35" si="1">J28/$J$26</f>
        <v>3.7761973692491662E-3</v>
      </c>
      <c r="L28" s="14"/>
      <c r="N28" s="57"/>
      <c r="P28" t="s">
        <v>8</v>
      </c>
      <c r="Q28" s="14">
        <f>K35</f>
        <v>9.6293032915853741E-2</v>
      </c>
      <c r="R28" s="13"/>
      <c r="T28">
        <v>2017</v>
      </c>
      <c r="U28" s="33">
        <v>24</v>
      </c>
      <c r="V28" s="33">
        <v>38</v>
      </c>
      <c r="X28">
        <v>2017</v>
      </c>
      <c r="Y28">
        <v>1</v>
      </c>
    </row>
    <row r="29" spans="8:25">
      <c r="I29" t="s">
        <v>2</v>
      </c>
      <c r="J29">
        <v>0</v>
      </c>
      <c r="K29" s="14">
        <f t="shared" si="1"/>
        <v>0</v>
      </c>
      <c r="L29" s="14"/>
      <c r="N29" s="57"/>
      <c r="O29" t="s">
        <v>11</v>
      </c>
      <c r="P29" t="s">
        <v>19</v>
      </c>
      <c r="Q29" s="14">
        <f>K29</f>
        <v>0</v>
      </c>
      <c r="R29" s="13">
        <f>L30</f>
        <v>0.44250739505318143</v>
      </c>
      <c r="T29">
        <v>2018</v>
      </c>
      <c r="U29" s="33">
        <v>22.27</v>
      </c>
      <c r="V29" s="33">
        <v>33</v>
      </c>
      <c r="X29">
        <v>2018</v>
      </c>
      <c r="Y29">
        <v>2</v>
      </c>
    </row>
    <row r="30" spans="8:25">
      <c r="I30" t="s">
        <v>3</v>
      </c>
      <c r="J30">
        <v>2883</v>
      </c>
      <c r="K30" s="14">
        <f t="shared" si="1"/>
        <v>0.18144628359242243</v>
      </c>
      <c r="L30" s="13">
        <f>SUM(K29,K32)</f>
        <v>0.44250739505318143</v>
      </c>
      <c r="N30" s="57"/>
      <c r="P30" t="s">
        <v>5</v>
      </c>
      <c r="Q30" s="14">
        <f>K32</f>
        <v>0.44250739505318143</v>
      </c>
      <c r="R30" s="13"/>
      <c r="T30">
        <v>2019</v>
      </c>
      <c r="U30" s="33">
        <v>22.71</v>
      </c>
      <c r="V30" s="33">
        <v>34.97</v>
      </c>
      <c r="X30">
        <v>2019</v>
      </c>
      <c r="Y30">
        <v>2</v>
      </c>
    </row>
    <row r="31" spans="8:25">
      <c r="I31" t="s">
        <v>4</v>
      </c>
      <c r="J31">
        <v>3924</v>
      </c>
      <c r="K31" s="14">
        <f t="shared" si="1"/>
        <v>0.24696330794889546</v>
      </c>
      <c r="L31" s="13"/>
      <c r="N31" s="57"/>
      <c r="T31">
        <v>2020</v>
      </c>
      <c r="U31" s="33">
        <v>20.97</v>
      </c>
      <c r="V31" s="33">
        <v>34.630000000000003</v>
      </c>
      <c r="X31">
        <v>2020</v>
      </c>
      <c r="Y31">
        <v>3</v>
      </c>
    </row>
    <row r="32" spans="8:25">
      <c r="I32" t="s">
        <v>5</v>
      </c>
      <c r="J32" s="53">
        <v>7031</v>
      </c>
      <c r="K32" s="14">
        <f t="shared" si="1"/>
        <v>0.44250739505318143</v>
      </c>
      <c r="L32" s="13"/>
      <c r="N32" s="57"/>
      <c r="O32" t="s">
        <v>18</v>
      </c>
      <c r="P32" t="s">
        <v>17</v>
      </c>
      <c r="Q32" t="s">
        <v>16</v>
      </c>
      <c r="T32">
        <v>2021</v>
      </c>
      <c r="U32" s="33">
        <v>19.079999999999998</v>
      </c>
      <c r="V32" s="33">
        <v>35.42</v>
      </c>
      <c r="X32">
        <v>2021</v>
      </c>
      <c r="Y32">
        <v>7</v>
      </c>
    </row>
    <row r="33" spans="8:25">
      <c r="I33" t="s">
        <v>6</v>
      </c>
      <c r="J33" s="53">
        <v>291</v>
      </c>
      <c r="K33" s="14">
        <f t="shared" si="1"/>
        <v>1.8314557240858457E-2</v>
      </c>
      <c r="L33" s="13">
        <f>SUM(K33:K35)</f>
        <v>0.12530681603625149</v>
      </c>
      <c r="N33" s="57"/>
      <c r="O33" t="s">
        <v>0</v>
      </c>
      <c r="P33">
        <v>0</v>
      </c>
      <c r="Q33" s="13">
        <f>P33/$P$36</f>
        <v>0</v>
      </c>
      <c r="T33">
        <v>2022</v>
      </c>
      <c r="U33" s="33">
        <v>19</v>
      </c>
      <c r="V33" s="33">
        <v>45.77</v>
      </c>
      <c r="X33">
        <v>2022</v>
      </c>
      <c r="Y33">
        <v>7</v>
      </c>
    </row>
    <row r="34" spans="8:25">
      <c r="I34" t="s">
        <v>7</v>
      </c>
      <c r="J34">
        <v>170</v>
      </c>
      <c r="K34" s="14">
        <f t="shared" si="1"/>
        <v>1.0699225879539304E-2</v>
      </c>
      <c r="L34" s="13"/>
      <c r="N34" s="57"/>
      <c r="O34" t="s">
        <v>3</v>
      </c>
      <c r="P34">
        <v>356.41</v>
      </c>
      <c r="Q34" s="13">
        <f>P34/$P$36</f>
        <v>0.97080053387083587</v>
      </c>
      <c r="T34">
        <v>2023</v>
      </c>
      <c r="U34" s="33">
        <v>17.05</v>
      </c>
      <c r="V34" s="33">
        <v>37.4</v>
      </c>
      <c r="X34">
        <v>2023</v>
      </c>
      <c r="Y34" s="33">
        <v>2.71</v>
      </c>
    </row>
    <row r="35" spans="8:25">
      <c r="I35" t="s">
        <v>8</v>
      </c>
      <c r="J35">
        <v>1530</v>
      </c>
      <c r="K35" s="14">
        <f t="shared" si="1"/>
        <v>9.6293032915853741E-2</v>
      </c>
      <c r="L35" s="13"/>
      <c r="N35" s="57"/>
      <c r="O35" t="s">
        <v>6</v>
      </c>
      <c r="P35">
        <v>10.72</v>
      </c>
      <c r="Q35" s="13">
        <f>P35/$P$36</f>
        <v>2.9199466129164055E-2</v>
      </c>
      <c r="T35">
        <v>2024</v>
      </c>
      <c r="U35" s="9">
        <v>14.6</v>
      </c>
      <c r="V35">
        <v>40.299999999999997</v>
      </c>
      <c r="X35">
        <v>2024</v>
      </c>
      <c r="Y35">
        <v>4.3</v>
      </c>
    </row>
    <row r="36" spans="8:25">
      <c r="N36" s="57"/>
      <c r="O36" t="s">
        <v>9</v>
      </c>
      <c r="P36">
        <f>SUM(P33:P35)</f>
        <v>367.13000000000005</v>
      </c>
      <c r="T36">
        <v>2025</v>
      </c>
      <c r="U36">
        <v>15</v>
      </c>
      <c r="V36">
        <v>43.1</v>
      </c>
      <c r="X36">
        <v>2025</v>
      </c>
      <c r="Y36">
        <v>4.9000000000000004</v>
      </c>
    </row>
    <row r="37" spans="8:25">
      <c r="T37">
        <v>2026</v>
      </c>
      <c r="U37" s="33">
        <v>12.5</v>
      </c>
      <c r="V37" s="33">
        <v>44.3</v>
      </c>
      <c r="X37">
        <v>2026</v>
      </c>
      <c r="Y37">
        <v>2.9</v>
      </c>
    </row>
    <row r="46" spans="8:25">
      <c r="H46" s="10" t="s">
        <v>60</v>
      </c>
      <c r="L46" t="s">
        <v>25</v>
      </c>
      <c r="N46" s="58" t="s">
        <v>61</v>
      </c>
      <c r="O46" t="s">
        <v>20</v>
      </c>
      <c r="Q46" t="s">
        <v>16</v>
      </c>
      <c r="R46" t="s">
        <v>23</v>
      </c>
      <c r="U46" t="s">
        <v>22</v>
      </c>
      <c r="Y46" t="s">
        <v>21</v>
      </c>
    </row>
    <row r="47" spans="8:25">
      <c r="H47" t="s">
        <v>20</v>
      </c>
      <c r="J47">
        <f>SUM(J48:J56)</f>
        <v>32856</v>
      </c>
      <c r="N47" s="58"/>
      <c r="O47" t="s">
        <v>12</v>
      </c>
      <c r="P47" t="s">
        <v>6</v>
      </c>
      <c r="Q47" s="14">
        <f>K54</f>
        <v>6.2089116143170201E-3</v>
      </c>
      <c r="R47" s="13">
        <f>L54</f>
        <v>0.10040784027270513</v>
      </c>
      <c r="U47" t="s">
        <v>12</v>
      </c>
      <c r="V47" t="s">
        <v>11</v>
      </c>
      <c r="X47">
        <v>2015</v>
      </c>
      <c r="Y47">
        <v>2</v>
      </c>
    </row>
    <row r="48" spans="8:25">
      <c r="I48" t="s">
        <v>0</v>
      </c>
      <c r="J48">
        <v>266</v>
      </c>
      <c r="K48" s="14">
        <f>J48/$J$47</f>
        <v>8.0959337716094478E-3</v>
      </c>
      <c r="L48" s="14"/>
      <c r="N48" s="58"/>
      <c r="P48" t="s">
        <v>7</v>
      </c>
      <c r="Q48" s="14">
        <f>K55</f>
        <v>1.2326515704894084E-2</v>
      </c>
      <c r="R48" s="13"/>
      <c r="T48">
        <v>2016</v>
      </c>
      <c r="U48" s="9">
        <v>13</v>
      </c>
      <c r="V48" s="9">
        <v>13</v>
      </c>
      <c r="X48">
        <v>2016</v>
      </c>
      <c r="Y48">
        <v>1</v>
      </c>
    </row>
    <row r="49" spans="9:25">
      <c r="I49" t="s">
        <v>1</v>
      </c>
      <c r="J49">
        <v>1521</v>
      </c>
      <c r="K49" s="14">
        <f t="shared" ref="K49:K56" si="2">J49/$J$47</f>
        <v>4.6292914536157782E-2</v>
      </c>
      <c r="L49" s="14"/>
      <c r="N49" s="58"/>
      <c r="P49" t="s">
        <v>8</v>
      </c>
      <c r="Q49" s="14">
        <f>K56</f>
        <v>8.1872412953494039E-2</v>
      </c>
      <c r="R49" s="13"/>
      <c r="T49">
        <v>2017</v>
      </c>
      <c r="U49" s="9">
        <v>15</v>
      </c>
      <c r="V49" s="9">
        <v>18</v>
      </c>
      <c r="X49">
        <v>2017</v>
      </c>
      <c r="Y49">
        <v>4</v>
      </c>
    </row>
    <row r="50" spans="9:25">
      <c r="I50" t="s">
        <v>2</v>
      </c>
      <c r="J50">
        <v>224</v>
      </c>
      <c r="K50" s="14">
        <f t="shared" si="2"/>
        <v>6.8176284392500609E-3</v>
      </c>
      <c r="L50" s="14"/>
      <c r="N50" s="58"/>
      <c r="O50" t="s">
        <v>11</v>
      </c>
      <c r="P50" t="s">
        <v>19</v>
      </c>
      <c r="Q50" s="14">
        <f>K50</f>
        <v>6.8176284392500609E-3</v>
      </c>
      <c r="R50" s="13">
        <f>L51</f>
        <v>0.32974190406622839</v>
      </c>
      <c r="T50">
        <v>2018</v>
      </c>
      <c r="U50" s="9">
        <v>13.53</v>
      </c>
      <c r="V50" s="9">
        <v>16.059999999999999</v>
      </c>
      <c r="X50">
        <v>2018</v>
      </c>
      <c r="Y50">
        <v>8</v>
      </c>
    </row>
    <row r="51" spans="9:25">
      <c r="I51" t="s">
        <v>3</v>
      </c>
      <c r="J51">
        <v>4043</v>
      </c>
      <c r="K51" s="14">
        <f t="shared" si="2"/>
        <v>0.12305210616021427</v>
      </c>
      <c r="L51" s="13">
        <f>SUM(K50,K53)</f>
        <v>0.32974190406622839</v>
      </c>
      <c r="N51" s="58"/>
      <c r="P51" t="s">
        <v>5</v>
      </c>
      <c r="Q51" s="14">
        <f>K53</f>
        <v>0.32292427562697834</v>
      </c>
      <c r="R51" s="13"/>
      <c r="T51">
        <v>2019</v>
      </c>
      <c r="U51" s="9">
        <v>13.22</v>
      </c>
      <c r="V51" s="9">
        <v>17.07</v>
      </c>
      <c r="X51">
        <v>2019</v>
      </c>
      <c r="Y51">
        <v>6</v>
      </c>
    </row>
    <row r="52" spans="9:25">
      <c r="I52" t="s">
        <v>4</v>
      </c>
      <c r="J52">
        <v>12893</v>
      </c>
      <c r="K52" s="14">
        <f t="shared" si="2"/>
        <v>0.39240930119308498</v>
      </c>
      <c r="L52" s="13"/>
      <c r="N52" s="58"/>
      <c r="T52">
        <v>2020</v>
      </c>
      <c r="U52" s="9">
        <v>11.74</v>
      </c>
      <c r="V52" s="9">
        <v>16.45</v>
      </c>
      <c r="X52">
        <v>2020</v>
      </c>
      <c r="Y52">
        <v>6</v>
      </c>
    </row>
    <row r="53" spans="9:25">
      <c r="I53" t="s">
        <v>5</v>
      </c>
      <c r="J53">
        <v>10610</v>
      </c>
      <c r="K53" s="14">
        <f t="shared" si="2"/>
        <v>0.32292427562697834</v>
      </c>
      <c r="L53" s="13"/>
      <c r="N53" s="58"/>
      <c r="O53" t="s">
        <v>18</v>
      </c>
      <c r="P53" t="s">
        <v>17</v>
      </c>
      <c r="Q53" t="s">
        <v>16</v>
      </c>
      <c r="T53">
        <v>2021</v>
      </c>
      <c r="U53" s="9">
        <v>10.32</v>
      </c>
      <c r="V53" s="9">
        <v>19.3</v>
      </c>
      <c r="X53">
        <v>2021</v>
      </c>
      <c r="Y53">
        <v>7</v>
      </c>
    </row>
    <row r="54" spans="9:25">
      <c r="I54" t="s">
        <v>6</v>
      </c>
      <c r="J54">
        <v>204</v>
      </c>
      <c r="K54" s="14">
        <f t="shared" si="2"/>
        <v>6.2089116143170201E-3</v>
      </c>
      <c r="L54" s="13">
        <f>SUM(K54:K56)</f>
        <v>0.10040784027270513</v>
      </c>
      <c r="N54" s="58"/>
      <c r="O54" t="s">
        <v>0</v>
      </c>
      <c r="P54">
        <v>85.65</v>
      </c>
      <c r="Q54" s="13">
        <f>P54/$P$57</f>
        <v>0.12000000000000001</v>
      </c>
      <c r="T54">
        <v>2022</v>
      </c>
      <c r="U54" s="9">
        <v>10.119999999999999</v>
      </c>
      <c r="V54" s="9">
        <v>16.5</v>
      </c>
      <c r="X54">
        <v>2022</v>
      </c>
      <c r="Y54">
        <v>6</v>
      </c>
    </row>
    <row r="55" spans="9:25">
      <c r="I55" t="s">
        <v>7</v>
      </c>
      <c r="J55">
        <v>405</v>
      </c>
      <c r="K55" s="14">
        <f t="shared" si="2"/>
        <v>1.2326515704894084E-2</v>
      </c>
      <c r="L55" s="13"/>
      <c r="N55" s="58"/>
      <c r="O55" t="s">
        <v>3</v>
      </c>
      <c r="P55">
        <v>553.6</v>
      </c>
      <c r="Q55" s="13">
        <f>P55/$P$57</f>
        <v>0.77562171628721543</v>
      </c>
      <c r="T55">
        <v>2023</v>
      </c>
      <c r="U55" s="33">
        <v>9.24</v>
      </c>
      <c r="V55" s="33">
        <v>20.99</v>
      </c>
      <c r="X55">
        <v>2023</v>
      </c>
      <c r="Y55" s="33">
        <v>10.119999999999999</v>
      </c>
    </row>
    <row r="56" spans="9:25">
      <c r="I56" t="s">
        <v>8</v>
      </c>
      <c r="J56">
        <v>2690</v>
      </c>
      <c r="K56" s="14">
        <f t="shared" si="2"/>
        <v>8.1872412953494039E-2</v>
      </c>
      <c r="L56" s="13"/>
      <c r="N56" s="58"/>
      <c r="O56" t="s">
        <v>6</v>
      </c>
      <c r="P56">
        <v>74.5</v>
      </c>
      <c r="Q56" s="13">
        <f>P56/$P$57</f>
        <v>0.10437828371278458</v>
      </c>
      <c r="T56">
        <v>2024</v>
      </c>
      <c r="U56" s="9">
        <v>8.3000000000000007</v>
      </c>
      <c r="V56" s="9">
        <v>23.9</v>
      </c>
      <c r="X56">
        <v>2024</v>
      </c>
      <c r="Y56" s="9">
        <v>8.1</v>
      </c>
    </row>
    <row r="57" spans="9:25">
      <c r="N57" s="58"/>
      <c r="O57" t="s">
        <v>9</v>
      </c>
      <c r="P57">
        <f>SUM(P54:P56)</f>
        <v>713.75</v>
      </c>
      <c r="T57">
        <v>2025</v>
      </c>
      <c r="U57">
        <v>10.3</v>
      </c>
      <c r="V57">
        <v>28.8</v>
      </c>
      <c r="X57">
        <v>2025</v>
      </c>
      <c r="Y57">
        <v>10.199999999999999</v>
      </c>
    </row>
    <row r="58" spans="9:25">
      <c r="T58">
        <v>2026</v>
      </c>
      <c r="U58" s="9">
        <v>10</v>
      </c>
      <c r="V58" s="9">
        <v>33</v>
      </c>
      <c r="X58">
        <v>2026</v>
      </c>
      <c r="Y58">
        <v>10.4</v>
      </c>
    </row>
    <row r="67" spans="8:25">
      <c r="H67" s="35" t="s">
        <v>62</v>
      </c>
      <c r="L67" t="s">
        <v>25</v>
      </c>
      <c r="N67" s="61" t="s">
        <v>63</v>
      </c>
      <c r="O67" t="s">
        <v>20</v>
      </c>
      <c r="Q67" t="s">
        <v>16</v>
      </c>
      <c r="R67" t="s">
        <v>23</v>
      </c>
      <c r="U67" t="s">
        <v>22</v>
      </c>
      <c r="Y67" t="s">
        <v>21</v>
      </c>
    </row>
    <row r="68" spans="8:25">
      <c r="H68" t="s">
        <v>20</v>
      </c>
      <c r="J68">
        <f>SUM(J69:J77)</f>
        <v>17822</v>
      </c>
      <c r="N68" s="61"/>
      <c r="O68" t="s">
        <v>12</v>
      </c>
      <c r="P68" t="s">
        <v>6</v>
      </c>
      <c r="Q68" s="14">
        <f>K75</f>
        <v>1.0548759959600494E-2</v>
      </c>
      <c r="R68" s="13">
        <f>L75</f>
        <v>0.14044439456851082</v>
      </c>
      <c r="U68" t="s">
        <v>12</v>
      </c>
      <c r="V68" t="s">
        <v>11</v>
      </c>
      <c r="X68">
        <v>2015</v>
      </c>
      <c r="Y68">
        <v>6</v>
      </c>
    </row>
    <row r="69" spans="8:25">
      <c r="I69" t="s">
        <v>0</v>
      </c>
      <c r="J69">
        <v>114</v>
      </c>
      <c r="K69" s="14">
        <f t="shared" ref="K69:K77" si="3">J69/$J$68</f>
        <v>6.3965884861407248E-3</v>
      </c>
      <c r="L69" s="14"/>
      <c r="N69" s="61"/>
      <c r="P69" t="s">
        <v>7</v>
      </c>
      <c r="Q69" s="14">
        <f>K76</f>
        <v>1.8123667377398719E-2</v>
      </c>
      <c r="R69" s="13"/>
      <c r="T69">
        <v>2016</v>
      </c>
      <c r="U69" s="9">
        <v>22</v>
      </c>
      <c r="V69" s="9">
        <v>23</v>
      </c>
      <c r="X69">
        <v>2016</v>
      </c>
      <c r="Y69">
        <v>5</v>
      </c>
    </row>
    <row r="70" spans="8:25">
      <c r="I70" t="s">
        <v>1</v>
      </c>
      <c r="J70">
        <v>254</v>
      </c>
      <c r="K70" s="14">
        <f t="shared" si="3"/>
        <v>1.4252048030524071E-2</v>
      </c>
      <c r="L70" s="14"/>
      <c r="N70" s="61"/>
      <c r="P70" t="s">
        <v>8</v>
      </c>
      <c r="Q70" s="14">
        <f>K77</f>
        <v>0.11177196723151162</v>
      </c>
      <c r="R70" s="13"/>
      <c r="T70">
        <v>2017</v>
      </c>
      <c r="U70" s="9">
        <v>23</v>
      </c>
      <c r="V70" s="9">
        <v>33</v>
      </c>
      <c r="X70">
        <v>2017</v>
      </c>
      <c r="Y70">
        <v>6</v>
      </c>
    </row>
    <row r="71" spans="8:25">
      <c r="I71" t="s">
        <v>2</v>
      </c>
      <c r="J71">
        <v>57</v>
      </c>
      <c r="K71" s="14">
        <f t="shared" si="3"/>
        <v>3.1982942430703624E-3</v>
      </c>
      <c r="L71" s="14"/>
      <c r="N71" s="61"/>
      <c r="O71" t="s">
        <v>11</v>
      </c>
      <c r="P71" t="s">
        <v>19</v>
      </c>
      <c r="Q71" s="14">
        <f>K71</f>
        <v>3.1982942430703624E-3</v>
      </c>
      <c r="R71" s="13">
        <f>L72</f>
        <v>0.43749298619683541</v>
      </c>
      <c r="T71">
        <v>2018</v>
      </c>
      <c r="U71" s="9">
        <v>16.75</v>
      </c>
      <c r="V71" s="9">
        <v>40.56</v>
      </c>
      <c r="X71">
        <v>2018</v>
      </c>
      <c r="Y71">
        <v>6</v>
      </c>
    </row>
    <row r="72" spans="8:25">
      <c r="I72" t="s">
        <v>3</v>
      </c>
      <c r="J72">
        <v>3588</v>
      </c>
      <c r="K72" s="14">
        <f t="shared" si="3"/>
        <v>0.20132420603748177</v>
      </c>
      <c r="L72" s="13">
        <f>SUM(K71,K74)</f>
        <v>0.43749298619683541</v>
      </c>
      <c r="N72" s="61"/>
      <c r="P72" t="s">
        <v>5</v>
      </c>
      <c r="Q72" s="14">
        <f>K74</f>
        <v>0.43429469195376502</v>
      </c>
      <c r="R72" s="13"/>
      <c r="T72">
        <v>2019</v>
      </c>
      <c r="U72" s="9">
        <v>15.52</v>
      </c>
      <c r="V72" s="9">
        <v>39.020000000000003</v>
      </c>
      <c r="X72">
        <v>2019</v>
      </c>
      <c r="Y72">
        <v>7</v>
      </c>
    </row>
    <row r="73" spans="8:25">
      <c r="I73" t="s">
        <v>4</v>
      </c>
      <c r="J73">
        <v>3566</v>
      </c>
      <c r="K73" s="14">
        <f>J73/$J$68</f>
        <v>0.20008977668050723</v>
      </c>
      <c r="L73" s="13"/>
      <c r="N73" s="61"/>
      <c r="T73">
        <v>2020</v>
      </c>
      <c r="U73" s="9">
        <v>16.73</v>
      </c>
      <c r="V73" s="9">
        <v>39.380000000000003</v>
      </c>
      <c r="X73">
        <v>2020</v>
      </c>
      <c r="Y73">
        <v>6</v>
      </c>
    </row>
    <row r="74" spans="8:25">
      <c r="I74" t="s">
        <v>5</v>
      </c>
      <c r="J74">
        <v>7740</v>
      </c>
      <c r="K74" s="14">
        <f t="shared" si="3"/>
        <v>0.43429469195376502</v>
      </c>
      <c r="L74" s="13"/>
      <c r="N74" s="61"/>
      <c r="O74" t="s">
        <v>18</v>
      </c>
      <c r="P74" t="s">
        <v>17</v>
      </c>
      <c r="Q74" t="s">
        <v>16</v>
      </c>
      <c r="T74">
        <v>2021</v>
      </c>
      <c r="U74" s="9">
        <v>14.52</v>
      </c>
      <c r="V74" s="9">
        <v>39.81</v>
      </c>
      <c r="X74">
        <v>2021</v>
      </c>
      <c r="Y74">
        <v>7</v>
      </c>
    </row>
    <row r="75" spans="8:25">
      <c r="I75" t="s">
        <v>6</v>
      </c>
      <c r="J75">
        <v>188</v>
      </c>
      <c r="K75" s="14">
        <f t="shared" si="3"/>
        <v>1.0548759959600494E-2</v>
      </c>
      <c r="L75" s="13">
        <f>SUM(K75:K77)</f>
        <v>0.14044439456851082</v>
      </c>
      <c r="N75" s="61"/>
      <c r="O75" t="s">
        <v>0</v>
      </c>
      <c r="P75">
        <v>0</v>
      </c>
      <c r="Q75" s="13">
        <f>P75/$P$57</f>
        <v>0</v>
      </c>
      <c r="T75">
        <v>2022</v>
      </c>
      <c r="U75" s="9">
        <v>15.58</v>
      </c>
      <c r="V75" s="9">
        <v>39.32</v>
      </c>
      <c r="X75">
        <v>2022</v>
      </c>
      <c r="Y75">
        <v>7</v>
      </c>
    </row>
    <row r="76" spans="8:25">
      <c r="I76" t="s">
        <v>7</v>
      </c>
      <c r="J76">
        <v>323</v>
      </c>
      <c r="K76" s="14">
        <f t="shared" si="3"/>
        <v>1.8123667377398719E-2</v>
      </c>
      <c r="L76" s="13"/>
      <c r="N76" s="61"/>
      <c r="O76" t="s">
        <v>3</v>
      </c>
      <c r="P76">
        <v>354.76</v>
      </c>
      <c r="Q76" s="13">
        <f>P76/$P$78</f>
        <v>0.9724514130643348</v>
      </c>
      <c r="T76">
        <v>2023</v>
      </c>
      <c r="U76" s="33">
        <v>18.72</v>
      </c>
      <c r="V76" s="33">
        <v>42.9</v>
      </c>
      <c r="X76">
        <v>2023</v>
      </c>
      <c r="Y76" s="33">
        <v>6.43</v>
      </c>
    </row>
    <row r="77" spans="8:25">
      <c r="I77" t="s">
        <v>8</v>
      </c>
      <c r="J77">
        <v>1992</v>
      </c>
      <c r="K77" s="14">
        <f t="shared" si="3"/>
        <v>0.11177196723151162</v>
      </c>
      <c r="L77" s="13"/>
      <c r="N77" s="61"/>
      <c r="O77" t="s">
        <v>6</v>
      </c>
      <c r="P77">
        <v>10.050000000000001</v>
      </c>
      <c r="Q77" s="13">
        <f>P77/$P$78</f>
        <v>2.7548586935665142E-2</v>
      </c>
      <c r="T77">
        <v>2024</v>
      </c>
      <c r="U77" s="9">
        <v>14.1</v>
      </c>
      <c r="V77" s="9">
        <v>42.8</v>
      </c>
      <c r="X77">
        <v>2024</v>
      </c>
      <c r="Y77" s="9">
        <v>6.6</v>
      </c>
    </row>
    <row r="78" spans="8:25">
      <c r="N78" s="61"/>
      <c r="O78" t="s">
        <v>9</v>
      </c>
      <c r="P78">
        <f>SUM(P75:P77)</f>
        <v>364.81</v>
      </c>
      <c r="T78">
        <v>2025</v>
      </c>
      <c r="U78">
        <v>15.2</v>
      </c>
      <c r="V78">
        <v>44.3</v>
      </c>
      <c r="X78">
        <v>2025</v>
      </c>
      <c r="Y78">
        <v>5.7</v>
      </c>
    </row>
    <row r="79" spans="8:25">
      <c r="T79">
        <v>2026</v>
      </c>
      <c r="U79" s="9">
        <v>14</v>
      </c>
      <c r="V79" s="9">
        <v>43.7</v>
      </c>
      <c r="X79">
        <v>2026</v>
      </c>
      <c r="Y79">
        <v>2.8</v>
      </c>
    </row>
    <row r="88" spans="8:25">
      <c r="H88" s="27" t="s">
        <v>64</v>
      </c>
      <c r="L88" t="s">
        <v>25</v>
      </c>
      <c r="N88" s="63" t="s">
        <v>65</v>
      </c>
      <c r="O88" t="s">
        <v>20</v>
      </c>
      <c r="Q88" t="s">
        <v>16</v>
      </c>
      <c r="R88" t="s">
        <v>23</v>
      </c>
      <c r="U88" t="s">
        <v>22</v>
      </c>
      <c r="Y88" t="s">
        <v>21</v>
      </c>
    </row>
    <row r="89" spans="8:25">
      <c r="H89" t="s">
        <v>20</v>
      </c>
      <c r="J89">
        <f>SUM(J90:J98)</f>
        <v>6892</v>
      </c>
      <c r="N89" s="63"/>
      <c r="O89" t="s">
        <v>12</v>
      </c>
      <c r="P89" t="s">
        <v>6</v>
      </c>
      <c r="Q89" s="14">
        <f>K96</f>
        <v>1.7411491584445733E-2</v>
      </c>
      <c r="R89" s="13">
        <f>L96</f>
        <v>0.24042367962855482</v>
      </c>
      <c r="U89" t="s">
        <v>12</v>
      </c>
      <c r="V89" t="s">
        <v>11</v>
      </c>
      <c r="X89">
        <v>2015</v>
      </c>
      <c r="Y89">
        <v>4</v>
      </c>
    </row>
    <row r="90" spans="8:25">
      <c r="I90" t="s">
        <v>0</v>
      </c>
      <c r="J90">
        <v>24</v>
      </c>
      <c r="K90" s="14">
        <f>J90/$J$89</f>
        <v>3.4822983168891469E-3</v>
      </c>
      <c r="L90" s="14"/>
      <c r="N90" s="63"/>
      <c r="P90" t="s">
        <v>7</v>
      </c>
      <c r="Q90" s="14">
        <f>K97</f>
        <v>1.958792803250145E-2</v>
      </c>
      <c r="R90" s="13"/>
      <c r="T90">
        <v>2016</v>
      </c>
      <c r="U90" s="9">
        <v>25</v>
      </c>
      <c r="V90" s="9">
        <v>8</v>
      </c>
      <c r="X90">
        <v>2016</v>
      </c>
      <c r="Y90">
        <v>3</v>
      </c>
    </row>
    <row r="91" spans="8:25">
      <c r="I91" t="s">
        <v>1</v>
      </c>
      <c r="J91">
        <v>183</v>
      </c>
      <c r="K91" s="14">
        <f t="shared" ref="K91:K98" si="4">J91/$J$89</f>
        <v>2.6552524666279744E-2</v>
      </c>
      <c r="L91" s="14"/>
      <c r="N91" s="63"/>
      <c r="P91" t="s">
        <v>8</v>
      </c>
      <c r="Q91" s="14">
        <f>K98</f>
        <v>0.20342426001160765</v>
      </c>
      <c r="R91" s="13"/>
      <c r="T91">
        <v>2017</v>
      </c>
      <c r="U91" s="9">
        <v>25</v>
      </c>
      <c r="V91" s="9">
        <v>24</v>
      </c>
      <c r="X91">
        <v>2017</v>
      </c>
      <c r="Y91">
        <v>0</v>
      </c>
    </row>
    <row r="92" spans="8:25">
      <c r="I92" t="s">
        <v>2</v>
      </c>
      <c r="J92">
        <v>35</v>
      </c>
      <c r="K92" s="14">
        <f t="shared" si="4"/>
        <v>5.0783517121300061E-3</v>
      </c>
      <c r="L92" s="14"/>
      <c r="N92" s="63"/>
      <c r="O92" t="s">
        <v>11</v>
      </c>
      <c r="P92" t="s">
        <v>19</v>
      </c>
      <c r="Q92" s="14">
        <f>K92</f>
        <v>5.0783517121300061E-3</v>
      </c>
      <c r="R92" s="13">
        <f>L93</f>
        <v>0.34764944863609981</v>
      </c>
      <c r="T92">
        <v>2018</v>
      </c>
      <c r="U92" s="9">
        <v>26.9</v>
      </c>
      <c r="V92" s="9">
        <v>19.52</v>
      </c>
      <c r="X92">
        <v>2018</v>
      </c>
      <c r="Y92">
        <v>5</v>
      </c>
    </row>
    <row r="93" spans="8:25">
      <c r="I93" t="s">
        <v>3</v>
      </c>
      <c r="J93">
        <v>879</v>
      </c>
      <c r="K93" s="14">
        <f t="shared" si="4"/>
        <v>0.127539175856065</v>
      </c>
      <c r="L93" s="13">
        <f>SUM(K92,K95)</f>
        <v>0.34764944863609981</v>
      </c>
      <c r="N93" s="63"/>
      <c r="P93" t="s">
        <v>5</v>
      </c>
      <c r="Q93" s="14">
        <f>K95</f>
        <v>0.34257109692396981</v>
      </c>
      <c r="R93" s="13"/>
      <c r="T93">
        <v>2019</v>
      </c>
      <c r="U93" s="9">
        <v>20.260000000000002</v>
      </c>
      <c r="V93" s="9">
        <v>21.37</v>
      </c>
      <c r="X93">
        <v>2019</v>
      </c>
      <c r="Y93">
        <v>3</v>
      </c>
    </row>
    <row r="94" spans="8:25">
      <c r="I94" t="s">
        <v>4</v>
      </c>
      <c r="J94">
        <v>1753</v>
      </c>
      <c r="K94" s="14">
        <f t="shared" si="4"/>
        <v>0.25435287289611141</v>
      </c>
      <c r="L94" s="13"/>
      <c r="N94" s="63"/>
      <c r="T94">
        <v>2020</v>
      </c>
      <c r="U94" s="9">
        <v>22.91</v>
      </c>
      <c r="V94" s="9">
        <v>32.61</v>
      </c>
      <c r="X94">
        <v>2020</v>
      </c>
      <c r="Y94">
        <v>4</v>
      </c>
    </row>
    <row r="95" spans="8:25">
      <c r="I95" t="s">
        <v>5</v>
      </c>
      <c r="J95">
        <v>2361</v>
      </c>
      <c r="K95" s="14">
        <f t="shared" si="4"/>
        <v>0.34257109692396981</v>
      </c>
      <c r="L95" s="13"/>
      <c r="N95" s="63"/>
      <c r="O95" t="s">
        <v>18</v>
      </c>
      <c r="P95" t="s">
        <v>17</v>
      </c>
      <c r="Q95" t="s">
        <v>16</v>
      </c>
      <c r="T95">
        <v>2021</v>
      </c>
      <c r="U95" s="9">
        <v>22.86</v>
      </c>
      <c r="V95" s="9">
        <v>34.31</v>
      </c>
      <c r="X95">
        <v>2021</v>
      </c>
      <c r="Y95">
        <v>4</v>
      </c>
    </row>
    <row r="96" spans="8:25">
      <c r="I96" t="s">
        <v>6</v>
      </c>
      <c r="J96">
        <v>120</v>
      </c>
      <c r="K96" s="14">
        <f t="shared" si="4"/>
        <v>1.7411491584445733E-2</v>
      </c>
      <c r="L96" s="13">
        <f>SUM(K96:K98)</f>
        <v>0.24042367962855482</v>
      </c>
      <c r="N96" s="63"/>
      <c r="O96" t="s">
        <v>0</v>
      </c>
      <c r="P96">
        <v>0</v>
      </c>
      <c r="Q96" s="13">
        <f>P96/$P$57</f>
        <v>0</v>
      </c>
      <c r="T96">
        <v>2022</v>
      </c>
      <c r="U96" s="9">
        <v>17.18</v>
      </c>
      <c r="V96" s="9">
        <v>31.66</v>
      </c>
      <c r="X96">
        <v>2022</v>
      </c>
      <c r="Y96">
        <v>2</v>
      </c>
    </row>
    <row r="97" spans="9:25">
      <c r="I97" t="s">
        <v>7</v>
      </c>
      <c r="J97">
        <v>135</v>
      </c>
      <c r="K97" s="14">
        <f t="shared" si="4"/>
        <v>1.958792803250145E-2</v>
      </c>
      <c r="L97" s="13"/>
      <c r="N97" s="63"/>
      <c r="O97" t="s">
        <v>3</v>
      </c>
      <c r="P97">
        <v>294.39999999999998</v>
      </c>
      <c r="Q97" s="13">
        <f>P97/$P$99</f>
        <v>0.96556247950147589</v>
      </c>
      <c r="T97">
        <v>2023</v>
      </c>
      <c r="U97" s="33">
        <v>17.07</v>
      </c>
      <c r="V97" s="33">
        <v>35.26</v>
      </c>
      <c r="X97">
        <v>2023</v>
      </c>
      <c r="Y97" s="33">
        <v>3.9</v>
      </c>
    </row>
    <row r="98" spans="9:25">
      <c r="I98" t="s">
        <v>8</v>
      </c>
      <c r="J98">
        <v>1402</v>
      </c>
      <c r="K98" s="14">
        <f t="shared" si="4"/>
        <v>0.20342426001160765</v>
      </c>
      <c r="L98" s="13"/>
      <c r="N98" s="63"/>
      <c r="O98" t="s">
        <v>6</v>
      </c>
      <c r="P98">
        <v>10.5</v>
      </c>
      <c r="Q98" s="13">
        <f>P98/$P$99</f>
        <v>3.443752049852411E-2</v>
      </c>
      <c r="T98">
        <v>2024</v>
      </c>
      <c r="U98" s="9">
        <v>15.7</v>
      </c>
      <c r="V98" s="9">
        <v>36.9</v>
      </c>
      <c r="X98">
        <v>2024</v>
      </c>
      <c r="Y98" s="9">
        <v>8.1</v>
      </c>
    </row>
    <row r="99" spans="9:25">
      <c r="N99" s="63"/>
      <c r="O99" t="s">
        <v>9</v>
      </c>
      <c r="P99">
        <f>SUM(P96:P98)</f>
        <v>304.89999999999998</v>
      </c>
      <c r="T99">
        <v>2025</v>
      </c>
      <c r="U99" s="9">
        <v>18.100000000000001</v>
      </c>
      <c r="V99" s="9">
        <v>37.700000000000003</v>
      </c>
      <c r="X99">
        <v>2025</v>
      </c>
      <c r="Y99">
        <v>2</v>
      </c>
    </row>
    <row r="100" spans="9:25">
      <c r="T100">
        <v>2026</v>
      </c>
      <c r="U100" s="9">
        <v>24</v>
      </c>
      <c r="V100" s="9">
        <v>34.799999999999997</v>
      </c>
      <c r="X100">
        <v>2026</v>
      </c>
      <c r="Y100">
        <v>3.4</v>
      </c>
    </row>
  </sheetData>
  <mergeCells count="5">
    <mergeCell ref="N4:N15"/>
    <mergeCell ref="N25:N36"/>
    <mergeCell ref="N46:N57"/>
    <mergeCell ref="N67:N78"/>
    <mergeCell ref="N88:N99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BF927-D868-4183-847F-94F53612E032}">
  <dimension ref="G3:X99"/>
  <sheetViews>
    <sheetView tabSelected="1" topLeftCell="Y1" zoomScale="90" zoomScaleNormal="90" workbookViewId="0">
      <selection activeCell="AA82" sqref="AA82"/>
    </sheetView>
  </sheetViews>
  <sheetFormatPr defaultColWidth="11" defaultRowHeight="14.25"/>
  <sheetData>
    <row r="3" spans="7:24">
      <c r="G3" s="36" t="s">
        <v>68</v>
      </c>
      <c r="K3" t="s">
        <v>25</v>
      </c>
      <c r="M3" s="77" t="s">
        <v>69</v>
      </c>
      <c r="N3" t="s">
        <v>20</v>
      </c>
      <c r="P3" t="s">
        <v>16</v>
      </c>
      <c r="Q3" t="s">
        <v>23</v>
      </c>
      <c r="T3" t="s">
        <v>22</v>
      </c>
      <c r="X3" t="s">
        <v>21</v>
      </c>
    </row>
    <row r="4" spans="7:24">
      <c r="G4" t="s">
        <v>20</v>
      </c>
      <c r="I4">
        <f>SUM(I5:I13)</f>
        <v>38660</v>
      </c>
      <c r="M4" s="61"/>
      <c r="N4" t="s">
        <v>12</v>
      </c>
      <c r="O4" t="s">
        <v>6</v>
      </c>
      <c r="P4" s="14">
        <f>J11</f>
        <v>4.0093119503362652E-3</v>
      </c>
      <c r="Q4" s="13">
        <f>K11</f>
        <v>8.401448525607863E-2</v>
      </c>
      <c r="T4" t="s">
        <v>12</v>
      </c>
      <c r="U4" t="s">
        <v>11</v>
      </c>
      <c r="W4">
        <v>2015</v>
      </c>
      <c r="X4">
        <v>1</v>
      </c>
    </row>
    <row r="5" spans="7:24">
      <c r="H5" t="s">
        <v>0</v>
      </c>
      <c r="I5">
        <v>60</v>
      </c>
      <c r="J5" s="14">
        <f>I5/$I$4</f>
        <v>1.5519917227108122E-3</v>
      </c>
      <c r="K5" s="14"/>
      <c r="M5" s="61"/>
      <c r="O5" t="s">
        <v>7</v>
      </c>
      <c r="P5" s="14">
        <f>J12</f>
        <v>8.8463528194516299E-3</v>
      </c>
      <c r="Q5" s="13"/>
      <c r="S5">
        <v>2016</v>
      </c>
      <c r="T5" s="9">
        <v>11</v>
      </c>
      <c r="U5" s="9">
        <v>18</v>
      </c>
      <c r="W5">
        <v>2016</v>
      </c>
      <c r="X5">
        <v>2</v>
      </c>
    </row>
    <row r="6" spans="7:24">
      <c r="H6" t="s">
        <v>1</v>
      </c>
      <c r="I6">
        <v>968</v>
      </c>
      <c r="J6" s="14">
        <f t="shared" ref="J6:J13" si="0">I6/$I$4</f>
        <v>2.5038799793067772E-2</v>
      </c>
      <c r="K6" s="14"/>
      <c r="M6" s="61"/>
      <c r="O6" t="s">
        <v>8</v>
      </c>
      <c r="P6" s="14">
        <f>J13</f>
        <v>7.1158820486290741E-2</v>
      </c>
      <c r="Q6" s="13"/>
      <c r="S6">
        <v>2017</v>
      </c>
      <c r="T6" s="9">
        <v>12</v>
      </c>
      <c r="U6" s="9">
        <v>26</v>
      </c>
      <c r="W6">
        <v>2017</v>
      </c>
      <c r="X6">
        <v>1</v>
      </c>
    </row>
    <row r="7" spans="7:24">
      <c r="H7" t="s">
        <v>2</v>
      </c>
      <c r="I7">
        <v>9</v>
      </c>
      <c r="J7" s="14">
        <f t="shared" si="0"/>
        <v>2.3279875840662184E-4</v>
      </c>
      <c r="K7" s="14"/>
      <c r="M7" s="61"/>
      <c r="N7" t="s">
        <v>11</v>
      </c>
      <c r="O7" t="s">
        <v>19</v>
      </c>
      <c r="P7" s="14">
        <f>J7</f>
        <v>2.3279875840662184E-4</v>
      </c>
      <c r="Q7" s="13">
        <f>K8</f>
        <v>0.28825659596482156</v>
      </c>
      <c r="S7">
        <v>2018</v>
      </c>
      <c r="T7" s="9">
        <v>9.7100000000000009</v>
      </c>
      <c r="U7" s="9">
        <v>24.52</v>
      </c>
      <c r="W7">
        <v>2018</v>
      </c>
      <c r="X7">
        <v>1</v>
      </c>
    </row>
    <row r="8" spans="7:24">
      <c r="H8" t="s">
        <v>3</v>
      </c>
      <c r="I8">
        <v>8486</v>
      </c>
      <c r="J8" s="14">
        <f t="shared" si="0"/>
        <v>0.21950336264873255</v>
      </c>
      <c r="K8" s="13">
        <f>SUM(J7,J10)</f>
        <v>0.28825659596482156</v>
      </c>
      <c r="M8" s="61"/>
      <c r="O8" t="s">
        <v>5</v>
      </c>
      <c r="P8" s="14">
        <f>J10</f>
        <v>0.28802379720641491</v>
      </c>
      <c r="Q8" s="13"/>
      <c r="S8">
        <v>2019</v>
      </c>
      <c r="T8" s="9">
        <v>8.77</v>
      </c>
      <c r="U8" s="9">
        <v>25.1</v>
      </c>
      <c r="W8">
        <v>2019</v>
      </c>
      <c r="X8">
        <v>1</v>
      </c>
    </row>
    <row r="9" spans="7:24">
      <c r="H9" t="s">
        <v>4</v>
      </c>
      <c r="I9">
        <v>14754</v>
      </c>
      <c r="J9" s="14">
        <f t="shared" si="0"/>
        <v>0.38163476461458873</v>
      </c>
      <c r="K9" s="13"/>
      <c r="M9" s="61"/>
      <c r="S9">
        <v>2020</v>
      </c>
      <c r="T9" s="9">
        <v>7.73</v>
      </c>
      <c r="U9" s="9">
        <v>26.69</v>
      </c>
      <c r="W9">
        <v>2020</v>
      </c>
      <c r="X9">
        <v>1</v>
      </c>
    </row>
    <row r="10" spans="7:24">
      <c r="H10" t="s">
        <v>5</v>
      </c>
      <c r="I10">
        <v>11135</v>
      </c>
      <c r="J10" s="14">
        <f t="shared" si="0"/>
        <v>0.28802379720641491</v>
      </c>
      <c r="K10" s="13"/>
      <c r="M10" s="61"/>
      <c r="N10" t="s">
        <v>18</v>
      </c>
      <c r="O10" t="s">
        <v>17</v>
      </c>
      <c r="P10" t="s">
        <v>16</v>
      </c>
      <c r="S10">
        <v>2021</v>
      </c>
      <c r="T10" s="9">
        <v>6.68</v>
      </c>
      <c r="U10" s="9">
        <v>24.83</v>
      </c>
      <c r="W10">
        <v>2021</v>
      </c>
      <c r="X10">
        <v>0</v>
      </c>
    </row>
    <row r="11" spans="7:24">
      <c r="H11" t="s">
        <v>6</v>
      </c>
      <c r="I11">
        <v>155</v>
      </c>
      <c r="J11" s="14">
        <f t="shared" si="0"/>
        <v>4.0093119503362652E-3</v>
      </c>
      <c r="K11" s="13">
        <f>SUM(J11:J13)</f>
        <v>8.401448525607863E-2</v>
      </c>
      <c r="M11" s="61"/>
      <c r="N11" t="s">
        <v>0</v>
      </c>
      <c r="O11">
        <v>17.7</v>
      </c>
      <c r="P11" s="13">
        <f>O11/$O$14</f>
        <v>2.0349505633478957E-2</v>
      </c>
      <c r="S11">
        <v>2022</v>
      </c>
      <c r="T11" s="9">
        <v>6.58</v>
      </c>
      <c r="U11" s="9">
        <v>26.46</v>
      </c>
      <c r="W11">
        <v>2022</v>
      </c>
      <c r="X11">
        <v>0</v>
      </c>
    </row>
    <row r="12" spans="7:24">
      <c r="H12" t="s">
        <v>7</v>
      </c>
      <c r="I12">
        <v>342</v>
      </c>
      <c r="J12" s="14">
        <f t="shared" si="0"/>
        <v>8.8463528194516299E-3</v>
      </c>
      <c r="K12" s="13"/>
      <c r="M12" s="61"/>
      <c r="N12" t="s">
        <v>3</v>
      </c>
      <c r="O12">
        <v>852.1</v>
      </c>
      <c r="P12" s="13">
        <f>O12/$O$14</f>
        <v>0.97965049436652096</v>
      </c>
      <c r="S12">
        <v>2023</v>
      </c>
      <c r="T12" s="9">
        <v>6.83</v>
      </c>
      <c r="U12" s="9">
        <v>28.57</v>
      </c>
      <c r="W12">
        <v>2023</v>
      </c>
      <c r="X12" s="9">
        <v>0.8</v>
      </c>
    </row>
    <row r="13" spans="7:24">
      <c r="H13" t="s">
        <v>8</v>
      </c>
      <c r="I13">
        <v>2751</v>
      </c>
      <c r="J13" s="14">
        <f t="shared" si="0"/>
        <v>7.1158820486290741E-2</v>
      </c>
      <c r="K13" s="13"/>
      <c r="M13" s="61"/>
      <c r="N13" t="s">
        <v>6</v>
      </c>
      <c r="O13">
        <v>0</v>
      </c>
      <c r="P13" s="13">
        <f>O13/$O$14</f>
        <v>0</v>
      </c>
      <c r="S13">
        <v>2024</v>
      </c>
      <c r="T13" s="9">
        <v>6.9</v>
      </c>
      <c r="U13" s="9">
        <v>29.1</v>
      </c>
      <c r="W13">
        <v>2024</v>
      </c>
      <c r="X13" s="9">
        <v>0.4</v>
      </c>
    </row>
    <row r="14" spans="7:24">
      <c r="M14" s="61"/>
      <c r="N14" t="s">
        <v>9</v>
      </c>
      <c r="O14">
        <f>SUM(O11:O13)</f>
        <v>869.80000000000007</v>
      </c>
      <c r="S14">
        <v>2025</v>
      </c>
      <c r="T14" s="9">
        <v>6.8</v>
      </c>
      <c r="U14" s="9">
        <v>30.1</v>
      </c>
      <c r="W14">
        <v>2025</v>
      </c>
      <c r="X14">
        <v>0.1</v>
      </c>
    </row>
    <row r="15" spans="7:24">
      <c r="S15">
        <v>2026</v>
      </c>
      <c r="T15" s="9">
        <v>8.4</v>
      </c>
      <c r="U15" s="9">
        <v>28.8</v>
      </c>
      <c r="W15">
        <v>2026</v>
      </c>
      <c r="X15">
        <v>0</v>
      </c>
    </row>
    <row r="24" spans="7:24">
      <c r="G24" s="11" t="s">
        <v>70</v>
      </c>
      <c r="K24" t="s">
        <v>25</v>
      </c>
      <c r="M24" s="57" t="s">
        <v>71</v>
      </c>
      <c r="N24" t="s">
        <v>20</v>
      </c>
      <c r="P24" t="s">
        <v>16</v>
      </c>
      <c r="Q24" t="s">
        <v>23</v>
      </c>
      <c r="T24" t="s">
        <v>22</v>
      </c>
      <c r="X24" t="s">
        <v>21</v>
      </c>
    </row>
    <row r="25" spans="7:24">
      <c r="G25" t="s">
        <v>20</v>
      </c>
      <c r="I25">
        <f>SUM(I26:I34)</f>
        <v>16000</v>
      </c>
      <c r="M25" s="57"/>
      <c r="N25" t="s">
        <v>12</v>
      </c>
      <c r="O25" t="s">
        <v>6</v>
      </c>
      <c r="P25" s="14">
        <f>J32</f>
        <v>7.4999999999999997E-3</v>
      </c>
      <c r="Q25" s="13">
        <f>K32</f>
        <v>0.126</v>
      </c>
      <c r="T25" t="s">
        <v>12</v>
      </c>
      <c r="U25" t="s">
        <v>11</v>
      </c>
      <c r="W25">
        <v>2015</v>
      </c>
    </row>
    <row r="26" spans="7:24">
      <c r="H26" t="s">
        <v>0</v>
      </c>
      <c r="I26">
        <v>0</v>
      </c>
      <c r="J26" s="14">
        <f>I26/$I$25</f>
        <v>0</v>
      </c>
      <c r="K26" s="14"/>
      <c r="M26" s="57"/>
      <c r="O26" t="s">
        <v>7</v>
      </c>
      <c r="P26" s="14">
        <f>J33</f>
        <v>6.7499999999999999E-3</v>
      </c>
      <c r="Q26" s="13"/>
      <c r="S26">
        <v>2016</v>
      </c>
      <c r="T26" s="9"/>
      <c r="U26" s="9"/>
      <c r="W26">
        <v>2016</v>
      </c>
    </row>
    <row r="27" spans="7:24">
      <c r="H27" t="s">
        <v>1</v>
      </c>
      <c r="I27">
        <v>284</v>
      </c>
      <c r="J27" s="14">
        <f t="shared" ref="J27:J34" si="1">I27/$I$25</f>
        <v>1.7749999999999998E-2</v>
      </c>
      <c r="K27" s="14"/>
      <c r="M27" s="57"/>
      <c r="O27" t="s">
        <v>8</v>
      </c>
      <c r="P27" s="14">
        <f>J34</f>
        <v>0.11175</v>
      </c>
      <c r="Q27" s="13"/>
      <c r="S27">
        <v>2017</v>
      </c>
      <c r="T27" s="9"/>
      <c r="U27" s="9"/>
      <c r="W27">
        <v>2017</v>
      </c>
    </row>
    <row r="28" spans="7:24">
      <c r="H28" t="s">
        <v>2</v>
      </c>
      <c r="I28">
        <v>66</v>
      </c>
      <c r="J28" s="14">
        <f t="shared" si="1"/>
        <v>4.1250000000000002E-3</v>
      </c>
      <c r="K28" s="14"/>
      <c r="M28" s="57"/>
      <c r="N28" t="s">
        <v>11</v>
      </c>
      <c r="O28" t="s">
        <v>19</v>
      </c>
      <c r="P28" s="14">
        <f>J28</f>
        <v>4.1250000000000002E-3</v>
      </c>
      <c r="Q28" s="13">
        <f>K29</f>
        <v>0.39749999999999996</v>
      </c>
      <c r="S28">
        <v>2018</v>
      </c>
      <c r="T28" s="9"/>
      <c r="U28" s="9"/>
      <c r="W28">
        <v>2018</v>
      </c>
    </row>
    <row r="29" spans="7:24">
      <c r="H29" t="s">
        <v>3</v>
      </c>
      <c r="I29">
        <v>2165</v>
      </c>
      <c r="J29" s="14">
        <f t="shared" si="1"/>
        <v>0.1353125</v>
      </c>
      <c r="K29" s="13">
        <f>SUM(J28,J31)</f>
        <v>0.39749999999999996</v>
      </c>
      <c r="M29" s="57"/>
      <c r="O29" t="s">
        <v>5</v>
      </c>
      <c r="P29" s="14">
        <f>J31</f>
        <v>0.39337499999999997</v>
      </c>
      <c r="Q29" s="13"/>
      <c r="S29">
        <v>2019</v>
      </c>
      <c r="T29" s="9">
        <v>20.51</v>
      </c>
      <c r="U29" s="9">
        <v>29.49</v>
      </c>
      <c r="W29">
        <v>2019</v>
      </c>
      <c r="X29">
        <v>0</v>
      </c>
    </row>
    <row r="30" spans="7:24">
      <c r="H30" t="s">
        <v>4</v>
      </c>
      <c r="I30">
        <v>5175</v>
      </c>
      <c r="J30" s="14">
        <f t="shared" si="1"/>
        <v>0.32343749999999999</v>
      </c>
      <c r="K30" s="13"/>
      <c r="M30" s="57"/>
      <c r="S30">
        <v>2020</v>
      </c>
      <c r="T30" s="9">
        <v>13.68</v>
      </c>
      <c r="U30" s="9">
        <v>31.47</v>
      </c>
      <c r="W30">
        <v>2020</v>
      </c>
      <c r="X30">
        <v>0</v>
      </c>
    </row>
    <row r="31" spans="7:24">
      <c r="H31" t="s">
        <v>5</v>
      </c>
      <c r="I31">
        <v>6294</v>
      </c>
      <c r="J31" s="14">
        <f t="shared" si="1"/>
        <v>0.39337499999999997</v>
      </c>
      <c r="K31" s="13"/>
      <c r="M31" s="57"/>
      <c r="N31" t="s">
        <v>18</v>
      </c>
      <c r="O31" t="s">
        <v>17</v>
      </c>
      <c r="P31" t="s">
        <v>16</v>
      </c>
      <c r="S31">
        <v>2021</v>
      </c>
      <c r="T31" s="9">
        <v>9.2100000000000009</v>
      </c>
      <c r="U31" s="9">
        <v>32.270000000000003</v>
      </c>
      <c r="W31">
        <v>2021</v>
      </c>
      <c r="X31">
        <v>0</v>
      </c>
    </row>
    <row r="32" spans="7:24">
      <c r="H32" t="s">
        <v>6</v>
      </c>
      <c r="I32">
        <v>120</v>
      </c>
      <c r="J32" s="14">
        <f t="shared" si="1"/>
        <v>7.4999999999999997E-3</v>
      </c>
      <c r="K32" s="13">
        <f>SUM(J32:J34)</f>
        <v>0.126</v>
      </c>
      <c r="M32" s="57"/>
      <c r="N32" t="s">
        <v>0</v>
      </c>
      <c r="O32">
        <v>0</v>
      </c>
      <c r="P32" s="13">
        <f>O32/$O$35</f>
        <v>0</v>
      </c>
      <c r="S32">
        <v>2022</v>
      </c>
      <c r="T32" s="9">
        <v>8.14</v>
      </c>
      <c r="U32" s="9">
        <v>30.41</v>
      </c>
      <c r="W32">
        <v>2022</v>
      </c>
      <c r="X32">
        <v>0</v>
      </c>
    </row>
    <row r="33" spans="7:24">
      <c r="H33" t="s">
        <v>7</v>
      </c>
      <c r="I33">
        <v>108</v>
      </c>
      <c r="J33" s="14">
        <f t="shared" si="1"/>
        <v>6.7499999999999999E-3</v>
      </c>
      <c r="K33" s="13"/>
      <c r="M33" s="57"/>
      <c r="N33" t="s">
        <v>3</v>
      </c>
      <c r="O33">
        <v>365.6</v>
      </c>
      <c r="P33" s="13">
        <f>O33/$O$35</f>
        <v>1</v>
      </c>
      <c r="S33">
        <v>2023</v>
      </c>
      <c r="T33" s="9">
        <v>8.8000000000000007</v>
      </c>
      <c r="U33" s="9">
        <v>36.21</v>
      </c>
      <c r="W33">
        <v>2023</v>
      </c>
      <c r="X33">
        <v>0</v>
      </c>
    </row>
    <row r="34" spans="7:24">
      <c r="H34" t="s">
        <v>8</v>
      </c>
      <c r="I34">
        <v>1788</v>
      </c>
      <c r="J34" s="14">
        <f t="shared" si="1"/>
        <v>0.11175</v>
      </c>
      <c r="K34" s="13"/>
      <c r="M34" s="57"/>
      <c r="N34" t="s">
        <v>6</v>
      </c>
      <c r="O34">
        <v>0</v>
      </c>
      <c r="P34" s="13">
        <f>O34/$O$35</f>
        <v>0</v>
      </c>
      <c r="S34">
        <v>2024</v>
      </c>
      <c r="T34" s="9">
        <v>8.6999999999999993</v>
      </c>
      <c r="U34" s="9">
        <v>37.700000000000003</v>
      </c>
      <c r="W34">
        <v>2024</v>
      </c>
      <c r="X34">
        <v>0</v>
      </c>
    </row>
    <row r="35" spans="7:24">
      <c r="M35" s="57"/>
      <c r="N35" t="s">
        <v>9</v>
      </c>
      <c r="O35">
        <f>SUM(O32:O34)</f>
        <v>365.6</v>
      </c>
      <c r="S35">
        <v>2025</v>
      </c>
      <c r="T35" s="9">
        <v>11.3</v>
      </c>
      <c r="U35" s="9">
        <v>42.2</v>
      </c>
      <c r="W35">
        <v>2025</v>
      </c>
      <c r="X35">
        <v>0</v>
      </c>
    </row>
    <row r="36" spans="7:24">
      <c r="S36">
        <v>2026</v>
      </c>
      <c r="T36" s="9">
        <v>12.6</v>
      </c>
      <c r="U36" s="9">
        <v>39.799999999999997</v>
      </c>
      <c r="W36">
        <v>2026</v>
      </c>
      <c r="X36">
        <v>0</v>
      </c>
    </row>
    <row r="45" spans="7:24">
      <c r="G45" s="10" t="s">
        <v>72</v>
      </c>
      <c r="K45" t="s">
        <v>25</v>
      </c>
      <c r="M45" s="58" t="s">
        <v>73</v>
      </c>
      <c r="N45" t="s">
        <v>20</v>
      </c>
      <c r="P45" t="s">
        <v>16</v>
      </c>
      <c r="Q45" t="s">
        <v>23</v>
      </c>
      <c r="T45" t="s">
        <v>22</v>
      </c>
      <c r="X45" t="s">
        <v>21</v>
      </c>
    </row>
    <row r="46" spans="7:24">
      <c r="G46" t="s">
        <v>20</v>
      </c>
      <c r="I46">
        <f>SUM(I47:I55)</f>
        <v>15594</v>
      </c>
      <c r="M46" s="58"/>
      <c r="N46" t="s">
        <v>12</v>
      </c>
      <c r="O46" t="s">
        <v>6</v>
      </c>
      <c r="P46" s="14">
        <f>J53</f>
        <v>8.0800307810696415E-3</v>
      </c>
      <c r="Q46" s="13">
        <f>K53</f>
        <v>7.2720277029626773E-2</v>
      </c>
      <c r="T46" t="s">
        <v>12</v>
      </c>
      <c r="U46" t="s">
        <v>11</v>
      </c>
      <c r="W46">
        <v>2015</v>
      </c>
      <c r="X46">
        <v>1</v>
      </c>
    </row>
    <row r="47" spans="7:24">
      <c r="H47" t="s">
        <v>0</v>
      </c>
      <c r="I47">
        <v>102</v>
      </c>
      <c r="J47" s="14">
        <f>I47/$I$46</f>
        <v>6.5409772989611387E-3</v>
      </c>
      <c r="K47" s="14"/>
      <c r="M47" s="58"/>
      <c r="O47" t="s">
        <v>7</v>
      </c>
      <c r="P47" s="14">
        <f>J54</f>
        <v>1.9238168526356291E-3</v>
      </c>
      <c r="Q47" s="13"/>
      <c r="S47">
        <v>2016</v>
      </c>
      <c r="T47" s="9">
        <v>11</v>
      </c>
      <c r="U47" s="9">
        <v>18</v>
      </c>
      <c r="W47">
        <v>2016</v>
      </c>
      <c r="X47">
        <v>2</v>
      </c>
    </row>
    <row r="48" spans="7:24">
      <c r="H48" t="s">
        <v>1</v>
      </c>
      <c r="I48">
        <v>516</v>
      </c>
      <c r="J48" s="14">
        <f t="shared" ref="J48:J55" si="2">I48/$I$46</f>
        <v>3.3089649865332818E-2</v>
      </c>
      <c r="K48" s="14"/>
      <c r="M48" s="58"/>
      <c r="O48" t="s">
        <v>8</v>
      </c>
      <c r="P48" s="14">
        <f>J55</f>
        <v>6.2716429395921508E-2</v>
      </c>
      <c r="Q48" s="13"/>
      <c r="S48">
        <v>2017</v>
      </c>
      <c r="T48" s="9">
        <v>12</v>
      </c>
      <c r="U48" s="9">
        <v>26</v>
      </c>
      <c r="W48">
        <v>2017</v>
      </c>
      <c r="X48">
        <v>1</v>
      </c>
    </row>
    <row r="49" spans="8:24">
      <c r="H49" t="s">
        <v>2</v>
      </c>
      <c r="I49">
        <v>1998</v>
      </c>
      <c r="J49" s="14">
        <f t="shared" si="2"/>
        <v>0.12812620238553291</v>
      </c>
      <c r="K49" s="14"/>
      <c r="M49" s="58"/>
      <c r="N49" t="s">
        <v>11</v>
      </c>
      <c r="O49" t="s">
        <v>19</v>
      </c>
      <c r="P49" s="14">
        <f>J49</f>
        <v>0.12812620238553291</v>
      </c>
      <c r="Q49" s="13">
        <f>K50</f>
        <v>0.32974220854174685</v>
      </c>
      <c r="S49">
        <v>2018</v>
      </c>
      <c r="T49" s="9">
        <v>9.7100000000000009</v>
      </c>
      <c r="U49" s="9">
        <v>24.52</v>
      </c>
      <c r="W49">
        <v>2018</v>
      </c>
      <c r="X49">
        <v>1</v>
      </c>
    </row>
    <row r="50" spans="8:24">
      <c r="H50" t="s">
        <v>3</v>
      </c>
      <c r="I50">
        <v>1998</v>
      </c>
      <c r="J50" s="14">
        <f t="shared" si="2"/>
        <v>0.12812620238553291</v>
      </c>
      <c r="K50" s="13">
        <f>SUM(J49,J52)</f>
        <v>0.32974220854174685</v>
      </c>
      <c r="M50" s="58"/>
      <c r="O50" t="s">
        <v>5</v>
      </c>
      <c r="P50" s="14">
        <f>J52</f>
        <v>0.20161600615621392</v>
      </c>
      <c r="Q50" s="13"/>
      <c r="S50">
        <v>2019</v>
      </c>
      <c r="T50" s="9">
        <v>8.77</v>
      </c>
      <c r="U50" s="9">
        <v>25.1</v>
      </c>
      <c r="W50">
        <v>2019</v>
      </c>
      <c r="X50">
        <v>1</v>
      </c>
    </row>
    <row r="51" spans="8:24">
      <c r="H51" t="s">
        <v>4</v>
      </c>
      <c r="I51">
        <v>6702</v>
      </c>
      <c r="J51" s="14">
        <f t="shared" si="2"/>
        <v>0.42978068487879956</v>
      </c>
      <c r="K51" s="13"/>
      <c r="M51" s="58"/>
      <c r="S51">
        <v>2020</v>
      </c>
      <c r="T51" s="9">
        <v>7.73</v>
      </c>
      <c r="U51" s="9">
        <v>26.69</v>
      </c>
      <c r="W51">
        <v>2020</v>
      </c>
      <c r="X51">
        <v>1</v>
      </c>
    </row>
    <row r="52" spans="8:24">
      <c r="H52" t="s">
        <v>5</v>
      </c>
      <c r="I52">
        <v>3144</v>
      </c>
      <c r="J52" s="14">
        <f t="shared" si="2"/>
        <v>0.20161600615621392</v>
      </c>
      <c r="K52" s="13"/>
      <c r="M52" s="58"/>
      <c r="N52" t="s">
        <v>18</v>
      </c>
      <c r="O52" t="s">
        <v>17</v>
      </c>
      <c r="P52" t="s">
        <v>16</v>
      </c>
      <c r="S52">
        <v>2021</v>
      </c>
      <c r="T52" s="9">
        <v>6.68</v>
      </c>
      <c r="U52" s="9">
        <v>24.83</v>
      </c>
      <c r="W52">
        <v>2021</v>
      </c>
      <c r="X52">
        <v>0</v>
      </c>
    </row>
    <row r="53" spans="8:24">
      <c r="H53" t="s">
        <v>6</v>
      </c>
      <c r="I53">
        <v>126</v>
      </c>
      <c r="J53" s="14">
        <f t="shared" si="2"/>
        <v>8.0800307810696415E-3</v>
      </c>
      <c r="K53" s="13">
        <f>SUM(J53:J55)</f>
        <v>7.2720277029626773E-2</v>
      </c>
      <c r="M53" s="58"/>
      <c r="N53" t="s">
        <v>0</v>
      </c>
      <c r="O53">
        <v>0</v>
      </c>
      <c r="P53" s="13">
        <f>O53/$O$56</f>
        <v>0</v>
      </c>
      <c r="S53">
        <v>2022</v>
      </c>
      <c r="T53" s="9">
        <v>6.58</v>
      </c>
      <c r="U53" s="9">
        <v>26.46</v>
      </c>
      <c r="W53">
        <v>2022</v>
      </c>
      <c r="X53">
        <v>0</v>
      </c>
    </row>
    <row r="54" spans="8:24">
      <c r="H54" t="s">
        <v>7</v>
      </c>
      <c r="I54">
        <v>30</v>
      </c>
      <c r="J54" s="14">
        <f t="shared" si="2"/>
        <v>1.9238168526356291E-3</v>
      </c>
      <c r="K54" s="13"/>
      <c r="M54" s="58"/>
      <c r="N54" t="s">
        <v>3</v>
      </c>
      <c r="O54">
        <v>278.39999999999998</v>
      </c>
      <c r="P54" s="13">
        <f>O54/$O$56</f>
        <v>1</v>
      </c>
      <c r="S54">
        <v>2023</v>
      </c>
      <c r="T54" s="9">
        <v>9.56</v>
      </c>
      <c r="U54" s="9">
        <v>19.96</v>
      </c>
      <c r="W54">
        <v>2023</v>
      </c>
      <c r="X54" s="15">
        <v>0</v>
      </c>
    </row>
    <row r="55" spans="8:24">
      <c r="H55" t="s">
        <v>8</v>
      </c>
      <c r="I55">
        <v>978</v>
      </c>
      <c r="J55" s="14">
        <f t="shared" si="2"/>
        <v>6.2716429395921508E-2</v>
      </c>
      <c r="K55" s="13"/>
      <c r="M55" s="58"/>
      <c r="N55" t="s">
        <v>6</v>
      </c>
      <c r="O55">
        <v>0</v>
      </c>
      <c r="P55" s="13">
        <f>O55/$O$56</f>
        <v>0</v>
      </c>
      <c r="S55">
        <v>2024</v>
      </c>
      <c r="T55" s="9">
        <v>6.2</v>
      </c>
      <c r="U55" s="9">
        <v>20.100000000000001</v>
      </c>
      <c r="W55">
        <v>2024</v>
      </c>
      <c r="X55" s="15">
        <v>0</v>
      </c>
    </row>
    <row r="56" spans="8:24">
      <c r="M56" s="58"/>
      <c r="N56" t="s">
        <v>9</v>
      </c>
      <c r="O56">
        <f>SUM(O53:O55)</f>
        <v>278.39999999999998</v>
      </c>
      <c r="S56">
        <v>2025</v>
      </c>
      <c r="T56" s="9">
        <v>9.3000000000000007</v>
      </c>
      <c r="U56" s="9">
        <v>23.5</v>
      </c>
      <c r="W56">
        <v>2025</v>
      </c>
      <c r="X56">
        <v>0</v>
      </c>
    </row>
    <row r="57" spans="8:24">
      <c r="S57">
        <v>2026</v>
      </c>
      <c r="T57" s="9">
        <v>7.3</v>
      </c>
      <c r="U57" s="9">
        <v>33</v>
      </c>
      <c r="W57">
        <v>2026</v>
      </c>
      <c r="X57">
        <v>0</v>
      </c>
    </row>
    <row r="66" spans="7:24">
      <c r="G66" s="34" t="s">
        <v>74</v>
      </c>
      <c r="K66" t="s">
        <v>25</v>
      </c>
      <c r="M66" s="78" t="s">
        <v>75</v>
      </c>
      <c r="N66" t="s">
        <v>20</v>
      </c>
      <c r="P66" t="s">
        <v>16</v>
      </c>
      <c r="Q66" t="s">
        <v>23</v>
      </c>
      <c r="T66" t="s">
        <v>22</v>
      </c>
      <c r="X66" t="s">
        <v>21</v>
      </c>
    </row>
    <row r="67" spans="7:24">
      <c r="G67" t="s">
        <v>20</v>
      </c>
      <c r="I67">
        <f>SUM(I68:I76)</f>
        <v>17266</v>
      </c>
      <c r="M67" s="58"/>
      <c r="N67" t="s">
        <v>12</v>
      </c>
      <c r="O67" t="s">
        <v>6</v>
      </c>
      <c r="P67" s="14">
        <f>J74</f>
        <v>9.3826016448511525E-3</v>
      </c>
      <c r="Q67" s="13">
        <f>K74</f>
        <v>0.1098111896212209</v>
      </c>
      <c r="T67" t="s">
        <v>12</v>
      </c>
      <c r="U67" t="s">
        <v>11</v>
      </c>
      <c r="W67">
        <v>2015</v>
      </c>
    </row>
    <row r="68" spans="7:24">
      <c r="H68" t="s">
        <v>0</v>
      </c>
      <c r="I68">
        <v>11</v>
      </c>
      <c r="J68" s="14">
        <f>I68/$I$67</f>
        <v>6.3709023514421409E-4</v>
      </c>
      <c r="K68" s="14"/>
      <c r="M68" s="58"/>
      <c r="O68" t="s">
        <v>7</v>
      </c>
      <c r="P68" s="14">
        <f>J75</f>
        <v>8.340090350978803E-3</v>
      </c>
      <c r="Q68" s="13"/>
      <c r="S68">
        <v>2016</v>
      </c>
      <c r="T68" s="9"/>
      <c r="U68" s="9"/>
      <c r="W68">
        <v>2016</v>
      </c>
    </row>
    <row r="69" spans="7:24">
      <c r="H69" t="s">
        <v>1</v>
      </c>
      <c r="I69">
        <v>411</v>
      </c>
      <c r="J69" s="14">
        <f t="shared" ref="J69:J76" si="3">I69/$I$67</f>
        <v>2.3804007876751999E-2</v>
      </c>
      <c r="K69" s="14"/>
      <c r="M69" s="58"/>
      <c r="O69" t="s">
        <v>8</v>
      </c>
      <c r="P69" s="14">
        <f>J76</f>
        <v>9.2088497625390939E-2</v>
      </c>
      <c r="Q69" s="13"/>
      <c r="S69">
        <v>2017</v>
      </c>
      <c r="T69" s="9"/>
      <c r="U69" s="9"/>
      <c r="W69">
        <v>2017</v>
      </c>
    </row>
    <row r="70" spans="7:24">
      <c r="H70" t="s">
        <v>2</v>
      </c>
      <c r="I70">
        <v>93</v>
      </c>
      <c r="J70" s="14">
        <f t="shared" si="3"/>
        <v>5.3863083516738101E-3</v>
      </c>
      <c r="K70" s="14"/>
      <c r="M70" s="58"/>
      <c r="N70" t="s">
        <v>11</v>
      </c>
      <c r="O70" t="s">
        <v>19</v>
      </c>
      <c r="P70" s="14">
        <f>J70</f>
        <v>5.3863083516738101E-3</v>
      </c>
      <c r="Q70" s="13">
        <f>K71</f>
        <v>0.23022124406347735</v>
      </c>
      <c r="S70">
        <v>2018</v>
      </c>
      <c r="T70" s="9"/>
      <c r="U70" s="9"/>
      <c r="W70">
        <v>2018</v>
      </c>
    </row>
    <row r="71" spans="7:24">
      <c r="H71" t="s">
        <v>3</v>
      </c>
      <c r="I71">
        <v>2417</v>
      </c>
      <c r="J71" s="14">
        <f t="shared" si="3"/>
        <v>0.13998609984941504</v>
      </c>
      <c r="K71" s="13">
        <f>SUM(J70,J73)</f>
        <v>0.23022124406347735</v>
      </c>
      <c r="M71" s="58"/>
      <c r="O71" t="s">
        <v>5</v>
      </c>
      <c r="P71" s="14">
        <f>J73</f>
        <v>0.22483493571180355</v>
      </c>
      <c r="Q71" s="13"/>
      <c r="S71">
        <v>2019</v>
      </c>
      <c r="T71" s="9"/>
      <c r="U71" s="9"/>
      <c r="W71">
        <v>2019</v>
      </c>
    </row>
    <row r="72" spans="7:24">
      <c r="H72" t="s">
        <v>4</v>
      </c>
      <c r="I72">
        <v>8556</v>
      </c>
      <c r="J72" s="14">
        <f t="shared" si="3"/>
        <v>0.49554036835399051</v>
      </c>
      <c r="K72" s="13"/>
      <c r="M72" s="58"/>
      <c r="S72">
        <v>2020</v>
      </c>
      <c r="T72" s="9"/>
      <c r="U72" s="9"/>
      <c r="W72">
        <v>2020</v>
      </c>
    </row>
    <row r="73" spans="7:24">
      <c r="H73" t="s">
        <v>5</v>
      </c>
      <c r="I73">
        <v>3882</v>
      </c>
      <c r="J73" s="14">
        <f t="shared" si="3"/>
        <v>0.22483493571180355</v>
      </c>
      <c r="K73" s="13"/>
      <c r="M73" s="58"/>
      <c r="N73" t="s">
        <v>18</v>
      </c>
      <c r="O73" t="s">
        <v>17</v>
      </c>
      <c r="P73" t="s">
        <v>16</v>
      </c>
      <c r="S73">
        <v>2021</v>
      </c>
      <c r="T73" s="9"/>
      <c r="U73" s="9"/>
      <c r="W73">
        <v>2021</v>
      </c>
    </row>
    <row r="74" spans="7:24">
      <c r="H74" t="s">
        <v>6</v>
      </c>
      <c r="I74">
        <v>162</v>
      </c>
      <c r="J74" s="14">
        <f t="shared" si="3"/>
        <v>9.3826016448511525E-3</v>
      </c>
      <c r="K74" s="13">
        <f>SUM(J74:J76)</f>
        <v>0.1098111896212209</v>
      </c>
      <c r="M74" s="58"/>
      <c r="N74" t="s">
        <v>0</v>
      </c>
      <c r="O74">
        <v>0</v>
      </c>
      <c r="P74" s="13">
        <f>O74/$O$56</f>
        <v>0</v>
      </c>
      <c r="S74">
        <v>2022</v>
      </c>
      <c r="T74" s="9"/>
      <c r="U74" s="9"/>
      <c r="W74">
        <v>2022</v>
      </c>
    </row>
    <row r="75" spans="7:24">
      <c r="H75" t="s">
        <v>7</v>
      </c>
      <c r="I75">
        <v>144</v>
      </c>
      <c r="J75" s="14">
        <f t="shared" si="3"/>
        <v>8.340090350978803E-3</v>
      </c>
      <c r="K75" s="13"/>
      <c r="M75" s="58"/>
      <c r="N75" t="s">
        <v>3</v>
      </c>
      <c r="O75">
        <v>361.5</v>
      </c>
      <c r="P75" s="13">
        <f>O75/$O$77</f>
        <v>1</v>
      </c>
      <c r="S75">
        <v>2023</v>
      </c>
      <c r="T75" s="33"/>
      <c r="U75" s="33"/>
      <c r="W75">
        <v>2023</v>
      </c>
      <c r="X75" s="33"/>
    </row>
    <row r="76" spans="7:24">
      <c r="H76" t="s">
        <v>8</v>
      </c>
      <c r="I76">
        <v>1590</v>
      </c>
      <c r="J76" s="14">
        <f t="shared" si="3"/>
        <v>9.2088497625390939E-2</v>
      </c>
      <c r="K76" s="13"/>
      <c r="M76" s="58"/>
      <c r="N76" t="s">
        <v>6</v>
      </c>
      <c r="O76">
        <v>0</v>
      </c>
      <c r="P76" s="13">
        <f>O76/$O$56</f>
        <v>0</v>
      </c>
      <c r="S76">
        <v>2024</v>
      </c>
      <c r="T76" s="9">
        <v>9.8000000000000007</v>
      </c>
      <c r="U76" s="9">
        <v>24.4</v>
      </c>
      <c r="W76">
        <v>2024</v>
      </c>
      <c r="X76" s="9">
        <v>0</v>
      </c>
    </row>
    <row r="77" spans="7:24">
      <c r="M77" s="58"/>
      <c r="N77" t="s">
        <v>9</v>
      </c>
      <c r="O77">
        <f>SUM(O74:O76)</f>
        <v>361.5</v>
      </c>
      <c r="S77">
        <v>2025</v>
      </c>
      <c r="T77">
        <v>14.5</v>
      </c>
      <c r="U77">
        <v>23.9</v>
      </c>
      <c r="W77">
        <v>2025</v>
      </c>
      <c r="X77">
        <v>0</v>
      </c>
    </row>
    <row r="78" spans="7:24">
      <c r="S78">
        <v>2026</v>
      </c>
      <c r="T78">
        <v>11</v>
      </c>
      <c r="U78">
        <v>23</v>
      </c>
      <c r="W78">
        <v>2026</v>
      </c>
      <c r="X78" s="54">
        <v>0</v>
      </c>
    </row>
    <row r="87" spans="7:24">
      <c r="G87" s="27" t="s">
        <v>76</v>
      </c>
      <c r="K87" t="s">
        <v>25</v>
      </c>
      <c r="M87" s="63" t="s">
        <v>76</v>
      </c>
      <c r="N87" t="s">
        <v>20</v>
      </c>
      <c r="P87" t="s">
        <v>16</v>
      </c>
      <c r="Q87" t="s">
        <v>23</v>
      </c>
      <c r="T87" t="s">
        <v>22</v>
      </c>
      <c r="X87" t="s">
        <v>21</v>
      </c>
    </row>
    <row r="88" spans="7:24">
      <c r="G88" t="s">
        <v>20</v>
      </c>
      <c r="I88">
        <f>SUM(I89:I97)</f>
        <v>6498</v>
      </c>
      <c r="M88" s="63"/>
      <c r="N88" t="s">
        <v>12</v>
      </c>
      <c r="O88" t="s">
        <v>6</v>
      </c>
      <c r="P88" s="14">
        <f>J95</f>
        <v>1.2003693444136657E-2</v>
      </c>
      <c r="Q88" s="13">
        <f>K95</f>
        <v>9.3259464450600182E-2</v>
      </c>
      <c r="T88" t="s">
        <v>12</v>
      </c>
      <c r="U88" t="s">
        <v>11</v>
      </c>
      <c r="W88">
        <v>2015</v>
      </c>
      <c r="X88">
        <v>1</v>
      </c>
    </row>
    <row r="89" spans="7:24">
      <c r="H89" t="s">
        <v>0</v>
      </c>
      <c r="I89">
        <v>6</v>
      </c>
      <c r="J89" s="14">
        <f>I89/$I$88</f>
        <v>9.2336103416435823E-4</v>
      </c>
      <c r="K89" s="14"/>
      <c r="M89" s="63"/>
      <c r="O89" t="s">
        <v>7</v>
      </c>
      <c r="P89" s="14">
        <f>J96</f>
        <v>1.4773776546629732E-2</v>
      </c>
      <c r="Q89" s="13"/>
      <c r="S89">
        <v>2016</v>
      </c>
      <c r="T89" s="9">
        <v>11</v>
      </c>
      <c r="U89" s="9">
        <v>18</v>
      </c>
      <c r="W89">
        <v>2016</v>
      </c>
      <c r="X89">
        <v>2</v>
      </c>
    </row>
    <row r="90" spans="7:24">
      <c r="H90" t="s">
        <v>1</v>
      </c>
      <c r="I90">
        <v>96</v>
      </c>
      <c r="J90" s="14">
        <f t="shared" ref="J90:J97" si="4">I90/$I$88</f>
        <v>1.4773776546629732E-2</v>
      </c>
      <c r="K90" s="14"/>
      <c r="M90" s="63"/>
      <c r="O90" t="s">
        <v>8</v>
      </c>
      <c r="P90" s="14">
        <f>J97</f>
        <v>6.6481994459833799E-2</v>
      </c>
      <c r="Q90" s="13"/>
      <c r="S90">
        <v>2017</v>
      </c>
      <c r="T90" s="9">
        <v>12</v>
      </c>
      <c r="U90" s="9">
        <v>26</v>
      </c>
      <c r="W90">
        <v>2017</v>
      </c>
      <c r="X90">
        <v>1</v>
      </c>
    </row>
    <row r="91" spans="7:24">
      <c r="H91" t="s">
        <v>2</v>
      </c>
      <c r="I91">
        <v>0</v>
      </c>
      <c r="J91" s="14">
        <f t="shared" si="4"/>
        <v>0</v>
      </c>
      <c r="K91" s="14"/>
      <c r="M91" s="63"/>
      <c r="N91" t="s">
        <v>11</v>
      </c>
      <c r="O91" t="s">
        <v>19</v>
      </c>
      <c r="P91" s="14">
        <f>J91</f>
        <v>0</v>
      </c>
      <c r="Q91" s="13">
        <f>K92</f>
        <v>0.2059095106186519</v>
      </c>
      <c r="S91">
        <v>2018</v>
      </c>
      <c r="T91" s="9">
        <v>9.7100000000000009</v>
      </c>
      <c r="U91" s="9">
        <v>24.52</v>
      </c>
      <c r="W91">
        <v>2018</v>
      </c>
      <c r="X91">
        <v>1</v>
      </c>
    </row>
    <row r="92" spans="7:24">
      <c r="H92" t="s">
        <v>3</v>
      </c>
      <c r="I92">
        <v>762</v>
      </c>
      <c r="J92" s="14">
        <f t="shared" si="4"/>
        <v>0.1172668513388735</v>
      </c>
      <c r="K92" s="13">
        <f>SUM(J91,J94)</f>
        <v>0.2059095106186519</v>
      </c>
      <c r="M92" s="63"/>
      <c r="O92" t="s">
        <v>5</v>
      </c>
      <c r="P92" s="14">
        <f>J94</f>
        <v>0.2059095106186519</v>
      </c>
      <c r="Q92" s="13"/>
      <c r="S92">
        <v>2019</v>
      </c>
      <c r="T92" s="9">
        <v>8.77</v>
      </c>
      <c r="U92" s="9">
        <v>25.1</v>
      </c>
      <c r="W92">
        <v>2019</v>
      </c>
      <c r="X92">
        <v>1</v>
      </c>
    </row>
    <row r="93" spans="7:24">
      <c r="H93" t="s">
        <v>4</v>
      </c>
      <c r="I93">
        <v>3690</v>
      </c>
      <c r="J93" s="14">
        <f t="shared" si="4"/>
        <v>0.56786703601108035</v>
      </c>
      <c r="K93" s="13"/>
      <c r="M93" s="63"/>
      <c r="S93">
        <v>2020</v>
      </c>
      <c r="T93" s="9">
        <v>7.73</v>
      </c>
      <c r="U93" s="9">
        <v>26.69</v>
      </c>
      <c r="W93">
        <v>2020</v>
      </c>
      <c r="X93">
        <v>1</v>
      </c>
    </row>
    <row r="94" spans="7:24">
      <c r="H94" t="s">
        <v>5</v>
      </c>
      <c r="I94">
        <v>1338</v>
      </c>
      <c r="J94" s="14">
        <f t="shared" si="4"/>
        <v>0.2059095106186519</v>
      </c>
      <c r="K94" s="13"/>
      <c r="M94" s="63"/>
      <c r="N94" t="s">
        <v>18</v>
      </c>
      <c r="O94" t="s">
        <v>17</v>
      </c>
      <c r="P94" t="s">
        <v>16</v>
      </c>
      <c r="S94">
        <v>2021</v>
      </c>
      <c r="T94" s="9">
        <v>6.68</v>
      </c>
      <c r="U94" s="9">
        <v>24.83</v>
      </c>
      <c r="W94">
        <v>2021</v>
      </c>
      <c r="X94">
        <v>0</v>
      </c>
    </row>
    <row r="95" spans="7:24">
      <c r="H95" t="s">
        <v>6</v>
      </c>
      <c r="I95">
        <v>78</v>
      </c>
      <c r="J95" s="14">
        <f t="shared" si="4"/>
        <v>1.2003693444136657E-2</v>
      </c>
      <c r="K95" s="13">
        <f>SUM(J95:J97)</f>
        <v>9.3259464450600182E-2</v>
      </c>
      <c r="M95" s="63"/>
      <c r="N95" t="s">
        <v>0</v>
      </c>
      <c r="O95">
        <v>63.6</v>
      </c>
      <c r="P95" s="13">
        <f>O95/$O$98</f>
        <v>0.26390041493775934</v>
      </c>
      <c r="S95">
        <v>2022</v>
      </c>
      <c r="T95" s="9">
        <v>6.58</v>
      </c>
      <c r="U95" s="9">
        <v>26.46</v>
      </c>
      <c r="W95">
        <v>2022</v>
      </c>
      <c r="X95">
        <v>0</v>
      </c>
    </row>
    <row r="96" spans="7:24">
      <c r="H96" t="s">
        <v>7</v>
      </c>
      <c r="I96">
        <v>96</v>
      </c>
      <c r="J96" s="14">
        <f t="shared" si="4"/>
        <v>1.4773776546629732E-2</v>
      </c>
      <c r="K96" s="13"/>
      <c r="M96" s="63"/>
      <c r="N96" t="s">
        <v>3</v>
      </c>
      <c r="O96">
        <v>177.4</v>
      </c>
      <c r="P96" s="13">
        <f>O96/$O$98</f>
        <v>0.73609958506224071</v>
      </c>
      <c r="S96">
        <v>2023</v>
      </c>
      <c r="T96" s="9">
        <v>9.56</v>
      </c>
      <c r="U96" s="9">
        <v>19.96</v>
      </c>
      <c r="W96">
        <v>2023</v>
      </c>
      <c r="X96" s="33">
        <v>0</v>
      </c>
    </row>
    <row r="97" spans="8:24">
      <c r="H97" t="s">
        <v>8</v>
      </c>
      <c r="I97">
        <v>432</v>
      </c>
      <c r="J97" s="14">
        <f t="shared" si="4"/>
        <v>6.6481994459833799E-2</v>
      </c>
      <c r="K97" s="13"/>
      <c r="M97" s="63"/>
      <c r="N97" t="s">
        <v>6</v>
      </c>
      <c r="O97">
        <v>0</v>
      </c>
      <c r="P97" s="13">
        <f>O97/$O$98</f>
        <v>0</v>
      </c>
      <c r="S97">
        <v>2024</v>
      </c>
      <c r="T97" s="9">
        <v>6.8</v>
      </c>
      <c r="U97" s="9">
        <v>24.4</v>
      </c>
      <c r="W97">
        <v>2024</v>
      </c>
      <c r="X97" s="9">
        <v>0</v>
      </c>
    </row>
    <row r="98" spans="8:24">
      <c r="M98" s="63"/>
      <c r="N98" t="s">
        <v>9</v>
      </c>
      <c r="O98">
        <f>SUM(O95:O97)</f>
        <v>241</v>
      </c>
      <c r="S98">
        <v>2025</v>
      </c>
      <c r="T98" s="9">
        <v>10.1</v>
      </c>
      <c r="U98" s="9">
        <v>24.1</v>
      </c>
      <c r="W98">
        <v>2025</v>
      </c>
      <c r="X98">
        <v>0</v>
      </c>
    </row>
    <row r="99" spans="8:24">
      <c r="S99">
        <v>2026</v>
      </c>
      <c r="T99" s="9">
        <v>9.3000000000000007</v>
      </c>
      <c r="U99" s="9">
        <v>20.6</v>
      </c>
      <c r="W99">
        <v>2026</v>
      </c>
      <c r="X99">
        <v>0</v>
      </c>
    </row>
  </sheetData>
  <mergeCells count="5">
    <mergeCell ref="M3:M14"/>
    <mergeCell ref="M24:M35"/>
    <mergeCell ref="M45:M56"/>
    <mergeCell ref="M66:M77"/>
    <mergeCell ref="M87:M9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12</vt:i4>
      </vt:variant>
    </vt:vector>
  </HeadingPairs>
  <TitlesOfParts>
    <vt:vector size="12" baseType="lpstr">
      <vt:lpstr>Demanda VERA 2025 general</vt:lpstr>
      <vt:lpstr>ETSA</vt:lpstr>
      <vt:lpstr>ETSCCP</vt:lpstr>
      <vt:lpstr>ETSEInd</vt:lpstr>
      <vt:lpstr>ETSED</vt:lpstr>
      <vt:lpstr>ETSGCT</vt:lpstr>
      <vt:lpstr>ETSEEdif</vt:lpstr>
      <vt:lpstr>FBBAA</vt:lpstr>
      <vt:lpstr>FADE</vt:lpstr>
      <vt:lpstr>ETSInf</vt:lpstr>
      <vt:lpstr>ETSEAMN</vt:lpstr>
      <vt:lpstr>ETSET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Mascarell Vaya</dc:creator>
  <cp:lastModifiedBy>Eva Díez Savall</cp:lastModifiedBy>
  <dcterms:created xsi:type="dcterms:W3CDTF">2024-09-10T10:45:00Z</dcterms:created>
  <dcterms:modified xsi:type="dcterms:W3CDTF">2026-09-16T10:54:47Z</dcterms:modified>
</cp:coreProperties>
</file>