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2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3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4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5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6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7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V:\ser\snl\#RECURSOS_ADMINISTRACIO_INFORMACIÓ\GESTIÓ WEB (dades, manuals)\HISTÒRIC\Estadístiques web\Curs 26-27\"/>
    </mc:Choice>
  </mc:AlternateContent>
  <xr:revisionPtr revIDLastSave="0" documentId="13_ncr:1_{DA0D67F5-66A1-447D-B246-10FC75A61D9F}" xr6:coauthVersionLast="36" xr6:coauthVersionMax="47" xr10:uidLastSave="{00000000-0000-0000-0000-000000000000}"/>
  <bookViews>
    <workbookView xWindow="19080" yWindow="-120" windowWidth="19440" windowHeight="15000" activeTab="1" xr2:uid="{A26D52A7-117F-4417-810C-2F5703AF2BA9}"/>
  </bookViews>
  <sheets>
    <sheet name="General EPSG 2026" sheetId="3" r:id="rId1"/>
    <sheet name="Graus" sheetId="2" r:id="rId2"/>
  </sheets>
  <externalReferences>
    <externalReference r:id="rId3"/>
  </externalReferenc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3" i="2" l="1"/>
  <c r="J24" i="2"/>
  <c r="P13" i="2"/>
  <c r="L62" i="3" l="1"/>
  <c r="L63" i="3"/>
  <c r="D8" i="3" s="1"/>
  <c r="L64" i="3"/>
  <c r="L65" i="3"/>
  <c r="L66" i="3"/>
  <c r="D9" i="3" s="1"/>
  <c r="L67" i="3"/>
  <c r="D5" i="3" s="1"/>
  <c r="L68" i="3"/>
  <c r="D6" i="3" s="1"/>
  <c r="L69" i="3"/>
  <c r="D7" i="3" s="1"/>
  <c r="L61" i="3"/>
  <c r="L60" i="3" s="1"/>
  <c r="D4" i="3" s="1"/>
  <c r="M62" i="3" l="1"/>
  <c r="M61" i="3"/>
  <c r="D31" i="3"/>
  <c r="D30" i="3"/>
  <c r="D29" i="3"/>
  <c r="E9" i="3"/>
  <c r="E8" i="3"/>
  <c r="E7" i="3"/>
  <c r="E6" i="3"/>
  <c r="E5" i="3"/>
  <c r="M66" i="3" l="1"/>
  <c r="M64" i="3"/>
  <c r="M68" i="3"/>
  <c r="M65" i="3"/>
  <c r="M63" i="3"/>
  <c r="M69" i="3"/>
  <c r="M67" i="3"/>
  <c r="N67" i="3" s="1"/>
  <c r="G7" i="3"/>
  <c r="G8" i="3"/>
  <c r="N66" i="3"/>
  <c r="K92" i="2"/>
  <c r="Q85" i="2" s="1"/>
  <c r="P93" i="2"/>
  <c r="Q91" i="2" s="1"/>
  <c r="P74" i="2"/>
  <c r="Q72" i="2" s="1"/>
  <c r="J64" i="2"/>
  <c r="K72" i="2" s="1"/>
  <c r="Q65" i="2" s="1"/>
  <c r="P54" i="2"/>
  <c r="Q53" i="2" s="1"/>
  <c r="J44" i="2"/>
  <c r="K53" i="2" s="1"/>
  <c r="Q46" i="2" s="1"/>
  <c r="P34" i="2"/>
  <c r="Q33" i="2" s="1"/>
  <c r="J3" i="2"/>
  <c r="K8" i="2" s="1"/>
  <c r="K91" i="2"/>
  <c r="Q84" i="2" s="1"/>
  <c r="K89" i="2"/>
  <c r="Q87" i="2" s="1"/>
  <c r="K88" i="2"/>
  <c r="K87" i="2"/>
  <c r="K86" i="2"/>
  <c r="Q86" i="2" s="1"/>
  <c r="K85" i="2"/>
  <c r="K84" i="2"/>
  <c r="K66" i="2"/>
  <c r="K33" i="2"/>
  <c r="Q26" i="2" s="1"/>
  <c r="K32" i="2"/>
  <c r="Q25" i="2" s="1"/>
  <c r="K31" i="2"/>
  <c r="Q24" i="2" s="1"/>
  <c r="K30" i="2"/>
  <c r="K29" i="2"/>
  <c r="K28" i="2"/>
  <c r="K27" i="2"/>
  <c r="Q27" i="2" s="1"/>
  <c r="K26" i="2"/>
  <c r="K25" i="2"/>
  <c r="Q12" i="2"/>
  <c r="Q11" i="2"/>
  <c r="Q10" i="2"/>
  <c r="Q73" i="2" l="1"/>
  <c r="K48" i="2"/>
  <c r="K52" i="2"/>
  <c r="Q45" i="2" s="1"/>
  <c r="K49" i="2"/>
  <c r="K46" i="2"/>
  <c r="K45" i="2"/>
  <c r="K50" i="2"/>
  <c r="Q48" i="2" s="1"/>
  <c r="L28" i="2"/>
  <c r="R27" i="2" s="1"/>
  <c r="N65" i="3"/>
  <c r="G9" i="3"/>
  <c r="K71" i="2"/>
  <c r="K67" i="2"/>
  <c r="Q67" i="2" s="1"/>
  <c r="K73" i="2"/>
  <c r="Q66" i="2" s="1"/>
  <c r="Q52" i="2"/>
  <c r="K47" i="2"/>
  <c r="Q47" i="2" s="1"/>
  <c r="K51" i="2"/>
  <c r="Q44" i="2" s="1"/>
  <c r="K70" i="2"/>
  <c r="Q68" i="2" s="1"/>
  <c r="Q51" i="2"/>
  <c r="Q90" i="2"/>
  <c r="Q92" i="2"/>
  <c r="L87" i="2"/>
  <c r="R86" i="2" s="1"/>
  <c r="K90" i="2"/>
  <c r="Q71" i="2"/>
  <c r="L71" i="2"/>
  <c r="R66" i="2" s="1"/>
  <c r="K65" i="2"/>
  <c r="K68" i="2"/>
  <c r="K69" i="2"/>
  <c r="L68" i="2"/>
  <c r="R67" i="2" s="1"/>
  <c r="Q64" i="2"/>
  <c r="Q32" i="2"/>
  <c r="Q31" i="2"/>
  <c r="L31" i="2"/>
  <c r="R26" i="2" s="1"/>
  <c r="Q28" i="2"/>
  <c r="K6" i="2"/>
  <c r="Q6" i="2" s="1"/>
  <c r="K9" i="2"/>
  <c r="Q7" i="2" s="1"/>
  <c r="K11" i="2"/>
  <c r="Q4" i="2" s="1"/>
  <c r="K5" i="2"/>
  <c r="K7" i="2"/>
  <c r="K10" i="2"/>
  <c r="K12" i="2"/>
  <c r="Q5" i="2" s="1"/>
  <c r="K4" i="2"/>
  <c r="L48" i="2" l="1"/>
  <c r="R47" i="2" s="1"/>
  <c r="L51" i="2"/>
  <c r="R46" i="2" s="1"/>
  <c r="L90" i="2"/>
  <c r="R85" i="2" s="1"/>
  <c r="Q83" i="2"/>
  <c r="L10" i="2"/>
  <c r="R5" i="2" s="1"/>
  <c r="Q3" i="2"/>
  <c r="L7" i="2"/>
  <c r="R6" i="2" s="1"/>
</calcChain>
</file>

<file path=xl/sharedStrings.xml><?xml version="1.0" encoding="utf-8"?>
<sst xmlns="http://schemas.openxmlformats.org/spreadsheetml/2006/main" count="921" uniqueCount="65">
  <si>
    <t>Anglès-Castellà</t>
  </si>
  <si>
    <t>Anglès-Valencià</t>
  </si>
  <si>
    <t>Castellà</t>
  </si>
  <si>
    <t>Castellà-Anglès</t>
  </si>
  <si>
    <t>Castellà-Valencià</t>
  </si>
  <si>
    <t>Valencià</t>
  </si>
  <si>
    <t>Valencià-Anglès</t>
  </si>
  <si>
    <t>Valencià-Castellà</t>
  </si>
  <si>
    <t>Anglès</t>
  </si>
  <si>
    <t>%</t>
  </si>
  <si>
    <t>Resum històric</t>
  </si>
  <si>
    <t>Valencià 1a opció</t>
  </si>
  <si>
    <t>Valencià 2a opció</t>
  </si>
  <si>
    <t>Demanda</t>
  </si>
  <si>
    <t>% sobre el total</t>
  </si>
  <si>
    <t>Demanda agrupada</t>
  </si>
  <si>
    <t>Anglès - Valencià</t>
  </si>
  <si>
    <t>Altres</t>
  </si>
  <si>
    <t>OFERTA</t>
  </si>
  <si>
    <t>TOTAL</t>
  </si>
  <si>
    <t>EPSG</t>
  </si>
  <si>
    <t>AGRUPAT</t>
  </si>
  <si>
    <t>DEMANDA</t>
  </si>
  <si>
    <t>Oferta</t>
  </si>
  <si>
    <t>Crèdits</t>
  </si>
  <si>
    <t>Ciències Ambientals</t>
  </si>
  <si>
    <t>CIÈNCIES AMBIENTALS</t>
  </si>
  <si>
    <t>GANDIA</t>
  </si>
  <si>
    <t>Turisme</t>
  </si>
  <si>
    <t>TURISME</t>
  </si>
  <si>
    <t>Com. Audiovisual</t>
  </si>
  <si>
    <t>COM AUDIOVISUAL</t>
  </si>
  <si>
    <t>E. Sistemes de telecomunicacions</t>
  </si>
  <si>
    <t>SIST TELECOMUNICACIONS</t>
  </si>
  <si>
    <t>Com. Audiovisuals</t>
  </si>
  <si>
    <t>Sist. Telecomunicacions</t>
  </si>
  <si>
    <t>Tecn Interactives</t>
  </si>
  <si>
    <t>TECN INTERACTIVES</t>
  </si>
  <si>
    <t>Q</t>
  </si>
  <si>
    <t>ESCUELA POLITECNICA SUPERIOR DE GANDIA</t>
  </si>
  <si>
    <t>ECONOMÍA Y CIENCIAS SOCIALES</t>
  </si>
  <si>
    <t>INGENIERÍA GRÁFICA</t>
  </si>
  <si>
    <t>FÍSICA APLICADA</t>
  </si>
  <si>
    <t>INGENIERÍA ELECTRÓNICA</t>
  </si>
  <si>
    <t>MATEMÁTICA APLICADA</t>
  </si>
  <si>
    <t>ORGANIZACIÓN DE EMPRESAS</t>
  </si>
  <si>
    <t>SISTEMAS INFORMÁTICOS Y COMPUTACIÓN</t>
  </si>
  <si>
    <t>COMUNICACIÓN AUDIOVISUAL, DOCUMENTACIÓN E HISTORIA DEL ARTE</t>
  </si>
  <si>
    <t>COMUNICACIONES</t>
  </si>
  <si>
    <t>CIENCIA ANIMAL</t>
  </si>
  <si>
    <t>DIBUJO</t>
  </si>
  <si>
    <t>ESTADÍSTICA E INVESTIGACIÓN OPERATIVA APLICADAS Y CALIDAD</t>
  </si>
  <si>
    <t>LINGÜÍSTICA APLICADA</t>
  </si>
  <si>
    <t>INGENIERÍA RURAL Y AGROALIMENTARIA</t>
  </si>
  <si>
    <t>INGENIERÍA CARTOGRÁFICA, GEODESIA Y FOTOGRAMETRÍA</t>
  </si>
  <si>
    <t>INGENIERÍA HIDRÁULICA Y MEDIO AMBIENTE</t>
  </si>
  <si>
    <t>PRODUCCIÓN VEGETAL</t>
  </si>
  <si>
    <t>QUÍMICA</t>
  </si>
  <si>
    <t>URBANISMO</t>
  </si>
  <si>
    <t>ECOSISTEMAS AGROFORESTALES</t>
  </si>
  <si>
    <t>INGENIERÍA DE LOS TRANSPORTES Y DEL TERRENO</t>
  </si>
  <si>
    <t>Total</t>
  </si>
  <si>
    <t>Z-EXTERNOS POSGRADO</t>
  </si>
  <si>
    <t>INFORMÁTICA DE SISTEMAS Y COMPUTADORES</t>
  </si>
  <si>
    <t>amagat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</si>
</sst>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0" tint="-0.499984740745262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6" fillId="0" borderId="0" xfId="0" applyFont="1"/>
    <xf numFmtId="164" fontId="0" fillId="0" borderId="0" xfId="0" applyNumberFormat="1"/>
    <xf numFmtId="165" fontId="0" fillId="0" borderId="0" xfId="0" applyNumberFormat="1"/>
    <xf numFmtId="165" fontId="0" fillId="0" borderId="0" xfId="0" applyNumberFormat="1" applyAlignment="1">
      <alignment vertical="center"/>
    </xf>
    <xf numFmtId="165" fontId="16" fillId="0" borderId="0" xfId="0" applyNumberFormat="1" applyFont="1" applyAlignment="1">
      <alignment vertical="center"/>
    </xf>
    <xf numFmtId="9" fontId="0" fillId="0" borderId="0" xfId="0" applyNumberFormat="1"/>
    <xf numFmtId="0" fontId="1" fillId="10" borderId="0" xfId="19"/>
    <xf numFmtId="10" fontId="0" fillId="0" borderId="0" xfId="0" applyNumberFormat="1"/>
    <xf numFmtId="0" fontId="1" fillId="14" borderId="0" xfId="23"/>
    <xf numFmtId="0" fontId="1" fillId="18" borderId="0" xfId="27"/>
    <xf numFmtId="0" fontId="1" fillId="26" borderId="0" xfId="35"/>
    <xf numFmtId="0" fontId="1" fillId="11" borderId="0" xfId="20"/>
    <xf numFmtId="0" fontId="0" fillId="0" borderId="10" xfId="0" applyBorder="1"/>
    <xf numFmtId="0" fontId="0" fillId="0" borderId="0" xfId="0" applyBorder="1"/>
    <xf numFmtId="0" fontId="18" fillId="0" borderId="0" xfId="0" applyFont="1"/>
    <xf numFmtId="0" fontId="0" fillId="0" borderId="0" xfId="0" applyAlignment="1">
      <alignment horizontal="center" wrapText="1"/>
    </xf>
    <xf numFmtId="0" fontId="16" fillId="0" borderId="0" xfId="0" applyFont="1" applyFill="1" applyAlignment="1">
      <alignment horizontal="center"/>
    </xf>
    <xf numFmtId="0" fontId="1" fillId="10" borderId="0" xfId="19" applyAlignment="1">
      <alignment horizontal="center" vertical="center" textRotation="255" wrapText="1"/>
    </xf>
    <xf numFmtId="0" fontId="1" fillId="14" borderId="0" xfId="23" applyAlignment="1">
      <alignment horizontal="center" vertical="center" textRotation="255" wrapText="1"/>
    </xf>
    <xf numFmtId="0" fontId="1" fillId="18" borderId="0" xfId="27" applyAlignment="1">
      <alignment horizontal="center" vertical="center" textRotation="255" wrapText="1"/>
    </xf>
    <xf numFmtId="0" fontId="1" fillId="26" borderId="0" xfId="35" applyAlignment="1">
      <alignment horizontal="center" vertical="center" textRotation="255" wrapText="1"/>
    </xf>
    <xf numFmtId="0" fontId="1" fillId="11" borderId="0" xfId="20" applyAlignment="1">
      <alignment horizontal="center" vertical="center" textRotation="255" wrapText="1"/>
    </xf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Demanda</a:t>
            </a:r>
            <a:r>
              <a:rPr lang="ca-ES" baseline="0"/>
              <a:t> EPSG</a:t>
            </a:r>
            <a:endParaRPr lang="ca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3E9-4DB3-BCB6-F39A2FAED2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3E9-4DB3-BCB6-F39A2FAED2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3E9-4DB3-BCB6-F39A2FAED25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'General EPSG 2026'!$F$7:$F$9</c:f>
              <c:strCache>
                <c:ptCount val="3"/>
                <c:pt idx="0">
                  <c:v>Valencià 1a opció</c:v>
                </c:pt>
                <c:pt idx="1">
                  <c:v>Valencià 2a opció</c:v>
                </c:pt>
                <c:pt idx="2">
                  <c:v>Altres</c:v>
                </c:pt>
              </c:strCache>
            </c:strRef>
          </c:cat>
          <c:val>
            <c:numRef>
              <c:f>'General EPSG 2026'!$G$7:$G$9</c:f>
              <c:numCache>
                <c:formatCode>0.0%</c:formatCode>
                <c:ptCount val="3"/>
                <c:pt idx="0">
                  <c:v>0.17414392842685913</c:v>
                </c:pt>
                <c:pt idx="1">
                  <c:v>0.33816799654209512</c:v>
                </c:pt>
                <c:pt idx="2">
                  <c:v>0.48768807503104578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3E9-4DB3-BCB6-F39A2FAED25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Resum històric de la </a:t>
            </a:r>
            <a:r>
              <a:rPr lang="ca-E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demanda</a:t>
            </a: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de la </a:t>
            </a:r>
            <a:r>
              <a:rPr lang="ca-E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docència en valencià </a:t>
            </a: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campus de Gandia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'General EPSG 2026'!$J$3</c:f>
              <c:strCache>
                <c:ptCount val="1"/>
                <c:pt idx="0">
                  <c:v>Valencià 1a opció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'General EPSG 2026'!$I$4:$I$14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'General EPSG 2026'!$J$4:$J$14</c:f>
              <c:numCache>
                <c:formatCode>0.0</c:formatCode>
                <c:ptCount val="11"/>
                <c:pt idx="0">
                  <c:v>28</c:v>
                </c:pt>
                <c:pt idx="1">
                  <c:v>26</c:v>
                </c:pt>
                <c:pt idx="2">
                  <c:v>24.41</c:v>
                </c:pt>
                <c:pt idx="3">
                  <c:v>22.54</c:v>
                </c:pt>
                <c:pt idx="4">
                  <c:v>21.16</c:v>
                </c:pt>
                <c:pt idx="5">
                  <c:v>18.7</c:v>
                </c:pt>
                <c:pt idx="6">
                  <c:v>17.170000000000002</c:v>
                </c:pt>
                <c:pt idx="7">
                  <c:v>16.3</c:v>
                </c:pt>
                <c:pt idx="8">
                  <c:v>16</c:v>
                </c:pt>
                <c:pt idx="9">
                  <c:v>17.2</c:v>
                </c:pt>
                <c:pt idx="10">
                  <c:v>17.399999999999999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91-473A-9C51-95328266708E}"/>
            </c:ext>
          </c:extLst>
        </c:ser>
        <c:ser>
          <c:idx val="1"/>
          <c:order val="1"/>
          <c:tx>
            <c:strRef>
              <c:f>'General EPSG 2026'!$K$3</c:f>
              <c:strCache>
                <c:ptCount val="1"/>
                <c:pt idx="0">
                  <c:v>Valencià 2a opció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'General EPSG 2026'!$I$4:$I$14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'General EPSG 2026'!$K$4:$K$14</c:f>
              <c:numCache>
                <c:formatCode>0.0</c:formatCode>
                <c:ptCount val="11"/>
                <c:pt idx="0">
                  <c:v>23</c:v>
                </c:pt>
                <c:pt idx="1">
                  <c:v>35</c:v>
                </c:pt>
                <c:pt idx="2">
                  <c:v>31</c:v>
                </c:pt>
                <c:pt idx="3">
                  <c:v>32.26</c:v>
                </c:pt>
                <c:pt idx="4">
                  <c:v>33.06</c:v>
                </c:pt>
                <c:pt idx="5">
                  <c:v>33.61</c:v>
                </c:pt>
                <c:pt idx="6">
                  <c:v>32.31</c:v>
                </c:pt>
                <c:pt idx="7">
                  <c:v>35.799999999999997</c:v>
                </c:pt>
                <c:pt idx="8">
                  <c:v>33.299999999999997</c:v>
                </c:pt>
                <c:pt idx="9">
                  <c:v>32.1</c:v>
                </c:pt>
                <c:pt idx="10">
                  <c:v>33.799999999999997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91-473A-9C51-95328266708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80513344"/>
        <c:axId val="580524384"/>
      </c:lineChart>
      <c:catAx>
        <c:axId val="58051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80524384"/>
        <c:crosses val="autoZero"/>
        <c:auto val="1"/>
        <c:lblAlgn val="ctr"/>
        <c:lblOffset val="100"/>
        <c:noMultiLvlLbl val="0"/>
      </c:catAx>
      <c:valAx>
        <c:axId val="580524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8051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Demanda EPSG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'General EPSG 2026'!$F$7:$F$8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'General EPSG 2026'!$G$7:$G$8</c:f>
              <c:numCache>
                <c:formatCode>0.0%</c:formatCode>
                <c:ptCount val="2"/>
                <c:pt idx="0">
                  <c:v>0.17414392842685913</c:v>
                </c:pt>
                <c:pt idx="1">
                  <c:v>0.33816799654209512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2C-4ADD-A677-F56E3022F17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80517184"/>
        <c:axId val="580527264"/>
      </c:barChart>
      <c:catAx>
        <c:axId val="580517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80527264"/>
        <c:crosses val="autoZero"/>
        <c:auto val="1"/>
        <c:lblAlgn val="ctr"/>
        <c:lblOffset val="100"/>
        <c:noMultiLvlLbl val="0"/>
      </c:catAx>
      <c:valAx>
        <c:axId val="58052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80517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Oferta EPSG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4F8-49F9-AFDE-BB97DEE0ED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4F8-49F9-AFDE-BB97DEE0ED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4F8-49F9-AFDE-BB97DEE0ED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'General EPSG 2026'!$B$29:$B$31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Anglès</c:v>
                </c:pt>
              </c:strCache>
            </c:strRef>
          </c:cat>
          <c:val>
            <c:numRef>
              <c:f>'General EPSG 2026'!$D$29:$D$31</c:f>
              <c:numCache>
                <c:formatCode>0.0%</c:formatCode>
                <c:ptCount val="3"/>
                <c:pt idx="0">
                  <c:v>0.89264604472465769</c:v>
                </c:pt>
                <c:pt idx="1">
                  <c:v>6.8934095163038112E-2</c:v>
                </c:pt>
                <c:pt idx="2">
                  <c:v>3.8419860112304208E-2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4F8-49F9-AFDE-BB97DEE0EDD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C. AMBIENTALS (EPSG)</a:t>
            </a:r>
          </a:p>
          <a:p>
            <a:pPr>
              <a:defRPr/>
            </a:pPr>
            <a:r>
              <a:rPr lang="en-US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5055681754891867"/>
          <c:y val="0.29290980944787864"/>
          <c:w val="0.48870123024441275"/>
          <c:h val="0.5302748614756488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CAA-40EF-AAF2-7E3FD7BEBE8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CAA-40EF-AAF2-7E3FD7BEBE8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CAA-40EF-AAF2-7E3FD7BEBE8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Graus!$O$10:$O$12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Graus!$Q$10:$Q$12</c:f>
              <c:numCache>
                <c:formatCode>0.0%</c:formatCode>
                <c:ptCount val="3"/>
                <c:pt idx="0">
                  <c:v>8.1818181818181818E-2</c:v>
                </c:pt>
                <c:pt idx="1">
                  <c:v>0.85981818181818181</c:v>
                </c:pt>
                <c:pt idx="2">
                  <c:v>5.8363636363636368E-2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C2-4F9D-9C6A-4D070E56300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387257662775057"/>
          <c:y val="0.38020778652668413"/>
          <c:w val="0.2661078883702257"/>
          <c:h val="0.27719962088072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TURISME (EPSG)</a:t>
            </a:r>
          </a:p>
          <a:p>
            <a:pPr>
              <a:defRPr/>
            </a:pPr>
            <a:r>
              <a:rPr lang="en-US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5055681754891867"/>
          <c:y val="0.29290980944787864"/>
          <c:w val="0.48870123024441275"/>
          <c:h val="0.5302748614756488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49A-45E4-9EFE-A4A8721EF31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49A-45E4-9EFE-A4A8721EF31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49A-45E4-9EFE-A4A8721EF31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Graus!$O$10:$O$12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Graus!$Q$31:$Q$33</c:f>
              <c:numCache>
                <c:formatCode>0.0%</c:formatCode>
                <c:ptCount val="3"/>
                <c:pt idx="0">
                  <c:v>0.1188707280832095</c:v>
                </c:pt>
                <c:pt idx="1">
                  <c:v>0.85834571570084206</c:v>
                </c:pt>
                <c:pt idx="2">
                  <c:v>2.2783556215948488E-2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49A-45E4-9EFE-A4A8721EF31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387257662775057"/>
          <c:y val="0.38020778652668413"/>
          <c:w val="0.2661078883702257"/>
          <c:h val="0.27719962088072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C. AUDIOVISUAL (EPSG)</a:t>
            </a:r>
          </a:p>
          <a:p>
            <a:pPr>
              <a:defRPr sz="1100"/>
            </a:pPr>
            <a:r>
              <a:rPr lang="en-US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1553577541937694"/>
          <c:y val="0.36085029097630195"/>
          <c:w val="0.48870123024441275"/>
          <c:h val="0.5302748614756488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ECE-4EEA-9A0E-430BA7B173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ECE-4EEA-9A0E-430BA7B173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ECE-4EEA-9A0E-430BA7B1736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Graus!$O$10:$O$12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Graus!$Q$51:$Q$53</c:f>
              <c:numCache>
                <c:formatCode>0.0%</c:formatCode>
                <c:ptCount val="3"/>
                <c:pt idx="0">
                  <c:v>1.747742499271774E-2</c:v>
                </c:pt>
                <c:pt idx="1">
                  <c:v>0.86503544033401292</c:v>
                </c:pt>
                <c:pt idx="2">
                  <c:v>0.11748713467326924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ECE-4EEA-9A0E-430BA7B1736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387257662775057"/>
          <c:y val="0.38020778652668413"/>
          <c:w val="0.2661078883702257"/>
          <c:h val="0.27719962088072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SIST. TELECOM. (EPSG)</a:t>
            </a:r>
          </a:p>
          <a:p>
            <a:pPr>
              <a:defRPr sz="1100"/>
            </a:pPr>
            <a:r>
              <a:rPr lang="en-US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1553577541937694"/>
          <c:y val="0.37783542519452656"/>
          <c:w val="0.48870123024441275"/>
          <c:h val="0.5302748614756488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7A1-4EAF-B79C-D4CCCC6471A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7A1-4EAF-B79C-D4CCCC6471A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7A1-4EAF-B79C-D4CCCC6471A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Graus!$O$10:$O$12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Graus!$Q$71:$Q$73</c:f>
              <c:numCache>
                <c:formatCode>0.0%</c:formatCode>
                <c:ptCount val="3"/>
                <c:pt idx="0">
                  <c:v>0</c:v>
                </c:pt>
                <c:pt idx="1">
                  <c:v>0.9515069877083685</c:v>
                </c:pt>
                <c:pt idx="2">
                  <c:v>4.8493012291631589E-2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7A1-4EAF-B79C-D4CCCC6471A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387257662775057"/>
          <c:y val="0.38020778652668413"/>
          <c:w val="0.2661078883702257"/>
          <c:h val="0.27719962088072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TECN. INTERACTIVES  (EPSG)</a:t>
            </a:r>
          </a:p>
          <a:p>
            <a:pPr>
              <a:defRPr sz="1100"/>
            </a:pPr>
            <a:r>
              <a:rPr lang="en-U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2882384267183994"/>
          <c:y val="0.37783542519452668"/>
          <c:w val="0.48870123024441275"/>
          <c:h val="0.5302748614756488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BEA-4484-A025-C14242556C7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BEA-4484-A025-C14242556C7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BEA-4484-A025-C14242556C7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Graus!$O$10:$O$12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Graus!$Q$71:$Q$73</c:f>
              <c:numCache>
                <c:formatCode>0.0%</c:formatCode>
                <c:ptCount val="3"/>
                <c:pt idx="0">
                  <c:v>0</c:v>
                </c:pt>
                <c:pt idx="1">
                  <c:v>0.9515069877083685</c:v>
                </c:pt>
                <c:pt idx="2">
                  <c:v>4.8493012291631589E-2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BEA-4484-A025-C14242556C7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387257662775057"/>
          <c:y val="0.38020778652668413"/>
          <c:w val="0.2661078883702257"/>
          <c:h val="0.27719962088072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/>
              <a:t>Grau en</a:t>
            </a:r>
            <a:r>
              <a:rPr lang="ca-ES" sz="1050" baseline="0"/>
              <a:t> C. AMBIENTALS (EPSG) </a:t>
            </a:r>
            <a:r>
              <a:rPr lang="ca-ES" sz="105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Graus!$H$3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[1]Graus!$V$5:$V$6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Graus!$R$5:$R$6</c:f>
              <c:numCache>
                <c:formatCode>0.0%</c:formatCode>
                <c:ptCount val="2"/>
                <c:pt idx="0">
                  <c:v>0.23752549286199864</c:v>
                </c:pt>
                <c:pt idx="1">
                  <c:v>0.36301835486063905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86-410C-8CBA-617E0C042C0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/>
              <a:t>Grau en</a:t>
            </a:r>
            <a:r>
              <a:rPr lang="ca-ES" sz="1050" baseline="0"/>
              <a:t> TURISME (EPSG) </a:t>
            </a:r>
            <a:r>
              <a:rPr lang="ca-ES" sz="105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Graus!$H$3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[1]Graus!$V$5:$V$6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Graus!$R$26:$R$27</c:f>
              <c:numCache>
                <c:formatCode>0.0%</c:formatCode>
                <c:ptCount val="2"/>
                <c:pt idx="0">
                  <c:v>0.13213670013183249</c:v>
                </c:pt>
                <c:pt idx="1">
                  <c:v>0.30078085386877601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5A-4DC2-848C-7CC3B58FE34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/>
              <a:t>Grau en</a:t>
            </a:r>
            <a:r>
              <a:rPr lang="ca-ES" sz="1050" baseline="0"/>
              <a:t> COMUNICACIÓ AUDIOVISUAL (EPSG) </a:t>
            </a:r>
            <a:r>
              <a:rPr lang="ca-ES" sz="105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Graus!$H$3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[1]Graus!$V$5:$V$6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Graus!$R$46:$R$47</c:f>
              <c:numCache>
                <c:formatCode>0.0%</c:formatCode>
                <c:ptCount val="2"/>
                <c:pt idx="0">
                  <c:v>0.15964233557941124</c:v>
                </c:pt>
                <c:pt idx="1">
                  <c:v>0.40877763828751507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49-41EF-8EB9-C30DF8D41AC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/>
              <a:t>Grau en</a:t>
            </a:r>
            <a:r>
              <a:rPr lang="ca-ES" sz="1050" baseline="0"/>
              <a:t> ENG. SISTEMES DE TELEC. (EPSG) </a:t>
            </a:r>
            <a:r>
              <a:rPr lang="ca-ES" sz="105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Graus!$H$3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[1]Graus!$V$5:$V$6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Graus!$R$66:$R$67</c:f>
              <c:numCache>
                <c:formatCode>0.0%</c:formatCode>
                <c:ptCount val="2"/>
                <c:pt idx="0">
                  <c:v>0.1609186330992029</c:v>
                </c:pt>
                <c:pt idx="1">
                  <c:v>0.28095651487648965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DD-44BD-9FB4-BF7E2A41E9F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/>
              <a:t>Grau EN TECN. INTERACTIVES</a:t>
            </a:r>
            <a:r>
              <a:rPr lang="ca-ES" sz="1050" baseline="0"/>
              <a:t> (EPSG) </a:t>
            </a:r>
            <a:r>
              <a:rPr lang="ca-ES" sz="105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Graus!$H$3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[1]Graus!$V$5:$V$6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Graus!$R$85:$R$86</c:f>
              <c:numCache>
                <c:formatCode>0.0%</c:formatCode>
                <c:ptCount val="2"/>
                <c:pt idx="0">
                  <c:v>0.10681090964497943</c:v>
                </c:pt>
                <c:pt idx="1">
                  <c:v>0.28142617705317691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33-48EA-9FB5-C676BC5870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% demanda de valencià al</a:t>
            </a:r>
          </a:p>
          <a:p>
            <a:pPr>
              <a:defRPr sz="1200"/>
            </a:pPr>
            <a:r>
              <a:rPr lang="ca-ES" sz="1200" baseline="0"/>
              <a:t>Grau de Ciències Ambientals (EPSG)</a:t>
            </a:r>
            <a:endParaRPr lang="ca-E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Graus!$U$3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Graus!$T$4:$T$14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Graus!$U$4:$U$14</c:f>
              <c:numCache>
                <c:formatCode>0.0</c:formatCode>
                <c:ptCount val="11"/>
                <c:pt idx="0">
                  <c:v>47.71</c:v>
                </c:pt>
                <c:pt idx="1">
                  <c:v>53.83</c:v>
                </c:pt>
                <c:pt idx="2">
                  <c:v>47.13</c:v>
                </c:pt>
                <c:pt idx="3">
                  <c:v>41.43</c:v>
                </c:pt>
                <c:pt idx="4">
                  <c:v>28.77</c:v>
                </c:pt>
                <c:pt idx="5">
                  <c:v>34.46</c:v>
                </c:pt>
                <c:pt idx="6">
                  <c:v>26.45</c:v>
                </c:pt>
                <c:pt idx="7">
                  <c:v>26.9</c:v>
                </c:pt>
                <c:pt idx="8">
                  <c:v>31.2</c:v>
                </c:pt>
                <c:pt idx="9">
                  <c:v>33</c:v>
                </c:pt>
                <c:pt idx="10">
                  <c:v>23.8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A5-4717-9B10-4D35B859CD41}"/>
            </c:ext>
          </c:extLst>
        </c:ser>
        <c:ser>
          <c:idx val="1"/>
          <c:order val="1"/>
          <c:tx>
            <c:strRef>
              <c:f>Graus!$V$3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71302820782067E-2"/>
                  <c:y val="-8.879287845704909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DA5-4717-9B10-4D35B859CD41}"/>
                </c:ext>
              </c:extLst>
            </c:dLbl>
            <c:dLbl>
              <c:idx val="1"/>
              <c:layout>
                <c:manualLayout>
                  <c:x val="8.15347711558655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DA5-4717-9B10-4D35B859CD41}"/>
                </c:ext>
              </c:extLst>
            </c:dLbl>
            <c:dLbl>
              <c:idx val="2"/>
              <c:layout>
                <c:manualLayout>
                  <c:x val="1.087130282078207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DA5-4717-9B10-4D35B859CD41}"/>
                </c:ext>
              </c:extLst>
            </c:dLbl>
            <c:dLbl>
              <c:idx val="5"/>
              <c:layout>
                <c:manualLayout>
                  <c:x val="-9.9652457996803931E-17"/>
                  <c:y val="-3.3903127058165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DA5-4717-9B10-4D35B859CD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Graus!$T$4:$T$14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Graus!$V$4:$V$14</c:f>
              <c:numCache>
                <c:formatCode>0.0</c:formatCode>
                <c:ptCount val="11"/>
                <c:pt idx="0">
                  <c:v>23.7</c:v>
                </c:pt>
                <c:pt idx="1">
                  <c:v>32.29</c:v>
                </c:pt>
                <c:pt idx="2">
                  <c:v>34.450000000000003</c:v>
                </c:pt>
                <c:pt idx="3">
                  <c:v>35.24</c:v>
                </c:pt>
                <c:pt idx="4">
                  <c:v>44.41</c:v>
                </c:pt>
                <c:pt idx="5">
                  <c:v>34.61</c:v>
                </c:pt>
                <c:pt idx="6">
                  <c:v>33.75</c:v>
                </c:pt>
                <c:pt idx="7">
                  <c:v>32.799999999999997</c:v>
                </c:pt>
                <c:pt idx="8">
                  <c:v>33.5</c:v>
                </c:pt>
                <c:pt idx="9">
                  <c:v>28.2</c:v>
                </c:pt>
                <c:pt idx="10">
                  <c:v>36.299999999999997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A5-4717-9B10-4D35B859CD4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5130192"/>
        <c:axId val="615129712"/>
      </c:barChart>
      <c:catAx>
        <c:axId val="615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5129712"/>
        <c:crosses val="autoZero"/>
        <c:auto val="1"/>
        <c:lblAlgn val="ctr"/>
        <c:lblOffset val="100"/>
        <c:noMultiLvlLbl val="0"/>
      </c:catAx>
      <c:valAx>
        <c:axId val="615129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615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% demanda de valencià al</a:t>
            </a:r>
          </a:p>
          <a:p>
            <a:pPr algn="l">
              <a:defRPr sz="1200"/>
            </a:pPr>
            <a:r>
              <a:rPr lang="ca-ES" sz="1200" baseline="0"/>
              <a:t>Grau en Turisme (EPSG)</a:t>
            </a:r>
            <a:endParaRPr lang="ca-ES" sz="1200"/>
          </a:p>
        </c:rich>
      </c:tx>
      <c:layout>
        <c:manualLayout>
          <c:xMode val="edge"/>
          <c:yMode val="edge"/>
          <c:x val="3.7813301638206905E-2"/>
          <c:y val="2.90598231927135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9896082757150718E-2"/>
          <c:y val="0.20971505737408269"/>
          <c:w val="0.94020783448569856"/>
          <c:h val="0.674077684305826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Graus!$U$3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Graus!$T$25:$T$35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Graus!$U$25:$U$35</c:f>
              <c:numCache>
                <c:formatCode>0.0</c:formatCode>
                <c:ptCount val="11"/>
                <c:pt idx="0">
                  <c:v>20.23</c:v>
                </c:pt>
                <c:pt idx="1">
                  <c:v>18.88</c:v>
                </c:pt>
                <c:pt idx="2">
                  <c:v>17.190000000000001</c:v>
                </c:pt>
                <c:pt idx="3">
                  <c:v>14.89</c:v>
                </c:pt>
                <c:pt idx="4">
                  <c:v>17.600000000000001</c:v>
                </c:pt>
                <c:pt idx="5">
                  <c:v>8.85</c:v>
                </c:pt>
                <c:pt idx="6">
                  <c:v>6.91</c:v>
                </c:pt>
                <c:pt idx="7">
                  <c:v>4.3</c:v>
                </c:pt>
                <c:pt idx="8">
                  <c:v>6.2</c:v>
                </c:pt>
                <c:pt idx="9">
                  <c:v>9.4</c:v>
                </c:pt>
                <c:pt idx="10">
                  <c:v>13.2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E-4093-B0C6-1621697BB755}"/>
            </c:ext>
          </c:extLst>
        </c:ser>
        <c:ser>
          <c:idx val="1"/>
          <c:order val="1"/>
          <c:tx>
            <c:strRef>
              <c:f>Graus!$V$3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71302820782067E-2"/>
                  <c:y val="-8.879287845704909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C3E-4093-B0C6-1621697BB755}"/>
                </c:ext>
              </c:extLst>
            </c:dLbl>
            <c:dLbl>
              <c:idx val="1"/>
              <c:layout>
                <c:manualLayout>
                  <c:x val="8.15347711558655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C3E-4093-B0C6-1621697BB755}"/>
                </c:ext>
              </c:extLst>
            </c:dLbl>
            <c:dLbl>
              <c:idx val="2"/>
              <c:layout>
                <c:manualLayout>
                  <c:x val="1.087130282078207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C3E-4093-B0C6-1621697BB755}"/>
                </c:ext>
              </c:extLst>
            </c:dLbl>
            <c:dLbl>
              <c:idx val="5"/>
              <c:layout>
                <c:manualLayout>
                  <c:x val="-9.9652457996803931E-17"/>
                  <c:y val="-3.3903127058165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C3E-4093-B0C6-1621697BB7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Graus!$T$25:$T$35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Graus!$V$25:$V$35</c:f>
              <c:numCache>
                <c:formatCode>0.0</c:formatCode>
                <c:ptCount val="11"/>
                <c:pt idx="0">
                  <c:v>20.95</c:v>
                </c:pt>
                <c:pt idx="1">
                  <c:v>35.04</c:v>
                </c:pt>
                <c:pt idx="2">
                  <c:v>31.53</c:v>
                </c:pt>
                <c:pt idx="3">
                  <c:v>25.59</c:v>
                </c:pt>
                <c:pt idx="4">
                  <c:v>25.22</c:v>
                </c:pt>
                <c:pt idx="5">
                  <c:v>29.36</c:v>
                </c:pt>
                <c:pt idx="6">
                  <c:v>28.58</c:v>
                </c:pt>
                <c:pt idx="7">
                  <c:v>26.5</c:v>
                </c:pt>
                <c:pt idx="8">
                  <c:v>27.2</c:v>
                </c:pt>
                <c:pt idx="9">
                  <c:v>26.5</c:v>
                </c:pt>
                <c:pt idx="10">
                  <c:v>30.1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C3E-4093-B0C6-1621697BB75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5130192"/>
        <c:axId val="615129712"/>
      </c:barChart>
      <c:catAx>
        <c:axId val="615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5129712"/>
        <c:crosses val="autoZero"/>
        <c:auto val="1"/>
        <c:lblAlgn val="ctr"/>
        <c:lblOffset val="100"/>
        <c:noMultiLvlLbl val="0"/>
      </c:catAx>
      <c:valAx>
        <c:axId val="615129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615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7857122832667753"/>
          <c:y val="3.1944067848966723E-2"/>
          <c:w val="0.25756556005506698"/>
          <c:h val="0.168910794351411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Evolució</a:t>
            </a:r>
            <a:r>
              <a:rPr lang="ca-ES" sz="1200" baseline="0"/>
              <a:t> del % d'oferta en valencià al Grau en Ciències Ambientals</a:t>
            </a:r>
            <a:endParaRPr lang="ca-E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Graus!$X$3:$X$14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Graus!$Y$3:$Y$14</c:f>
              <c:numCache>
                <c:formatCode>General</c:formatCode>
                <c:ptCount val="12"/>
                <c:pt idx="0">
                  <c:v>19</c:v>
                </c:pt>
                <c:pt idx="1">
                  <c:v>14</c:v>
                </c:pt>
                <c:pt idx="2">
                  <c:v>19</c:v>
                </c:pt>
                <c:pt idx="3">
                  <c:v>20</c:v>
                </c:pt>
                <c:pt idx="4">
                  <c:v>19</c:v>
                </c:pt>
                <c:pt idx="5">
                  <c:v>15</c:v>
                </c:pt>
                <c:pt idx="6">
                  <c:v>14</c:v>
                </c:pt>
                <c:pt idx="7">
                  <c:v>10</c:v>
                </c:pt>
                <c:pt idx="8">
                  <c:v>6.5</c:v>
                </c:pt>
                <c:pt idx="9">
                  <c:v>6.3</c:v>
                </c:pt>
                <c:pt idx="10">
                  <c:v>7.1</c:v>
                </c:pt>
                <c:pt idx="11">
                  <c:v>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38-4B40-9723-937307BC787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76518128"/>
        <c:axId val="976518608"/>
      </c:lineChart>
      <c:catAx>
        <c:axId val="97651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76518608"/>
        <c:crosses val="autoZero"/>
        <c:auto val="1"/>
        <c:lblAlgn val="ctr"/>
        <c:lblOffset val="100"/>
        <c:noMultiLvlLbl val="0"/>
      </c:catAx>
      <c:valAx>
        <c:axId val="9765186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7651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% demanda de valencià al</a:t>
            </a:r>
          </a:p>
          <a:p>
            <a:pPr algn="l">
              <a:defRPr sz="1100"/>
            </a:pPr>
            <a:r>
              <a:rPr lang="ca-ES" sz="1100" baseline="0"/>
              <a:t>Grau en Com. Audiovisual (EPSG)</a:t>
            </a:r>
            <a:endParaRPr lang="ca-ES" sz="1100"/>
          </a:p>
        </c:rich>
      </c:tx>
      <c:layout>
        <c:manualLayout>
          <c:xMode val="edge"/>
          <c:yMode val="edge"/>
          <c:x val="2.6046744156980366E-2"/>
          <c:y val="3.1620553359683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3257747543461828E-2"/>
          <c:y val="0.19952569169960477"/>
          <c:w val="0.93348450491307633"/>
          <c:h val="0.63186621435166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Graus!$U$3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Graus!$T$45:$T$55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Graus!$U$45:$U$55</c:f>
              <c:numCache>
                <c:formatCode>0.0</c:formatCode>
                <c:ptCount val="11"/>
                <c:pt idx="0">
                  <c:v>24.47</c:v>
                </c:pt>
                <c:pt idx="1">
                  <c:v>21.11</c:v>
                </c:pt>
                <c:pt idx="2">
                  <c:v>20.45</c:v>
                </c:pt>
                <c:pt idx="3">
                  <c:v>17.510000000000002</c:v>
                </c:pt>
                <c:pt idx="4">
                  <c:v>16.5</c:v>
                </c:pt>
                <c:pt idx="5">
                  <c:v>15.46</c:v>
                </c:pt>
                <c:pt idx="6">
                  <c:v>15.75</c:v>
                </c:pt>
                <c:pt idx="7">
                  <c:v>16.149999999999999</c:v>
                </c:pt>
                <c:pt idx="8">
                  <c:v>13.2</c:v>
                </c:pt>
                <c:pt idx="9">
                  <c:v>11.7</c:v>
                </c:pt>
                <c:pt idx="10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D6-435A-9892-E2C6B8A42DFA}"/>
            </c:ext>
          </c:extLst>
        </c:ser>
        <c:ser>
          <c:idx val="1"/>
          <c:order val="1"/>
          <c:tx>
            <c:strRef>
              <c:f>Graus!$V$3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71302820782067E-2"/>
                  <c:y val="-8.879287845704909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2D6-435A-9892-E2C6B8A42DFA}"/>
                </c:ext>
              </c:extLst>
            </c:dLbl>
            <c:dLbl>
              <c:idx val="1"/>
              <c:layout>
                <c:manualLayout>
                  <c:x val="8.15347711558655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2D6-435A-9892-E2C6B8A42DFA}"/>
                </c:ext>
              </c:extLst>
            </c:dLbl>
            <c:dLbl>
              <c:idx val="2"/>
              <c:layout>
                <c:manualLayout>
                  <c:x val="1.087130282078207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2D6-435A-9892-E2C6B8A42DFA}"/>
                </c:ext>
              </c:extLst>
            </c:dLbl>
            <c:dLbl>
              <c:idx val="5"/>
              <c:layout>
                <c:manualLayout>
                  <c:x val="-9.9652457996803931E-17"/>
                  <c:y val="-3.3903127058165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2D6-435A-9892-E2C6B8A42D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Graus!$T$45:$T$55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Graus!$V$45:$V$55</c:f>
              <c:numCache>
                <c:formatCode>0.0</c:formatCode>
                <c:ptCount val="11"/>
                <c:pt idx="0">
                  <c:v>26.58</c:v>
                </c:pt>
                <c:pt idx="1">
                  <c:v>37.01</c:v>
                </c:pt>
                <c:pt idx="2">
                  <c:v>32.74</c:v>
                </c:pt>
                <c:pt idx="3">
                  <c:v>33.840000000000003</c:v>
                </c:pt>
                <c:pt idx="4">
                  <c:v>35.950000000000003</c:v>
                </c:pt>
                <c:pt idx="5">
                  <c:v>36.08</c:v>
                </c:pt>
                <c:pt idx="6">
                  <c:v>36.9</c:v>
                </c:pt>
                <c:pt idx="7">
                  <c:v>37.4</c:v>
                </c:pt>
                <c:pt idx="8">
                  <c:v>43.3</c:v>
                </c:pt>
                <c:pt idx="9">
                  <c:v>37.9</c:v>
                </c:pt>
                <c:pt idx="10">
                  <c:v>40.9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2D6-435A-9892-E2C6B8A42DF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5130192"/>
        <c:axId val="615129712"/>
      </c:barChart>
      <c:catAx>
        <c:axId val="615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5129712"/>
        <c:crosses val="autoZero"/>
        <c:auto val="1"/>
        <c:lblAlgn val="ctr"/>
        <c:lblOffset val="100"/>
        <c:noMultiLvlLbl val="0"/>
      </c:catAx>
      <c:valAx>
        <c:axId val="615129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615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4825864221943699"/>
          <c:y val="3.096116937951926E-2"/>
          <c:w val="0.34397271769600229"/>
          <c:h val="0.152174535495316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Evolució del % d'oferta en valencià al Grau en Turisme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Graus!$X$25:$X$35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Graus!$Y$25:$Y$35</c:f>
              <c:numCache>
                <c:formatCode>General</c:formatCode>
                <c:ptCount val="11"/>
                <c:pt idx="0">
                  <c:v>4</c:v>
                </c:pt>
                <c:pt idx="1">
                  <c:v>14</c:v>
                </c:pt>
                <c:pt idx="2">
                  <c:v>14</c:v>
                </c:pt>
                <c:pt idx="3">
                  <c:v>20</c:v>
                </c:pt>
                <c:pt idx="4">
                  <c:v>18</c:v>
                </c:pt>
                <c:pt idx="5">
                  <c:v>19</c:v>
                </c:pt>
                <c:pt idx="6">
                  <c:v>11</c:v>
                </c:pt>
                <c:pt idx="7">
                  <c:v>6.5</c:v>
                </c:pt>
                <c:pt idx="8">
                  <c:v>6.3</c:v>
                </c:pt>
                <c:pt idx="9">
                  <c:v>3.7</c:v>
                </c:pt>
                <c:pt idx="10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DC-4E0C-9507-7C928E89358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76518128"/>
        <c:axId val="976518608"/>
      </c:lineChart>
      <c:catAx>
        <c:axId val="97651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76518608"/>
        <c:crosses val="autoZero"/>
        <c:auto val="1"/>
        <c:lblAlgn val="ctr"/>
        <c:lblOffset val="100"/>
        <c:noMultiLvlLbl val="0"/>
      </c:catAx>
      <c:valAx>
        <c:axId val="9765186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7651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Evolució del % d'oferta en valencià al Grau en Com. Audiovisual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Graus!$X$45:$X$55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Graus!$Y$45:$Y$55</c:f>
              <c:numCache>
                <c:formatCode>General</c:formatCode>
                <c:ptCount val="11"/>
                <c:pt idx="0">
                  <c:v>15</c:v>
                </c:pt>
                <c:pt idx="1">
                  <c:v>16</c:v>
                </c:pt>
                <c:pt idx="2">
                  <c:v>16</c:v>
                </c:pt>
                <c:pt idx="3">
                  <c:v>15</c:v>
                </c:pt>
                <c:pt idx="4">
                  <c:v>10</c:v>
                </c:pt>
                <c:pt idx="5">
                  <c:v>10</c:v>
                </c:pt>
                <c:pt idx="6">
                  <c:v>8</c:v>
                </c:pt>
                <c:pt idx="7">
                  <c:v>10.3</c:v>
                </c:pt>
                <c:pt idx="8">
                  <c:v>8.9</c:v>
                </c:pt>
                <c:pt idx="9">
                  <c:v>17.600000000000001</c:v>
                </c:pt>
                <c:pt idx="10">
                  <c:v>11.7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20-4E6F-A31A-418436F1DEB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76518128"/>
        <c:axId val="976518608"/>
      </c:lineChart>
      <c:catAx>
        <c:axId val="97651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76518608"/>
        <c:crosses val="autoZero"/>
        <c:auto val="1"/>
        <c:lblAlgn val="ctr"/>
        <c:lblOffset val="100"/>
        <c:noMultiLvlLbl val="0"/>
      </c:catAx>
      <c:valAx>
        <c:axId val="9765186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7651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% demanda de valencià al</a:t>
            </a:r>
          </a:p>
          <a:p>
            <a:pPr algn="l">
              <a:defRPr sz="1100"/>
            </a:pPr>
            <a:r>
              <a:rPr lang="ca-ES" sz="1100" baseline="0"/>
              <a:t>Grau en Sist. Telecomunicacions (EPSG)</a:t>
            </a:r>
            <a:endParaRPr lang="ca-ES" sz="1100"/>
          </a:p>
        </c:rich>
      </c:tx>
      <c:layout>
        <c:manualLayout>
          <c:xMode val="edge"/>
          <c:yMode val="edge"/>
          <c:x val="2.6046744156980366E-2"/>
          <c:y val="3.1620553359683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3257747543461828E-2"/>
          <c:y val="0.19952569169960477"/>
          <c:w val="0.93348450491307633"/>
          <c:h val="0.63186621435166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Graus!$U$3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Graus!$T$65:$T$75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Graus!$U$65:$U$75</c:f>
              <c:numCache>
                <c:formatCode>0.0</c:formatCode>
                <c:ptCount val="11"/>
                <c:pt idx="0">
                  <c:v>26.38</c:v>
                </c:pt>
                <c:pt idx="1">
                  <c:v>19.989999999999998</c:v>
                </c:pt>
                <c:pt idx="2">
                  <c:v>22.35</c:v>
                </c:pt>
                <c:pt idx="3">
                  <c:v>20.99</c:v>
                </c:pt>
                <c:pt idx="4">
                  <c:v>25.52</c:v>
                </c:pt>
                <c:pt idx="5">
                  <c:v>20.07</c:v>
                </c:pt>
                <c:pt idx="6">
                  <c:v>22.27</c:v>
                </c:pt>
                <c:pt idx="7">
                  <c:v>16.149999999999999</c:v>
                </c:pt>
                <c:pt idx="8">
                  <c:v>14.3</c:v>
                </c:pt>
                <c:pt idx="9">
                  <c:v>16.100000000000001</c:v>
                </c:pt>
                <c:pt idx="10">
                  <c:v>16.100000000000001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95-4111-9FD7-0DA5E601271D}"/>
            </c:ext>
          </c:extLst>
        </c:ser>
        <c:ser>
          <c:idx val="1"/>
          <c:order val="1"/>
          <c:tx>
            <c:strRef>
              <c:f>Graus!$V$3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71302820782067E-2"/>
                  <c:y val="-8.879287845704909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195-4111-9FD7-0DA5E601271D}"/>
                </c:ext>
              </c:extLst>
            </c:dLbl>
            <c:dLbl>
              <c:idx val="1"/>
              <c:layout>
                <c:manualLayout>
                  <c:x val="8.15347711558655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195-4111-9FD7-0DA5E601271D}"/>
                </c:ext>
              </c:extLst>
            </c:dLbl>
            <c:dLbl>
              <c:idx val="2"/>
              <c:layout>
                <c:manualLayout>
                  <c:x val="1.087130282078207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195-4111-9FD7-0DA5E601271D}"/>
                </c:ext>
              </c:extLst>
            </c:dLbl>
            <c:dLbl>
              <c:idx val="5"/>
              <c:layout>
                <c:manualLayout>
                  <c:x val="-9.9652457996803931E-17"/>
                  <c:y val="-3.3903127058165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195-4111-9FD7-0DA5E60127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Graus!$T$65:$T$75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Graus!$V$65:$V$75</c:f>
              <c:numCache>
                <c:formatCode>0.0</c:formatCode>
                <c:ptCount val="11"/>
                <c:pt idx="0">
                  <c:v>17.68</c:v>
                </c:pt>
                <c:pt idx="1">
                  <c:v>28.51</c:v>
                </c:pt>
                <c:pt idx="2">
                  <c:v>22.13</c:v>
                </c:pt>
                <c:pt idx="3">
                  <c:v>33.56</c:v>
                </c:pt>
                <c:pt idx="4">
                  <c:v>24.93</c:v>
                </c:pt>
                <c:pt idx="5">
                  <c:v>29.08</c:v>
                </c:pt>
                <c:pt idx="6">
                  <c:v>24.51</c:v>
                </c:pt>
                <c:pt idx="7">
                  <c:v>37.4</c:v>
                </c:pt>
                <c:pt idx="8">
                  <c:v>26.8</c:v>
                </c:pt>
                <c:pt idx="9">
                  <c:v>28.1</c:v>
                </c:pt>
                <c:pt idx="10">
                  <c:v>28.1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195-4111-9FD7-0DA5E601271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5130192"/>
        <c:axId val="615129712"/>
      </c:barChart>
      <c:catAx>
        <c:axId val="615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5129712"/>
        <c:crosses val="autoZero"/>
        <c:auto val="1"/>
        <c:lblAlgn val="ctr"/>
        <c:lblOffset val="100"/>
        <c:noMultiLvlLbl val="0"/>
      </c:catAx>
      <c:valAx>
        <c:axId val="615129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615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4825864221943699"/>
          <c:y val="3.096116937951926E-2"/>
          <c:w val="0.34397271769600229"/>
          <c:h val="0.152174535495316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Evolució del % d'oferta en valencià 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Sist. Telecomunicacions </a:t>
            </a:r>
            <a:endParaRPr lang="ca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Graus!$X$63</c:f>
              <c:strCache>
                <c:ptCount val="1"/>
                <c:pt idx="0">
                  <c:v>Oferta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Graus!$X$65:$X$75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Graus!$Y$65:$Y$75</c:f>
              <c:numCache>
                <c:formatCode>General</c:formatCode>
                <c:ptCount val="11"/>
                <c:pt idx="0">
                  <c:v>17</c:v>
                </c:pt>
                <c:pt idx="1">
                  <c:v>19</c:v>
                </c:pt>
                <c:pt idx="2">
                  <c:v>17</c:v>
                </c:pt>
                <c:pt idx="3">
                  <c:v>16</c:v>
                </c:pt>
                <c:pt idx="4">
                  <c:v>12</c:v>
                </c:pt>
                <c:pt idx="5">
                  <c:v>13</c:v>
                </c:pt>
                <c:pt idx="6">
                  <c:v>9</c:v>
                </c:pt>
                <c:pt idx="7">
                  <c:v>7.6</c:v>
                </c:pt>
                <c:pt idx="8">
                  <c:v>7</c:v>
                </c:pt>
                <c:pt idx="9">
                  <c:v>8.8000000000000007</c:v>
                </c:pt>
                <c:pt idx="10">
                  <c:v>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A4-4E48-9A9A-4141E705822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76518128"/>
        <c:axId val="976518608"/>
      </c:lineChart>
      <c:catAx>
        <c:axId val="97651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76518608"/>
        <c:crosses val="autoZero"/>
        <c:auto val="1"/>
        <c:lblAlgn val="ctr"/>
        <c:lblOffset val="100"/>
        <c:noMultiLvlLbl val="0"/>
      </c:catAx>
      <c:valAx>
        <c:axId val="9765186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7651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% demanda de valencià al</a:t>
            </a:r>
          </a:p>
          <a:p>
            <a:pPr algn="l">
              <a:defRPr sz="1100"/>
            </a:pPr>
            <a:r>
              <a:rPr lang="ca-ES" sz="1100" baseline="0"/>
              <a:t>Grau en Tecnologies Interactives (EPSG)</a:t>
            </a:r>
            <a:endParaRPr lang="ca-ES" sz="1100"/>
          </a:p>
        </c:rich>
      </c:tx>
      <c:layout>
        <c:manualLayout>
          <c:xMode val="edge"/>
          <c:yMode val="edge"/>
          <c:x val="2.6046744156980366E-2"/>
          <c:y val="3.1620553359683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3257747543461828E-2"/>
          <c:y val="0.19952569169960477"/>
          <c:w val="0.93348450491307633"/>
          <c:h val="0.63186621435166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Graus!$U$3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Graus!$T$85:$T$94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Graus!$U$85:$U$94</c:f>
              <c:numCache>
                <c:formatCode>0.0</c:formatCode>
                <c:ptCount val="10"/>
                <c:pt idx="0">
                  <c:v>27.24</c:v>
                </c:pt>
                <c:pt idx="1">
                  <c:v>30.66</c:v>
                </c:pt>
                <c:pt idx="2">
                  <c:v>27.27</c:v>
                </c:pt>
                <c:pt idx="3">
                  <c:v>23.82</c:v>
                </c:pt>
                <c:pt idx="4">
                  <c:v>22.5</c:v>
                </c:pt>
                <c:pt idx="5">
                  <c:v>17.600000000000001</c:v>
                </c:pt>
                <c:pt idx="6">
                  <c:v>12.75</c:v>
                </c:pt>
                <c:pt idx="7">
                  <c:v>9.5</c:v>
                </c:pt>
                <c:pt idx="8">
                  <c:v>10.9</c:v>
                </c:pt>
                <c:pt idx="9">
                  <c:v>10.7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8D-498D-BC21-85C91E96A291}"/>
            </c:ext>
          </c:extLst>
        </c:ser>
        <c:ser>
          <c:idx val="1"/>
          <c:order val="1"/>
          <c:tx>
            <c:strRef>
              <c:f>Graus!$V$3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71302820782067E-2"/>
                  <c:y val="-8.879287845704909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A8D-498D-BC21-85C91E96A291}"/>
                </c:ext>
              </c:extLst>
            </c:dLbl>
            <c:dLbl>
              <c:idx val="1"/>
              <c:layout>
                <c:manualLayout>
                  <c:x val="8.15347711558655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A8D-498D-BC21-85C91E96A291}"/>
                </c:ext>
              </c:extLst>
            </c:dLbl>
            <c:dLbl>
              <c:idx val="2"/>
              <c:layout>
                <c:manualLayout>
                  <c:x val="1.087130282078207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A8D-498D-BC21-85C91E96A291}"/>
                </c:ext>
              </c:extLst>
            </c:dLbl>
            <c:dLbl>
              <c:idx val="5"/>
              <c:layout>
                <c:manualLayout>
                  <c:x val="-9.9652457996803931E-17"/>
                  <c:y val="-3.3903127058165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A8D-498D-BC21-85C91E96A2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Graus!$T$85:$T$94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Graus!$V$85:$V$94</c:f>
              <c:numCache>
                <c:formatCode>0.0</c:formatCode>
                <c:ptCount val="10"/>
                <c:pt idx="0">
                  <c:v>34.369999999999997</c:v>
                </c:pt>
                <c:pt idx="1">
                  <c:v>34.520000000000003</c:v>
                </c:pt>
                <c:pt idx="2">
                  <c:v>35.5</c:v>
                </c:pt>
                <c:pt idx="3">
                  <c:v>35.47</c:v>
                </c:pt>
                <c:pt idx="4">
                  <c:v>34.61</c:v>
                </c:pt>
                <c:pt idx="5">
                  <c:v>36.409999999999997</c:v>
                </c:pt>
                <c:pt idx="6">
                  <c:v>41.6</c:v>
                </c:pt>
                <c:pt idx="7">
                  <c:v>39</c:v>
                </c:pt>
                <c:pt idx="8">
                  <c:v>34.299999999999997</c:v>
                </c:pt>
                <c:pt idx="9">
                  <c:v>28.2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A8D-498D-BC21-85C91E96A29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5130192"/>
        <c:axId val="615129712"/>
      </c:barChart>
      <c:catAx>
        <c:axId val="615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5129712"/>
        <c:crosses val="autoZero"/>
        <c:auto val="1"/>
        <c:lblAlgn val="ctr"/>
        <c:lblOffset val="100"/>
        <c:noMultiLvlLbl val="0"/>
      </c:catAx>
      <c:valAx>
        <c:axId val="615129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615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4825864221943699"/>
          <c:y val="3.096116937951926E-2"/>
          <c:w val="0.34397271769600229"/>
          <c:h val="0.152174535495316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Evolució del % d'oferta en valencià 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Grau en Tecn. Interactives</a:t>
            </a:r>
            <a:endParaRPr lang="ca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Graus!$X$85:$X$94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Graus!$Y$85:$Y$94</c:f>
              <c:numCache>
                <c:formatCode>General</c:formatCode>
                <c:ptCount val="10"/>
                <c:pt idx="0">
                  <c:v>28</c:v>
                </c:pt>
                <c:pt idx="1">
                  <c:v>28</c:v>
                </c:pt>
                <c:pt idx="2">
                  <c:v>21</c:v>
                </c:pt>
                <c:pt idx="3">
                  <c:v>12</c:v>
                </c:pt>
                <c:pt idx="4">
                  <c:v>19</c:v>
                </c:pt>
                <c:pt idx="5">
                  <c:v>19</c:v>
                </c:pt>
                <c:pt idx="6">
                  <c:v>19.100000000000001</c:v>
                </c:pt>
                <c:pt idx="7">
                  <c:v>19.100000000000001</c:v>
                </c:pt>
                <c:pt idx="8">
                  <c:v>17.899999999999999</c:v>
                </c:pt>
                <c:pt idx="9">
                  <c:v>13.1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1E-444F-BEA4-4EC00DDE847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76518128"/>
        <c:axId val="976518608"/>
      </c:lineChart>
      <c:catAx>
        <c:axId val="97651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76518608"/>
        <c:crosses val="autoZero"/>
        <c:auto val="1"/>
        <c:lblAlgn val="ctr"/>
        <c:lblOffset val="100"/>
        <c:noMultiLvlLbl val="0"/>
      </c:catAx>
      <c:valAx>
        <c:axId val="9765186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7651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13" Type="http://schemas.openxmlformats.org/officeDocument/2006/relationships/chart" Target="../charts/chart17.xml"/><Relationship Id="rId18" Type="http://schemas.openxmlformats.org/officeDocument/2006/relationships/chart" Target="../charts/chart2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12" Type="http://schemas.openxmlformats.org/officeDocument/2006/relationships/chart" Target="../charts/chart16.xml"/><Relationship Id="rId17" Type="http://schemas.openxmlformats.org/officeDocument/2006/relationships/chart" Target="../charts/chart21.xml"/><Relationship Id="rId2" Type="http://schemas.openxmlformats.org/officeDocument/2006/relationships/chart" Target="../charts/chart6.xml"/><Relationship Id="rId16" Type="http://schemas.openxmlformats.org/officeDocument/2006/relationships/chart" Target="../charts/chart20.xml"/><Relationship Id="rId20" Type="http://schemas.openxmlformats.org/officeDocument/2006/relationships/chart" Target="../charts/chart24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11" Type="http://schemas.openxmlformats.org/officeDocument/2006/relationships/chart" Target="../charts/chart15.xml"/><Relationship Id="rId5" Type="http://schemas.openxmlformats.org/officeDocument/2006/relationships/chart" Target="../charts/chart9.xml"/><Relationship Id="rId15" Type="http://schemas.openxmlformats.org/officeDocument/2006/relationships/chart" Target="../charts/chart19.xml"/><Relationship Id="rId10" Type="http://schemas.openxmlformats.org/officeDocument/2006/relationships/chart" Target="../charts/chart14.xml"/><Relationship Id="rId19" Type="http://schemas.openxmlformats.org/officeDocument/2006/relationships/chart" Target="../charts/chart23.xml"/><Relationship Id="rId4" Type="http://schemas.openxmlformats.org/officeDocument/2006/relationships/chart" Target="../charts/chart8.xml"/><Relationship Id="rId9" Type="http://schemas.openxmlformats.org/officeDocument/2006/relationships/chart" Target="../charts/chart13.xml"/><Relationship Id="rId14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498202</xdr:colOff>
      <xdr:row>12</xdr:row>
      <xdr:rowOff>37606</xdr:rowOff>
    </xdr:from>
    <xdr:to>
      <xdr:col>8</xdr:col>
      <xdr:colOff>145777</xdr:colOff>
      <xdr:row>26</xdr:row>
      <xdr:rowOff>42370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3B1084CC-2838-49F8-B254-41AC3F0E4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287392</xdr:colOff>
      <xdr:row>16</xdr:row>
      <xdr:rowOff>125248</xdr:rowOff>
    </xdr:from>
    <xdr:to>
      <xdr:col>15</xdr:col>
      <xdr:colOff>287393</xdr:colOff>
      <xdr:row>31</xdr:row>
      <xdr:rowOff>34762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7CCE5079-ADB9-4704-B081-B9AEBD72CA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10</xdr:row>
      <xdr:rowOff>61912</xdr:rowOff>
    </xdr:from>
    <xdr:to>
      <xdr:col>4</xdr:col>
      <xdr:colOff>647700</xdr:colOff>
      <xdr:row>24</xdr:row>
      <xdr:rowOff>138112</xdr:rowOff>
    </xdr:to>
    <xdr:graphicFrame macro="">
      <xdr:nvGraphicFramePr>
        <xdr:cNvPr id="4" name="Gráfico 5">
          <a:extLst>
            <a:ext uri="{FF2B5EF4-FFF2-40B4-BE49-F238E27FC236}">
              <a16:creationId xmlns:a16="http://schemas.microsoft.com/office/drawing/2014/main" id="{554A8027-024C-4F18-B9E7-1927AC9B22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524094</xdr:colOff>
      <xdr:row>33</xdr:row>
      <xdr:rowOff>159023</xdr:rowOff>
    </xdr:from>
    <xdr:to>
      <xdr:col>4</xdr:col>
      <xdr:colOff>666969</xdr:colOff>
      <xdr:row>48</xdr:row>
      <xdr:rowOff>49103</xdr:rowOff>
    </xdr:to>
    <xdr:graphicFrame macro="">
      <xdr:nvGraphicFramePr>
        <xdr:cNvPr id="5" name="Gráfico 1">
          <a:extLst>
            <a:ext uri="{FF2B5EF4-FFF2-40B4-BE49-F238E27FC236}">
              <a16:creationId xmlns:a16="http://schemas.microsoft.com/office/drawing/2014/main" id="{CA5B0C67-7D1D-4F92-8ECE-352D195178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42863</xdr:rowOff>
    </xdr:from>
    <xdr:to>
      <xdr:col>3</xdr:col>
      <xdr:colOff>422275</xdr:colOff>
      <xdr:row>14</xdr:row>
      <xdr:rowOff>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22</xdr:row>
      <xdr:rowOff>15875</xdr:rowOff>
    </xdr:from>
    <xdr:to>
      <xdr:col>3</xdr:col>
      <xdr:colOff>342900</xdr:colOff>
      <xdr:row>33</xdr:row>
      <xdr:rowOff>163513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42</xdr:row>
      <xdr:rowOff>79375</xdr:rowOff>
    </xdr:from>
    <xdr:to>
      <xdr:col>3</xdr:col>
      <xdr:colOff>342900</xdr:colOff>
      <xdr:row>54</xdr:row>
      <xdr:rowOff>52388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62</xdr:row>
      <xdr:rowOff>0</xdr:rowOff>
    </xdr:from>
    <xdr:to>
      <xdr:col>3</xdr:col>
      <xdr:colOff>342900</xdr:colOff>
      <xdr:row>73</xdr:row>
      <xdr:rowOff>147638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127000</xdr:colOff>
      <xdr:row>80</xdr:row>
      <xdr:rowOff>158750</xdr:rowOff>
    </xdr:from>
    <xdr:to>
      <xdr:col>3</xdr:col>
      <xdr:colOff>469900</xdr:colOff>
      <xdr:row>92</xdr:row>
      <xdr:rowOff>131763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550956</xdr:colOff>
      <xdr:row>2</xdr:row>
      <xdr:rowOff>45757</xdr:rowOff>
    </xdr:from>
    <xdr:to>
      <xdr:col>6</xdr:col>
      <xdr:colOff>692689</xdr:colOff>
      <xdr:row>14</xdr:row>
      <xdr:rowOff>45757</xdr:rowOff>
    </xdr:to>
    <xdr:graphicFrame macro="">
      <xdr:nvGraphicFramePr>
        <xdr:cNvPr id="3" name="Gràfic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445434</xdr:colOff>
      <xdr:row>21</xdr:row>
      <xdr:rowOff>163419</xdr:rowOff>
    </xdr:from>
    <xdr:to>
      <xdr:col>6</xdr:col>
      <xdr:colOff>587167</xdr:colOff>
      <xdr:row>33</xdr:row>
      <xdr:rowOff>163419</xdr:rowOff>
    </xdr:to>
    <xdr:graphicFrame macro="">
      <xdr:nvGraphicFramePr>
        <xdr:cNvPr id="8" name="Gràfic 4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460375</xdr:colOff>
      <xdr:row>42</xdr:row>
      <xdr:rowOff>111125</xdr:rowOff>
    </xdr:from>
    <xdr:to>
      <xdr:col>6</xdr:col>
      <xdr:colOff>602108</xdr:colOff>
      <xdr:row>54</xdr:row>
      <xdr:rowOff>111125</xdr:rowOff>
    </xdr:to>
    <xdr:graphicFrame macro="">
      <xdr:nvGraphicFramePr>
        <xdr:cNvPr id="14" name="Gràfic 4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333375</xdr:colOff>
      <xdr:row>62</xdr:row>
      <xdr:rowOff>142875</xdr:rowOff>
    </xdr:from>
    <xdr:to>
      <xdr:col>6</xdr:col>
      <xdr:colOff>475108</xdr:colOff>
      <xdr:row>74</xdr:row>
      <xdr:rowOff>142875</xdr:rowOff>
    </xdr:to>
    <xdr:graphicFrame macro="">
      <xdr:nvGraphicFramePr>
        <xdr:cNvPr id="15" name="Gràfic 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619125</xdr:colOff>
      <xdr:row>81</xdr:row>
      <xdr:rowOff>0</xdr:rowOff>
    </xdr:from>
    <xdr:to>
      <xdr:col>6</xdr:col>
      <xdr:colOff>760858</xdr:colOff>
      <xdr:row>93</xdr:row>
      <xdr:rowOff>0</xdr:rowOff>
    </xdr:to>
    <xdr:graphicFrame macro="">
      <xdr:nvGraphicFramePr>
        <xdr:cNvPr id="16" name="Gràfic 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26</xdr:col>
      <xdr:colOff>301541</xdr:colOff>
      <xdr:row>1</xdr:row>
      <xdr:rowOff>64176</xdr:rowOff>
    </xdr:from>
    <xdr:to>
      <xdr:col>32</xdr:col>
      <xdr:colOff>402394</xdr:colOff>
      <xdr:row>15</xdr:row>
      <xdr:rowOff>19353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412750</xdr:colOff>
      <xdr:row>21</xdr:row>
      <xdr:rowOff>0</xdr:rowOff>
    </xdr:from>
    <xdr:to>
      <xdr:col>31</xdr:col>
      <xdr:colOff>513603</xdr:colOff>
      <xdr:row>34</xdr:row>
      <xdr:rowOff>145677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32</xdr:col>
      <xdr:colOff>657073</xdr:colOff>
      <xdr:row>2</xdr:row>
      <xdr:rowOff>144759</xdr:rowOff>
    </xdr:from>
    <xdr:to>
      <xdr:col>37</xdr:col>
      <xdr:colOff>309689</xdr:colOff>
      <xdr:row>14</xdr:row>
      <xdr:rowOff>4075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26</xdr:col>
      <xdr:colOff>142875</xdr:colOff>
      <xdr:row>40</xdr:row>
      <xdr:rowOff>98051</xdr:rowOff>
    </xdr:from>
    <xdr:to>
      <xdr:col>31</xdr:col>
      <xdr:colOff>748665</xdr:colOff>
      <xdr:row>53</xdr:row>
      <xdr:rowOff>31376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32</xdr:col>
      <xdr:colOff>790864</xdr:colOff>
      <xdr:row>22</xdr:row>
      <xdr:rowOff>165965</xdr:rowOff>
    </xdr:from>
    <xdr:to>
      <xdr:col>36</xdr:col>
      <xdr:colOff>447964</xdr:colOff>
      <xdr:row>31</xdr:row>
      <xdr:rowOff>38965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33</xdr:col>
      <xdr:colOff>457489</xdr:colOff>
      <xdr:row>43</xdr:row>
      <xdr:rowOff>150090</xdr:rowOff>
    </xdr:from>
    <xdr:to>
      <xdr:col>37</xdr:col>
      <xdr:colOff>114589</xdr:colOff>
      <xdr:row>52</xdr:row>
      <xdr:rowOff>23090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26</xdr:col>
      <xdr:colOff>581603</xdr:colOff>
      <xdr:row>61</xdr:row>
      <xdr:rowOff>7129</xdr:rowOff>
    </xdr:from>
    <xdr:to>
      <xdr:col>32</xdr:col>
      <xdr:colOff>266643</xdr:colOff>
      <xdr:row>73</xdr:row>
      <xdr:rowOff>130954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32</xdr:col>
      <xdr:colOff>731693</xdr:colOff>
      <xdr:row>62</xdr:row>
      <xdr:rowOff>46182</xdr:rowOff>
    </xdr:from>
    <xdr:to>
      <xdr:col>36</xdr:col>
      <xdr:colOff>84282</xdr:colOff>
      <xdr:row>70</xdr:row>
      <xdr:rowOff>24533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25</xdr:col>
      <xdr:colOff>792307</xdr:colOff>
      <xdr:row>82</xdr:row>
      <xdr:rowOff>7130</xdr:rowOff>
    </xdr:from>
    <xdr:to>
      <xdr:col>31</xdr:col>
      <xdr:colOff>556722</xdr:colOff>
      <xdr:row>94</xdr:row>
      <xdr:rowOff>130955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32</xdr:col>
      <xdr:colOff>62057</xdr:colOff>
      <xdr:row>82</xdr:row>
      <xdr:rowOff>43294</xdr:rowOff>
    </xdr:from>
    <xdr:to>
      <xdr:col>35</xdr:col>
      <xdr:colOff>481157</xdr:colOff>
      <xdr:row>90</xdr:row>
      <xdr:rowOff>81394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masva\Desktop\SPNL\Estad&#237;stiques\WEB\25-26\Demanda%20i%20oferta%20idioma%20EPSA%202024%20(totes%20titu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EPSA 2024"/>
      <sheetName val="Graus"/>
      <sheetName val="Màsters"/>
    </sheetNames>
    <sheetDataSet>
      <sheetData sheetId="0" refreshError="1"/>
      <sheetData sheetId="1">
        <row r="5">
          <cell r="V5" t="str">
            <v>Valencià 1a opció</v>
          </cell>
        </row>
        <row r="6">
          <cell r="V6" t="str">
            <v>Valencià 2a opció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A4A51-F293-4852-A314-F7CE911C3178}">
  <dimension ref="A2:O231"/>
  <sheetViews>
    <sheetView zoomScale="80" zoomScaleNormal="80" workbookViewId="0">
      <selection activeCell="B241" sqref="B241"/>
    </sheetView>
  </sheetViews>
  <sheetFormatPr defaultColWidth="11" defaultRowHeight="14.25"/>
  <sheetData>
    <row r="2" spans="2:11">
      <c r="I2" t="s">
        <v>9</v>
      </c>
      <c r="J2" t="s">
        <v>10</v>
      </c>
    </row>
    <row r="3" spans="2:11">
      <c r="I3" t="s">
        <v>27</v>
      </c>
      <c r="J3" t="s">
        <v>11</v>
      </c>
      <c r="K3" t="s">
        <v>12</v>
      </c>
    </row>
    <row r="4" spans="2:11" ht="15">
      <c r="B4" s="1" t="s">
        <v>20</v>
      </c>
      <c r="C4" t="s">
        <v>13</v>
      </c>
      <c r="D4">
        <f>L60</f>
        <v>72876.5</v>
      </c>
      <c r="E4" t="s">
        <v>14</v>
      </c>
      <c r="F4" t="s">
        <v>15</v>
      </c>
      <c r="I4">
        <v>2016</v>
      </c>
      <c r="J4" s="2">
        <v>28</v>
      </c>
      <c r="K4" s="2">
        <v>23</v>
      </c>
    </row>
    <row r="5" spans="2:11">
      <c r="B5" s="16" t="s">
        <v>11</v>
      </c>
      <c r="C5" t="s">
        <v>5</v>
      </c>
      <c r="D5" s="13">
        <f>L67</f>
        <v>1428</v>
      </c>
      <c r="E5" s="3">
        <f>D5/$D$4</f>
        <v>1.9594793932200365E-2</v>
      </c>
      <c r="I5">
        <v>2017</v>
      </c>
      <c r="J5" s="2">
        <v>26</v>
      </c>
      <c r="K5" s="2">
        <v>35</v>
      </c>
    </row>
    <row r="6" spans="2:11">
      <c r="B6" s="16"/>
      <c r="C6" t="s">
        <v>6</v>
      </c>
      <c r="D6" s="14">
        <f t="shared" ref="D6:D7" si="0">L68</f>
        <v>461.5</v>
      </c>
      <c r="E6" s="3">
        <f>D6/$D$4</f>
        <v>6.3326312322902444E-3</v>
      </c>
      <c r="F6" s="4"/>
      <c r="G6" s="4"/>
      <c r="I6">
        <v>2018</v>
      </c>
      <c r="J6" s="2">
        <v>24.41</v>
      </c>
      <c r="K6" s="2">
        <v>31</v>
      </c>
    </row>
    <row r="7" spans="2:11" ht="15">
      <c r="B7" s="16"/>
      <c r="C7" t="s">
        <v>7</v>
      </c>
      <c r="D7" s="14">
        <f t="shared" si="0"/>
        <v>10801.5</v>
      </c>
      <c r="E7" s="3">
        <f>D7/$D$4</f>
        <v>0.14821650326236852</v>
      </c>
      <c r="F7" s="5" t="s">
        <v>11</v>
      </c>
      <c r="G7" s="5">
        <f>E5+E6+E7</f>
        <v>0.17414392842685913</v>
      </c>
      <c r="I7">
        <v>2019</v>
      </c>
      <c r="J7" s="2">
        <v>22.54</v>
      </c>
      <c r="K7" s="2">
        <v>32.26</v>
      </c>
    </row>
    <row r="8" spans="2:11" ht="15">
      <c r="B8" s="16" t="s">
        <v>12</v>
      </c>
      <c r="C8" t="s">
        <v>16</v>
      </c>
      <c r="D8">
        <f>L63</f>
        <v>104</v>
      </c>
      <c r="E8" s="3">
        <f>D8/$D$4</f>
        <v>1.4270718269949847E-3</v>
      </c>
      <c r="F8" s="5" t="s">
        <v>12</v>
      </c>
      <c r="G8" s="5">
        <f>E8+E9</f>
        <v>0.33816799654209512</v>
      </c>
      <c r="I8">
        <v>2020</v>
      </c>
      <c r="J8" s="2">
        <v>21.16</v>
      </c>
      <c r="K8" s="2">
        <v>33.06</v>
      </c>
    </row>
    <row r="9" spans="2:11">
      <c r="B9" s="16"/>
      <c r="C9" t="s">
        <v>4</v>
      </c>
      <c r="D9">
        <f>L66</f>
        <v>24540.499999999996</v>
      </c>
      <c r="E9" s="3">
        <f>D9/$D$4</f>
        <v>0.33674092471510014</v>
      </c>
      <c r="F9" t="s">
        <v>17</v>
      </c>
      <c r="G9" s="3">
        <f>1-G7-G8</f>
        <v>0.48768807503104578</v>
      </c>
      <c r="I9">
        <v>2021</v>
      </c>
      <c r="J9" s="2">
        <v>18.7</v>
      </c>
      <c r="K9" s="2">
        <v>33.61</v>
      </c>
    </row>
    <row r="10" spans="2:11">
      <c r="I10">
        <v>2022</v>
      </c>
      <c r="J10" s="2">
        <v>17.170000000000002</v>
      </c>
      <c r="K10" s="2">
        <v>32.31</v>
      </c>
    </row>
    <row r="11" spans="2:11">
      <c r="I11">
        <v>2023</v>
      </c>
      <c r="J11" s="2">
        <v>16.3</v>
      </c>
      <c r="K11" s="2">
        <v>35.799999999999997</v>
      </c>
    </row>
    <row r="12" spans="2:11">
      <c r="I12">
        <v>2024</v>
      </c>
      <c r="J12" s="2">
        <v>16</v>
      </c>
      <c r="K12" s="2">
        <v>33.299999999999997</v>
      </c>
    </row>
    <row r="13" spans="2:11">
      <c r="I13">
        <v>2025</v>
      </c>
      <c r="J13" s="2">
        <v>17.2</v>
      </c>
      <c r="K13" s="2">
        <v>32.1</v>
      </c>
    </row>
    <row r="14" spans="2:11">
      <c r="I14">
        <v>2026</v>
      </c>
      <c r="J14" s="2">
        <v>17.399999999999999</v>
      </c>
      <c r="K14" s="2">
        <v>33.799999999999997</v>
      </c>
    </row>
    <row r="28" spans="2:4" ht="15">
      <c r="B28" s="17" t="s">
        <v>18</v>
      </c>
      <c r="C28" s="17"/>
      <c r="D28" s="17"/>
    </row>
    <row r="29" spans="2:4">
      <c r="B29" t="s">
        <v>2</v>
      </c>
      <c r="C29">
        <v>1812.25</v>
      </c>
      <c r="D29" s="3">
        <f>C29/$C$32</f>
        <v>0.89264604472465769</v>
      </c>
    </row>
    <row r="30" spans="2:4">
      <c r="B30" t="s">
        <v>5</v>
      </c>
      <c r="C30">
        <v>139.94999999999999</v>
      </c>
      <c r="D30" s="3">
        <f>C30/$C$32</f>
        <v>6.8934095163038112E-2</v>
      </c>
    </row>
    <row r="31" spans="2:4">
      <c r="B31" t="s">
        <v>8</v>
      </c>
      <c r="C31">
        <v>78</v>
      </c>
      <c r="D31" s="3">
        <f>C31/$C$32</f>
        <v>3.8419860112304208E-2</v>
      </c>
    </row>
    <row r="32" spans="2:4">
      <c r="B32" t="s">
        <v>19</v>
      </c>
      <c r="C32">
        <v>2030.2</v>
      </c>
      <c r="D32" s="6">
        <v>1</v>
      </c>
    </row>
    <row r="55" spans="1:13">
      <c r="A55" s="15" t="s">
        <v>64</v>
      </c>
    </row>
    <row r="56" spans="1:13" hidden="1">
      <c r="A56">
        <v>2026</v>
      </c>
      <c r="B56" t="s">
        <v>38</v>
      </c>
      <c r="C56" t="s">
        <v>39</v>
      </c>
      <c r="D56">
        <v>7</v>
      </c>
      <c r="E56" t="s">
        <v>40</v>
      </c>
      <c r="F56" t="s">
        <v>8</v>
      </c>
      <c r="G56">
        <v>53.5</v>
      </c>
    </row>
    <row r="57" spans="1:13" hidden="1">
      <c r="A57">
        <v>2026</v>
      </c>
      <c r="B57" t="s">
        <v>38</v>
      </c>
      <c r="C57" t="s">
        <v>39</v>
      </c>
      <c r="D57">
        <v>11</v>
      </c>
      <c r="E57" t="s">
        <v>41</v>
      </c>
      <c r="F57" t="s">
        <v>8</v>
      </c>
      <c r="G57">
        <v>36</v>
      </c>
    </row>
    <row r="58" spans="1:13" hidden="1">
      <c r="A58">
        <v>2026</v>
      </c>
      <c r="B58" t="s">
        <v>38</v>
      </c>
      <c r="C58" t="s">
        <v>39</v>
      </c>
      <c r="D58">
        <v>12</v>
      </c>
      <c r="E58" t="s">
        <v>42</v>
      </c>
      <c r="F58" t="s">
        <v>8</v>
      </c>
      <c r="G58">
        <v>53.5</v>
      </c>
    </row>
    <row r="59" spans="1:13" hidden="1">
      <c r="A59">
        <v>2026</v>
      </c>
      <c r="B59" t="s">
        <v>38</v>
      </c>
      <c r="C59" t="s">
        <v>39</v>
      </c>
      <c r="D59">
        <v>13</v>
      </c>
      <c r="E59" t="s">
        <v>52</v>
      </c>
      <c r="F59" t="s">
        <v>8</v>
      </c>
      <c r="G59">
        <v>9</v>
      </c>
    </row>
    <row r="60" spans="1:13" hidden="1">
      <c r="A60">
        <v>2026</v>
      </c>
      <c r="B60" t="s">
        <v>38</v>
      </c>
      <c r="C60" t="s">
        <v>39</v>
      </c>
      <c r="D60">
        <v>20</v>
      </c>
      <c r="E60" t="s">
        <v>43</v>
      </c>
      <c r="F60" t="s">
        <v>8</v>
      </c>
      <c r="G60">
        <v>68.5</v>
      </c>
      <c r="J60" t="s">
        <v>22</v>
      </c>
      <c r="K60" t="s">
        <v>61</v>
      </c>
      <c r="L60">
        <f>SUM(L61:L69)</f>
        <v>72876.5</v>
      </c>
    </row>
    <row r="61" spans="1:13" hidden="1">
      <c r="A61">
        <v>2026</v>
      </c>
      <c r="B61" t="s">
        <v>38</v>
      </c>
      <c r="C61" t="s">
        <v>39</v>
      </c>
      <c r="D61">
        <v>26</v>
      </c>
      <c r="E61" t="s">
        <v>44</v>
      </c>
      <c r="F61" t="s">
        <v>8</v>
      </c>
      <c r="G61">
        <v>62</v>
      </c>
      <c r="J61" t="s">
        <v>8</v>
      </c>
      <c r="K61" t="s">
        <v>8</v>
      </c>
      <c r="L61">
        <f>SUMIF(F$56:F$1048576,K61,G$56:G$1048576)</f>
        <v>393.5</v>
      </c>
      <c r="M61" s="3">
        <f>L61/$L$60</f>
        <v>5.3995458069473696E-3</v>
      </c>
    </row>
    <row r="62" spans="1:13" hidden="1">
      <c r="A62">
        <v>2026</v>
      </c>
      <c r="B62" t="s">
        <v>38</v>
      </c>
      <c r="C62" t="s">
        <v>39</v>
      </c>
      <c r="D62">
        <v>28</v>
      </c>
      <c r="E62" t="s">
        <v>45</v>
      </c>
      <c r="F62" t="s">
        <v>8</v>
      </c>
      <c r="G62">
        <v>12</v>
      </c>
      <c r="K62" t="s">
        <v>0</v>
      </c>
      <c r="L62">
        <f t="shared" ref="L62:L69" si="1">SUMIF(F$56:F$1048576,K62,G$56:G$1048576)</f>
        <v>1977.4999999999998</v>
      </c>
      <c r="M62" s="3">
        <f t="shared" ref="M62:M69" si="2">L62/$L$60</f>
        <v>2.7134947479640209E-2</v>
      </c>
    </row>
    <row r="63" spans="1:13" hidden="1">
      <c r="A63">
        <v>2026</v>
      </c>
      <c r="B63" t="s">
        <v>38</v>
      </c>
      <c r="C63" t="s">
        <v>39</v>
      </c>
      <c r="D63">
        <v>32</v>
      </c>
      <c r="E63" t="s">
        <v>46</v>
      </c>
      <c r="F63" t="s">
        <v>8</v>
      </c>
      <c r="G63">
        <v>48.5</v>
      </c>
      <c r="K63" t="s">
        <v>1</v>
      </c>
      <c r="L63">
        <f t="shared" si="1"/>
        <v>104</v>
      </c>
      <c r="M63" s="3">
        <f t="shared" si="2"/>
        <v>1.4270718269949847E-3</v>
      </c>
    </row>
    <row r="64" spans="1:13" hidden="1">
      <c r="A64">
        <v>2026</v>
      </c>
      <c r="B64" t="s">
        <v>38</v>
      </c>
      <c r="C64" t="s">
        <v>39</v>
      </c>
      <c r="D64">
        <v>34</v>
      </c>
      <c r="E64" t="s">
        <v>58</v>
      </c>
      <c r="F64" t="s">
        <v>8</v>
      </c>
      <c r="G64">
        <v>4.5</v>
      </c>
      <c r="J64" t="s">
        <v>2</v>
      </c>
      <c r="K64" t="s">
        <v>2</v>
      </c>
      <c r="L64">
        <f t="shared" si="1"/>
        <v>9847.4999999999982</v>
      </c>
      <c r="M64" s="3">
        <f t="shared" si="2"/>
        <v>0.13512586361858758</v>
      </c>
    </row>
    <row r="65" spans="1:15" hidden="1">
      <c r="A65">
        <v>2026</v>
      </c>
      <c r="B65" t="s">
        <v>38</v>
      </c>
      <c r="C65" t="s">
        <v>39</v>
      </c>
      <c r="D65">
        <v>35</v>
      </c>
      <c r="E65" t="s">
        <v>47</v>
      </c>
      <c r="F65" t="s">
        <v>8</v>
      </c>
      <c r="G65">
        <v>21</v>
      </c>
      <c r="K65" t="s">
        <v>3</v>
      </c>
      <c r="L65">
        <f t="shared" si="1"/>
        <v>23322.5</v>
      </c>
      <c r="M65" s="3">
        <f t="shared" si="2"/>
        <v>0.3200277181258705</v>
      </c>
      <c r="N65" s="8">
        <f>1-N66-N67</f>
        <v>0.48768807503104572</v>
      </c>
      <c r="O65" t="s">
        <v>17</v>
      </c>
    </row>
    <row r="66" spans="1:15" hidden="1">
      <c r="A66">
        <v>2026</v>
      </c>
      <c r="B66" t="s">
        <v>38</v>
      </c>
      <c r="C66" t="s">
        <v>39</v>
      </c>
      <c r="D66">
        <v>39</v>
      </c>
      <c r="E66" t="s">
        <v>48</v>
      </c>
      <c r="F66" t="s">
        <v>8</v>
      </c>
      <c r="G66">
        <v>24</v>
      </c>
      <c r="K66" t="s">
        <v>4</v>
      </c>
      <c r="L66">
        <f t="shared" si="1"/>
        <v>24540.499999999996</v>
      </c>
      <c r="M66" s="3">
        <f t="shared" si="2"/>
        <v>0.33674092471510014</v>
      </c>
      <c r="N66" s="8">
        <f>M66+M63</f>
        <v>0.33816799654209512</v>
      </c>
      <c r="O66" t="s">
        <v>12</v>
      </c>
    </row>
    <row r="67" spans="1:15" hidden="1">
      <c r="A67">
        <v>2026</v>
      </c>
      <c r="B67" t="s">
        <v>38</v>
      </c>
      <c r="C67" t="s">
        <v>39</v>
      </c>
      <c r="D67">
        <v>96</v>
      </c>
      <c r="E67" t="s">
        <v>62</v>
      </c>
      <c r="F67" t="s">
        <v>8</v>
      </c>
      <c r="G67">
        <v>1</v>
      </c>
      <c r="J67" t="s">
        <v>5</v>
      </c>
      <c r="K67" t="s">
        <v>5</v>
      </c>
      <c r="L67">
        <f t="shared" si="1"/>
        <v>1428</v>
      </c>
      <c r="M67" s="3">
        <f t="shared" si="2"/>
        <v>1.9594793932200365E-2</v>
      </c>
      <c r="N67" s="8">
        <f>SUM(M67:M69)</f>
        <v>0.17414392842685913</v>
      </c>
      <c r="O67" t="s">
        <v>11</v>
      </c>
    </row>
    <row r="68" spans="1:15" hidden="1">
      <c r="A68">
        <v>2026</v>
      </c>
      <c r="B68" t="s">
        <v>38</v>
      </c>
      <c r="C68" t="s">
        <v>39</v>
      </c>
      <c r="D68">
        <v>3</v>
      </c>
      <c r="E68" t="s">
        <v>49</v>
      </c>
      <c r="F68" t="s">
        <v>0</v>
      </c>
      <c r="G68">
        <v>8.25</v>
      </c>
      <c r="K68" t="s">
        <v>6</v>
      </c>
      <c r="L68">
        <f t="shared" si="1"/>
        <v>461.5</v>
      </c>
      <c r="M68" s="3">
        <f t="shared" si="2"/>
        <v>6.3326312322902444E-3</v>
      </c>
    </row>
    <row r="69" spans="1:15" hidden="1">
      <c r="A69">
        <v>2026</v>
      </c>
      <c r="B69" t="s">
        <v>38</v>
      </c>
      <c r="C69" t="s">
        <v>39</v>
      </c>
      <c r="D69">
        <v>6</v>
      </c>
      <c r="E69" t="s">
        <v>50</v>
      </c>
      <c r="F69" t="s">
        <v>0</v>
      </c>
      <c r="G69">
        <v>21.13</v>
      </c>
      <c r="K69" t="s">
        <v>7</v>
      </c>
      <c r="L69">
        <f t="shared" si="1"/>
        <v>10801.5</v>
      </c>
      <c r="M69" s="3">
        <f t="shared" si="2"/>
        <v>0.14821650326236852</v>
      </c>
    </row>
    <row r="70" spans="1:15" hidden="1">
      <c r="A70">
        <v>2026</v>
      </c>
      <c r="B70" t="s">
        <v>38</v>
      </c>
      <c r="C70" t="s">
        <v>39</v>
      </c>
      <c r="D70">
        <v>7</v>
      </c>
      <c r="E70" t="s">
        <v>40</v>
      </c>
      <c r="F70" t="s">
        <v>0</v>
      </c>
      <c r="G70">
        <v>225.5</v>
      </c>
    </row>
    <row r="71" spans="1:15" hidden="1">
      <c r="A71">
        <v>2026</v>
      </c>
      <c r="B71" t="s">
        <v>38</v>
      </c>
      <c r="C71" t="s">
        <v>39</v>
      </c>
      <c r="D71">
        <v>9</v>
      </c>
      <c r="E71" t="s">
        <v>51</v>
      </c>
      <c r="F71" t="s">
        <v>0</v>
      </c>
      <c r="G71">
        <v>1.8</v>
      </c>
      <c r="M71" s="6"/>
      <c r="N71" s="6"/>
    </row>
    <row r="72" spans="1:15" hidden="1">
      <c r="A72">
        <v>2026</v>
      </c>
      <c r="B72" t="s">
        <v>38</v>
      </c>
      <c r="C72" t="s">
        <v>39</v>
      </c>
      <c r="D72">
        <v>11</v>
      </c>
      <c r="E72" t="s">
        <v>41</v>
      </c>
      <c r="F72" t="s">
        <v>0</v>
      </c>
      <c r="G72">
        <v>89.27</v>
      </c>
    </row>
    <row r="73" spans="1:15" hidden="1">
      <c r="A73">
        <v>2026</v>
      </c>
      <c r="B73" t="s">
        <v>38</v>
      </c>
      <c r="C73" t="s">
        <v>39</v>
      </c>
      <c r="D73">
        <v>12</v>
      </c>
      <c r="E73" t="s">
        <v>42</v>
      </c>
      <c r="F73" t="s">
        <v>0</v>
      </c>
      <c r="G73">
        <v>196.1</v>
      </c>
    </row>
    <row r="74" spans="1:15" hidden="1">
      <c r="A74">
        <v>2026</v>
      </c>
      <c r="B74" t="s">
        <v>38</v>
      </c>
      <c r="C74" t="s">
        <v>39</v>
      </c>
      <c r="D74">
        <v>13</v>
      </c>
      <c r="E74" t="s">
        <v>52</v>
      </c>
      <c r="F74" t="s">
        <v>0</v>
      </c>
      <c r="G74">
        <v>33.58</v>
      </c>
    </row>
    <row r="75" spans="1:15" hidden="1">
      <c r="A75">
        <v>2026</v>
      </c>
      <c r="B75" t="s">
        <v>38</v>
      </c>
      <c r="C75" t="s">
        <v>39</v>
      </c>
      <c r="D75">
        <v>14</v>
      </c>
      <c r="E75" t="s">
        <v>53</v>
      </c>
      <c r="F75" t="s">
        <v>0</v>
      </c>
      <c r="G75">
        <v>7</v>
      </c>
    </row>
    <row r="76" spans="1:15" hidden="1">
      <c r="A76">
        <v>2026</v>
      </c>
      <c r="B76" t="s">
        <v>38</v>
      </c>
      <c r="C76" t="s">
        <v>39</v>
      </c>
      <c r="D76">
        <v>15</v>
      </c>
      <c r="E76" t="s">
        <v>54</v>
      </c>
      <c r="F76" t="s">
        <v>0</v>
      </c>
      <c r="G76">
        <v>28.5</v>
      </c>
    </row>
    <row r="77" spans="1:15" hidden="1">
      <c r="A77">
        <v>2026</v>
      </c>
      <c r="B77" t="s">
        <v>38</v>
      </c>
      <c r="C77" t="s">
        <v>39</v>
      </c>
      <c r="D77">
        <v>20</v>
      </c>
      <c r="E77" t="s">
        <v>43</v>
      </c>
      <c r="F77" t="s">
        <v>0</v>
      </c>
      <c r="G77">
        <v>263.13</v>
      </c>
    </row>
    <row r="78" spans="1:15" hidden="1">
      <c r="A78">
        <v>2026</v>
      </c>
      <c r="B78" t="s">
        <v>38</v>
      </c>
      <c r="C78" t="s">
        <v>39</v>
      </c>
      <c r="D78">
        <v>21</v>
      </c>
      <c r="E78" t="s">
        <v>55</v>
      </c>
      <c r="F78" t="s">
        <v>0</v>
      </c>
      <c r="G78">
        <v>71.900000000000006</v>
      </c>
    </row>
    <row r="79" spans="1:15" hidden="1">
      <c r="A79">
        <v>2026</v>
      </c>
      <c r="B79" t="s">
        <v>38</v>
      </c>
      <c r="C79" t="s">
        <v>39</v>
      </c>
      <c r="D79">
        <v>26</v>
      </c>
      <c r="E79" t="s">
        <v>44</v>
      </c>
      <c r="F79" t="s">
        <v>0</v>
      </c>
      <c r="G79">
        <v>195</v>
      </c>
    </row>
    <row r="80" spans="1:15" hidden="1">
      <c r="A80">
        <v>2026</v>
      </c>
      <c r="B80" t="s">
        <v>38</v>
      </c>
      <c r="C80" t="s">
        <v>39</v>
      </c>
      <c r="D80">
        <v>28</v>
      </c>
      <c r="E80" t="s">
        <v>45</v>
      </c>
      <c r="F80" t="s">
        <v>0</v>
      </c>
      <c r="G80">
        <v>87</v>
      </c>
    </row>
    <row r="81" spans="1:7" hidden="1">
      <c r="A81">
        <v>2026</v>
      </c>
      <c r="B81" t="s">
        <v>38</v>
      </c>
      <c r="C81" t="s">
        <v>39</v>
      </c>
      <c r="D81">
        <v>30</v>
      </c>
      <c r="E81" t="s">
        <v>56</v>
      </c>
      <c r="F81" t="s">
        <v>0</v>
      </c>
      <c r="G81">
        <v>7.5</v>
      </c>
    </row>
    <row r="82" spans="1:7" hidden="1">
      <c r="A82">
        <v>2026</v>
      </c>
      <c r="B82" t="s">
        <v>38</v>
      </c>
      <c r="C82" t="s">
        <v>39</v>
      </c>
      <c r="D82">
        <v>31</v>
      </c>
      <c r="E82" t="s">
        <v>57</v>
      </c>
      <c r="F82" t="s">
        <v>0</v>
      </c>
      <c r="G82">
        <v>10.5</v>
      </c>
    </row>
    <row r="83" spans="1:7" hidden="1">
      <c r="A83">
        <v>2026</v>
      </c>
      <c r="B83" t="s">
        <v>38</v>
      </c>
      <c r="C83" t="s">
        <v>39</v>
      </c>
      <c r="D83">
        <v>32</v>
      </c>
      <c r="E83" t="s">
        <v>46</v>
      </c>
      <c r="F83" t="s">
        <v>0</v>
      </c>
      <c r="G83">
        <v>178.4</v>
      </c>
    </row>
    <row r="84" spans="1:7" hidden="1">
      <c r="A84">
        <v>2026</v>
      </c>
      <c r="B84" t="s">
        <v>38</v>
      </c>
      <c r="C84" t="s">
        <v>39</v>
      </c>
      <c r="D84">
        <v>34</v>
      </c>
      <c r="E84" t="s">
        <v>58</v>
      </c>
      <c r="F84" t="s">
        <v>0</v>
      </c>
      <c r="G84">
        <v>24</v>
      </c>
    </row>
    <row r="85" spans="1:7" hidden="1">
      <c r="A85">
        <v>2026</v>
      </c>
      <c r="B85" t="s">
        <v>38</v>
      </c>
      <c r="C85" t="s">
        <v>39</v>
      </c>
      <c r="D85">
        <v>35</v>
      </c>
      <c r="E85" t="s">
        <v>47</v>
      </c>
      <c r="F85" t="s">
        <v>0</v>
      </c>
      <c r="G85">
        <v>261.39</v>
      </c>
    </row>
    <row r="86" spans="1:7" hidden="1">
      <c r="A86">
        <v>2026</v>
      </c>
      <c r="B86" t="s">
        <v>38</v>
      </c>
      <c r="C86" t="s">
        <v>39</v>
      </c>
      <c r="D86">
        <v>39</v>
      </c>
      <c r="E86" t="s">
        <v>48</v>
      </c>
      <c r="F86" t="s">
        <v>0</v>
      </c>
      <c r="G86">
        <v>216.3</v>
      </c>
    </row>
    <row r="87" spans="1:7" hidden="1">
      <c r="A87">
        <v>2026</v>
      </c>
      <c r="B87" t="s">
        <v>38</v>
      </c>
      <c r="C87" t="s">
        <v>39</v>
      </c>
      <c r="D87">
        <v>44</v>
      </c>
      <c r="E87" t="s">
        <v>59</v>
      </c>
      <c r="F87" t="s">
        <v>0</v>
      </c>
      <c r="G87">
        <v>22.25</v>
      </c>
    </row>
    <row r="88" spans="1:7" hidden="1">
      <c r="A88">
        <v>2026</v>
      </c>
      <c r="B88" t="s">
        <v>38</v>
      </c>
      <c r="C88" t="s">
        <v>39</v>
      </c>
      <c r="D88">
        <v>45</v>
      </c>
      <c r="E88" t="s">
        <v>60</v>
      </c>
      <c r="F88" t="s">
        <v>0</v>
      </c>
      <c r="G88">
        <v>6</v>
      </c>
    </row>
    <row r="89" spans="1:7" hidden="1">
      <c r="A89">
        <v>2026</v>
      </c>
      <c r="B89" t="s">
        <v>38</v>
      </c>
      <c r="C89" t="s">
        <v>39</v>
      </c>
      <c r="D89">
        <v>96</v>
      </c>
      <c r="E89" t="s">
        <v>62</v>
      </c>
      <c r="F89" t="s">
        <v>0</v>
      </c>
      <c r="G89">
        <v>23</v>
      </c>
    </row>
    <row r="90" spans="1:7" hidden="1">
      <c r="A90">
        <v>2026</v>
      </c>
      <c r="B90" t="s">
        <v>38</v>
      </c>
      <c r="C90" t="s">
        <v>39</v>
      </c>
      <c r="D90">
        <v>3</v>
      </c>
      <c r="E90" t="s">
        <v>49</v>
      </c>
      <c r="F90" t="s">
        <v>1</v>
      </c>
      <c r="G90">
        <v>4.5</v>
      </c>
    </row>
    <row r="91" spans="1:7" hidden="1">
      <c r="A91">
        <v>2026</v>
      </c>
      <c r="B91" t="s">
        <v>38</v>
      </c>
      <c r="C91" t="s">
        <v>39</v>
      </c>
      <c r="D91">
        <v>7</v>
      </c>
      <c r="E91" t="s">
        <v>40</v>
      </c>
      <c r="F91" t="s">
        <v>1</v>
      </c>
      <c r="G91">
        <v>16</v>
      </c>
    </row>
    <row r="92" spans="1:7" hidden="1">
      <c r="A92">
        <v>2026</v>
      </c>
      <c r="B92" t="s">
        <v>38</v>
      </c>
      <c r="C92" t="s">
        <v>39</v>
      </c>
      <c r="D92">
        <v>12</v>
      </c>
      <c r="E92" t="s">
        <v>42</v>
      </c>
      <c r="F92" t="s">
        <v>1</v>
      </c>
      <c r="G92">
        <v>7.5</v>
      </c>
    </row>
    <row r="93" spans="1:7" hidden="1">
      <c r="A93">
        <v>2026</v>
      </c>
      <c r="B93" t="s">
        <v>38</v>
      </c>
      <c r="C93" t="s">
        <v>39</v>
      </c>
      <c r="D93">
        <v>13</v>
      </c>
      <c r="E93" t="s">
        <v>52</v>
      </c>
      <c r="F93" t="s">
        <v>1</v>
      </c>
      <c r="G93">
        <v>9</v>
      </c>
    </row>
    <row r="94" spans="1:7" hidden="1">
      <c r="A94">
        <v>2026</v>
      </c>
      <c r="B94" t="s">
        <v>38</v>
      </c>
      <c r="C94" t="s">
        <v>39</v>
      </c>
      <c r="D94">
        <v>26</v>
      </c>
      <c r="E94" t="s">
        <v>44</v>
      </c>
      <c r="F94" t="s">
        <v>1</v>
      </c>
      <c r="G94">
        <v>9</v>
      </c>
    </row>
    <row r="95" spans="1:7" hidden="1">
      <c r="A95">
        <v>2026</v>
      </c>
      <c r="B95" t="s">
        <v>38</v>
      </c>
      <c r="C95" t="s">
        <v>39</v>
      </c>
      <c r="D95">
        <v>30</v>
      </c>
      <c r="E95" t="s">
        <v>56</v>
      </c>
      <c r="F95" t="s">
        <v>1</v>
      </c>
      <c r="G95">
        <v>7.5</v>
      </c>
    </row>
    <row r="96" spans="1:7" hidden="1">
      <c r="A96">
        <v>2026</v>
      </c>
      <c r="B96" t="s">
        <v>38</v>
      </c>
      <c r="C96" t="s">
        <v>39</v>
      </c>
      <c r="D96">
        <v>31</v>
      </c>
      <c r="E96" t="s">
        <v>57</v>
      </c>
      <c r="F96" t="s">
        <v>1</v>
      </c>
      <c r="G96">
        <v>7.5</v>
      </c>
    </row>
    <row r="97" spans="1:7" hidden="1">
      <c r="A97">
        <v>2026</v>
      </c>
      <c r="B97" t="s">
        <v>38</v>
      </c>
      <c r="C97" t="s">
        <v>39</v>
      </c>
      <c r="D97">
        <v>32</v>
      </c>
      <c r="E97" t="s">
        <v>46</v>
      </c>
      <c r="F97" t="s">
        <v>1</v>
      </c>
      <c r="G97">
        <v>11.25</v>
      </c>
    </row>
    <row r="98" spans="1:7" hidden="1">
      <c r="A98">
        <v>2026</v>
      </c>
      <c r="B98" t="s">
        <v>38</v>
      </c>
      <c r="C98" t="s">
        <v>39</v>
      </c>
      <c r="D98">
        <v>34</v>
      </c>
      <c r="E98" t="s">
        <v>58</v>
      </c>
      <c r="F98" t="s">
        <v>1</v>
      </c>
      <c r="G98">
        <v>4.5</v>
      </c>
    </row>
    <row r="99" spans="1:7" hidden="1">
      <c r="A99">
        <v>2026</v>
      </c>
      <c r="B99" t="s">
        <v>38</v>
      </c>
      <c r="C99" t="s">
        <v>39</v>
      </c>
      <c r="D99">
        <v>39</v>
      </c>
      <c r="E99" t="s">
        <v>48</v>
      </c>
      <c r="F99" t="s">
        <v>1</v>
      </c>
      <c r="G99">
        <v>16.75</v>
      </c>
    </row>
    <row r="100" spans="1:7" hidden="1">
      <c r="A100">
        <v>2026</v>
      </c>
      <c r="B100" t="s">
        <v>38</v>
      </c>
      <c r="C100" t="s">
        <v>39</v>
      </c>
      <c r="D100">
        <v>44</v>
      </c>
      <c r="E100" t="s">
        <v>59</v>
      </c>
      <c r="F100" t="s">
        <v>1</v>
      </c>
      <c r="G100">
        <v>4.5</v>
      </c>
    </row>
    <row r="101" spans="1:7" hidden="1">
      <c r="A101">
        <v>2026</v>
      </c>
      <c r="B101" t="s">
        <v>38</v>
      </c>
      <c r="C101" t="s">
        <v>39</v>
      </c>
      <c r="D101">
        <v>45</v>
      </c>
      <c r="E101" t="s">
        <v>60</v>
      </c>
      <c r="F101" t="s">
        <v>1</v>
      </c>
      <c r="G101">
        <v>6</v>
      </c>
    </row>
    <row r="102" spans="1:7" hidden="1">
      <c r="A102">
        <v>2026</v>
      </c>
      <c r="B102" t="s">
        <v>38</v>
      </c>
      <c r="C102" t="s">
        <v>39</v>
      </c>
      <c r="D102">
        <v>3</v>
      </c>
      <c r="E102" t="s">
        <v>49</v>
      </c>
      <c r="F102" t="s">
        <v>2</v>
      </c>
      <c r="G102">
        <v>96.25</v>
      </c>
    </row>
    <row r="103" spans="1:7" hidden="1">
      <c r="A103">
        <v>2026</v>
      </c>
      <c r="B103" t="s">
        <v>38</v>
      </c>
      <c r="C103" t="s">
        <v>39</v>
      </c>
      <c r="D103">
        <v>6</v>
      </c>
      <c r="E103" t="s">
        <v>50</v>
      </c>
      <c r="F103" t="s">
        <v>2</v>
      </c>
      <c r="G103">
        <v>110.4</v>
      </c>
    </row>
    <row r="104" spans="1:7" hidden="1">
      <c r="A104">
        <v>2026</v>
      </c>
      <c r="B104" t="s">
        <v>38</v>
      </c>
      <c r="C104" t="s">
        <v>39</v>
      </c>
      <c r="D104">
        <v>7</v>
      </c>
      <c r="E104" t="s">
        <v>40</v>
      </c>
      <c r="F104" t="s">
        <v>2</v>
      </c>
      <c r="G104">
        <v>1554.75</v>
      </c>
    </row>
    <row r="105" spans="1:7" hidden="1">
      <c r="A105">
        <v>2026</v>
      </c>
      <c r="B105" t="s">
        <v>38</v>
      </c>
      <c r="C105" t="s">
        <v>39</v>
      </c>
      <c r="D105">
        <v>9</v>
      </c>
      <c r="E105" t="s">
        <v>51</v>
      </c>
      <c r="F105" t="s">
        <v>2</v>
      </c>
      <c r="G105">
        <v>14.1</v>
      </c>
    </row>
    <row r="106" spans="1:7" hidden="1">
      <c r="A106">
        <v>2026</v>
      </c>
      <c r="B106" t="s">
        <v>38</v>
      </c>
      <c r="C106" t="s">
        <v>39</v>
      </c>
      <c r="D106">
        <v>11</v>
      </c>
      <c r="E106" t="s">
        <v>41</v>
      </c>
      <c r="F106" t="s">
        <v>2</v>
      </c>
      <c r="G106">
        <v>238.3</v>
      </c>
    </row>
    <row r="107" spans="1:7" hidden="1">
      <c r="A107">
        <v>2026</v>
      </c>
      <c r="B107" t="s">
        <v>38</v>
      </c>
      <c r="C107" t="s">
        <v>39</v>
      </c>
      <c r="D107">
        <v>12</v>
      </c>
      <c r="E107" t="s">
        <v>42</v>
      </c>
      <c r="F107" t="s">
        <v>2</v>
      </c>
      <c r="G107">
        <v>513.37</v>
      </c>
    </row>
    <row r="108" spans="1:7" hidden="1">
      <c r="A108">
        <v>2026</v>
      </c>
      <c r="B108" t="s">
        <v>38</v>
      </c>
      <c r="C108" t="s">
        <v>39</v>
      </c>
      <c r="D108">
        <v>13</v>
      </c>
      <c r="E108" t="s">
        <v>52</v>
      </c>
      <c r="F108" t="s">
        <v>2</v>
      </c>
      <c r="G108">
        <v>375.28</v>
      </c>
    </row>
    <row r="109" spans="1:7" hidden="1">
      <c r="A109">
        <v>2026</v>
      </c>
      <c r="B109" t="s">
        <v>38</v>
      </c>
      <c r="C109" t="s">
        <v>39</v>
      </c>
      <c r="D109">
        <v>14</v>
      </c>
      <c r="E109" t="s">
        <v>53</v>
      </c>
      <c r="F109" t="s">
        <v>2</v>
      </c>
      <c r="G109">
        <v>45.5</v>
      </c>
    </row>
    <row r="110" spans="1:7" hidden="1">
      <c r="A110">
        <v>2026</v>
      </c>
      <c r="B110" t="s">
        <v>38</v>
      </c>
      <c r="C110" t="s">
        <v>39</v>
      </c>
      <c r="D110">
        <v>15</v>
      </c>
      <c r="E110" t="s">
        <v>54</v>
      </c>
      <c r="F110" t="s">
        <v>2</v>
      </c>
      <c r="G110">
        <v>169.5</v>
      </c>
    </row>
    <row r="111" spans="1:7" hidden="1">
      <c r="A111">
        <v>2026</v>
      </c>
      <c r="B111" t="s">
        <v>38</v>
      </c>
      <c r="C111" t="s">
        <v>39</v>
      </c>
      <c r="D111">
        <v>17</v>
      </c>
      <c r="E111" t="s">
        <v>63</v>
      </c>
      <c r="F111" t="s">
        <v>2</v>
      </c>
      <c r="G111">
        <v>5</v>
      </c>
    </row>
    <row r="112" spans="1:7" hidden="1">
      <c r="A112">
        <v>2026</v>
      </c>
      <c r="B112" t="s">
        <v>38</v>
      </c>
      <c r="C112" t="s">
        <v>39</v>
      </c>
      <c r="D112">
        <v>20</v>
      </c>
      <c r="E112" t="s">
        <v>43</v>
      </c>
      <c r="F112" t="s">
        <v>2</v>
      </c>
      <c r="G112">
        <v>788.45</v>
      </c>
    </row>
    <row r="113" spans="1:7" hidden="1">
      <c r="A113">
        <v>2026</v>
      </c>
      <c r="B113" t="s">
        <v>38</v>
      </c>
      <c r="C113" t="s">
        <v>39</v>
      </c>
      <c r="D113">
        <v>21</v>
      </c>
      <c r="E113" t="s">
        <v>55</v>
      </c>
      <c r="F113" t="s">
        <v>2</v>
      </c>
      <c r="G113">
        <v>434.5</v>
      </c>
    </row>
    <row r="114" spans="1:7" hidden="1">
      <c r="A114">
        <v>2026</v>
      </c>
      <c r="B114" t="s">
        <v>38</v>
      </c>
      <c r="C114" t="s">
        <v>39</v>
      </c>
      <c r="D114">
        <v>26</v>
      </c>
      <c r="E114" t="s">
        <v>44</v>
      </c>
      <c r="F114" t="s">
        <v>2</v>
      </c>
      <c r="G114">
        <v>903.3</v>
      </c>
    </row>
    <row r="115" spans="1:7" hidden="1">
      <c r="A115">
        <v>2026</v>
      </c>
      <c r="B115" t="s">
        <v>38</v>
      </c>
      <c r="C115" t="s">
        <v>39</v>
      </c>
      <c r="D115">
        <v>28</v>
      </c>
      <c r="E115" t="s">
        <v>45</v>
      </c>
      <c r="F115" t="s">
        <v>2</v>
      </c>
      <c r="G115">
        <v>422</v>
      </c>
    </row>
    <row r="116" spans="1:7" hidden="1">
      <c r="A116">
        <v>2026</v>
      </c>
      <c r="B116" t="s">
        <v>38</v>
      </c>
      <c r="C116" t="s">
        <v>39</v>
      </c>
      <c r="D116">
        <v>30</v>
      </c>
      <c r="E116" t="s">
        <v>56</v>
      </c>
      <c r="F116" t="s">
        <v>2</v>
      </c>
      <c r="G116">
        <v>97.5</v>
      </c>
    </row>
    <row r="117" spans="1:7" hidden="1">
      <c r="A117">
        <v>2026</v>
      </c>
      <c r="B117" t="s">
        <v>38</v>
      </c>
      <c r="C117" t="s">
        <v>39</v>
      </c>
      <c r="D117">
        <v>31</v>
      </c>
      <c r="E117" t="s">
        <v>57</v>
      </c>
      <c r="F117" t="s">
        <v>2</v>
      </c>
      <c r="G117">
        <v>300.5</v>
      </c>
    </row>
    <row r="118" spans="1:7" hidden="1">
      <c r="A118">
        <v>2026</v>
      </c>
      <c r="B118" t="s">
        <v>38</v>
      </c>
      <c r="C118" t="s">
        <v>39</v>
      </c>
      <c r="D118">
        <v>32</v>
      </c>
      <c r="E118" t="s">
        <v>46</v>
      </c>
      <c r="F118" t="s">
        <v>2</v>
      </c>
      <c r="G118">
        <v>594.75</v>
      </c>
    </row>
    <row r="119" spans="1:7" hidden="1">
      <c r="A119">
        <v>2026</v>
      </c>
      <c r="B119" t="s">
        <v>38</v>
      </c>
      <c r="C119" t="s">
        <v>39</v>
      </c>
      <c r="D119">
        <v>34</v>
      </c>
      <c r="E119" t="s">
        <v>58</v>
      </c>
      <c r="F119" t="s">
        <v>2</v>
      </c>
      <c r="G119">
        <v>219.5</v>
      </c>
    </row>
    <row r="120" spans="1:7" hidden="1">
      <c r="A120">
        <v>2026</v>
      </c>
      <c r="B120" t="s">
        <v>38</v>
      </c>
      <c r="C120" t="s">
        <v>39</v>
      </c>
      <c r="D120">
        <v>35</v>
      </c>
      <c r="E120" t="s">
        <v>47</v>
      </c>
      <c r="F120" t="s">
        <v>2</v>
      </c>
      <c r="G120">
        <v>1930.08</v>
      </c>
    </row>
    <row r="121" spans="1:7" hidden="1">
      <c r="A121">
        <v>2026</v>
      </c>
      <c r="B121" t="s">
        <v>38</v>
      </c>
      <c r="C121" t="s">
        <v>39</v>
      </c>
      <c r="D121">
        <v>39</v>
      </c>
      <c r="E121" t="s">
        <v>48</v>
      </c>
      <c r="F121" t="s">
        <v>2</v>
      </c>
      <c r="G121">
        <v>754.72</v>
      </c>
    </row>
    <row r="122" spans="1:7" hidden="1">
      <c r="A122">
        <v>2026</v>
      </c>
      <c r="B122" t="s">
        <v>38</v>
      </c>
      <c r="C122" t="s">
        <v>39</v>
      </c>
      <c r="D122">
        <v>44</v>
      </c>
      <c r="E122" t="s">
        <v>59</v>
      </c>
      <c r="F122" t="s">
        <v>2</v>
      </c>
      <c r="G122">
        <v>137.25</v>
      </c>
    </row>
    <row r="123" spans="1:7" hidden="1">
      <c r="A123">
        <v>2026</v>
      </c>
      <c r="B123" t="s">
        <v>38</v>
      </c>
      <c r="C123" t="s">
        <v>39</v>
      </c>
      <c r="D123">
        <v>45</v>
      </c>
      <c r="E123" t="s">
        <v>60</v>
      </c>
      <c r="F123" t="s">
        <v>2</v>
      </c>
      <c r="G123">
        <v>78</v>
      </c>
    </row>
    <row r="124" spans="1:7" hidden="1">
      <c r="A124">
        <v>2026</v>
      </c>
      <c r="B124" t="s">
        <v>38</v>
      </c>
      <c r="C124" t="s">
        <v>39</v>
      </c>
      <c r="D124">
        <v>96</v>
      </c>
      <c r="E124" t="s">
        <v>62</v>
      </c>
      <c r="F124" t="s">
        <v>2</v>
      </c>
      <c r="G124">
        <v>64.5</v>
      </c>
    </row>
    <row r="125" spans="1:7" hidden="1">
      <c r="A125">
        <v>2026</v>
      </c>
      <c r="B125" t="s">
        <v>38</v>
      </c>
      <c r="C125" t="s">
        <v>39</v>
      </c>
      <c r="D125">
        <v>3</v>
      </c>
      <c r="E125" t="s">
        <v>49</v>
      </c>
      <c r="F125" t="s">
        <v>3</v>
      </c>
      <c r="G125">
        <v>177.75</v>
      </c>
    </row>
    <row r="126" spans="1:7" hidden="1">
      <c r="A126">
        <v>2026</v>
      </c>
      <c r="B126" t="s">
        <v>38</v>
      </c>
      <c r="C126" t="s">
        <v>39</v>
      </c>
      <c r="D126">
        <v>6</v>
      </c>
      <c r="E126" t="s">
        <v>50</v>
      </c>
      <c r="F126" t="s">
        <v>3</v>
      </c>
      <c r="G126">
        <v>344.66</v>
      </c>
    </row>
    <row r="127" spans="1:7" hidden="1">
      <c r="A127">
        <v>2026</v>
      </c>
      <c r="B127" t="s">
        <v>38</v>
      </c>
      <c r="C127" t="s">
        <v>39</v>
      </c>
      <c r="D127">
        <v>7</v>
      </c>
      <c r="E127" t="s">
        <v>40</v>
      </c>
      <c r="F127" t="s">
        <v>3</v>
      </c>
      <c r="G127">
        <v>2216.5</v>
      </c>
    </row>
    <row r="128" spans="1:7" hidden="1">
      <c r="A128">
        <v>2026</v>
      </c>
      <c r="B128" t="s">
        <v>38</v>
      </c>
      <c r="C128" t="s">
        <v>39</v>
      </c>
      <c r="D128">
        <v>9</v>
      </c>
      <c r="E128" t="s">
        <v>51</v>
      </c>
      <c r="F128" t="s">
        <v>3</v>
      </c>
      <c r="G128">
        <v>23.4</v>
      </c>
    </row>
    <row r="129" spans="1:7" hidden="1">
      <c r="A129">
        <v>2026</v>
      </c>
      <c r="B129" t="s">
        <v>38</v>
      </c>
      <c r="C129" t="s">
        <v>39</v>
      </c>
      <c r="D129">
        <v>11</v>
      </c>
      <c r="E129" t="s">
        <v>41</v>
      </c>
      <c r="F129" t="s">
        <v>3</v>
      </c>
      <c r="G129">
        <v>980.81</v>
      </c>
    </row>
    <row r="130" spans="1:7" hidden="1">
      <c r="A130">
        <v>2026</v>
      </c>
      <c r="B130" t="s">
        <v>38</v>
      </c>
      <c r="C130" t="s">
        <v>39</v>
      </c>
      <c r="D130">
        <v>12</v>
      </c>
      <c r="E130" t="s">
        <v>42</v>
      </c>
      <c r="F130" t="s">
        <v>3</v>
      </c>
      <c r="G130">
        <v>1569.13</v>
      </c>
    </row>
    <row r="131" spans="1:7" hidden="1">
      <c r="A131">
        <v>2026</v>
      </c>
      <c r="B131" t="s">
        <v>38</v>
      </c>
      <c r="C131" t="s">
        <v>39</v>
      </c>
      <c r="D131">
        <v>13</v>
      </c>
      <c r="E131" t="s">
        <v>52</v>
      </c>
      <c r="F131" t="s">
        <v>3</v>
      </c>
      <c r="G131">
        <v>828.47</v>
      </c>
    </row>
    <row r="132" spans="1:7" hidden="1">
      <c r="A132">
        <v>2026</v>
      </c>
      <c r="B132" t="s">
        <v>38</v>
      </c>
      <c r="C132" t="s">
        <v>39</v>
      </c>
      <c r="D132">
        <v>14</v>
      </c>
      <c r="E132" t="s">
        <v>53</v>
      </c>
      <c r="F132" t="s">
        <v>3</v>
      </c>
      <c r="G132">
        <v>56</v>
      </c>
    </row>
    <row r="133" spans="1:7" hidden="1">
      <c r="A133">
        <v>2026</v>
      </c>
      <c r="B133" t="s">
        <v>38</v>
      </c>
      <c r="C133" t="s">
        <v>39</v>
      </c>
      <c r="D133">
        <v>15</v>
      </c>
      <c r="E133" t="s">
        <v>54</v>
      </c>
      <c r="F133" t="s">
        <v>3</v>
      </c>
      <c r="G133">
        <v>282.5</v>
      </c>
    </row>
    <row r="134" spans="1:7" hidden="1">
      <c r="A134">
        <v>2026</v>
      </c>
      <c r="B134" t="s">
        <v>38</v>
      </c>
      <c r="C134" t="s">
        <v>39</v>
      </c>
      <c r="D134">
        <v>17</v>
      </c>
      <c r="E134" t="s">
        <v>63</v>
      </c>
      <c r="F134" t="s">
        <v>3</v>
      </c>
      <c r="G134">
        <v>26.5</v>
      </c>
    </row>
    <row r="135" spans="1:7" hidden="1">
      <c r="A135">
        <v>2026</v>
      </c>
      <c r="B135" t="s">
        <v>38</v>
      </c>
      <c r="C135" t="s">
        <v>39</v>
      </c>
      <c r="D135">
        <v>20</v>
      </c>
      <c r="E135" t="s">
        <v>43</v>
      </c>
      <c r="F135" t="s">
        <v>3</v>
      </c>
      <c r="G135">
        <v>2527.41</v>
      </c>
    </row>
    <row r="136" spans="1:7" hidden="1">
      <c r="A136">
        <v>2026</v>
      </c>
      <c r="B136" t="s">
        <v>38</v>
      </c>
      <c r="C136" t="s">
        <v>39</v>
      </c>
      <c r="D136">
        <v>21</v>
      </c>
      <c r="E136" t="s">
        <v>55</v>
      </c>
      <c r="F136" t="s">
        <v>3</v>
      </c>
      <c r="G136">
        <v>605.79999999999995</v>
      </c>
    </row>
    <row r="137" spans="1:7" hidden="1">
      <c r="A137">
        <v>2026</v>
      </c>
      <c r="B137" t="s">
        <v>38</v>
      </c>
      <c r="C137" t="s">
        <v>39</v>
      </c>
      <c r="D137">
        <v>26</v>
      </c>
      <c r="E137" t="s">
        <v>44</v>
      </c>
      <c r="F137" t="s">
        <v>3</v>
      </c>
      <c r="G137">
        <v>1956</v>
      </c>
    </row>
    <row r="138" spans="1:7" hidden="1">
      <c r="A138">
        <v>2026</v>
      </c>
      <c r="B138" t="s">
        <v>38</v>
      </c>
      <c r="C138" t="s">
        <v>39</v>
      </c>
      <c r="D138">
        <v>28</v>
      </c>
      <c r="E138" t="s">
        <v>45</v>
      </c>
      <c r="F138" t="s">
        <v>3</v>
      </c>
      <c r="G138">
        <v>961.5</v>
      </c>
    </row>
    <row r="139" spans="1:7" hidden="1">
      <c r="A139">
        <v>2026</v>
      </c>
      <c r="B139" t="s">
        <v>38</v>
      </c>
      <c r="C139" t="s">
        <v>39</v>
      </c>
      <c r="D139">
        <v>30</v>
      </c>
      <c r="E139" t="s">
        <v>56</v>
      </c>
      <c r="F139" t="s">
        <v>3</v>
      </c>
      <c r="G139">
        <v>150</v>
      </c>
    </row>
    <row r="140" spans="1:7" hidden="1">
      <c r="A140">
        <v>2026</v>
      </c>
      <c r="B140" t="s">
        <v>38</v>
      </c>
      <c r="C140" t="s">
        <v>39</v>
      </c>
      <c r="D140">
        <v>31</v>
      </c>
      <c r="E140" t="s">
        <v>57</v>
      </c>
      <c r="F140" t="s">
        <v>3</v>
      </c>
      <c r="G140">
        <v>406.4</v>
      </c>
    </row>
    <row r="141" spans="1:7" hidden="1">
      <c r="A141">
        <v>2026</v>
      </c>
      <c r="B141" t="s">
        <v>38</v>
      </c>
      <c r="C141" t="s">
        <v>39</v>
      </c>
      <c r="D141">
        <v>32</v>
      </c>
      <c r="E141" t="s">
        <v>46</v>
      </c>
      <c r="F141" t="s">
        <v>3</v>
      </c>
      <c r="G141">
        <v>1753.3</v>
      </c>
    </row>
    <row r="142" spans="1:7" hidden="1">
      <c r="A142">
        <v>2026</v>
      </c>
      <c r="B142" t="s">
        <v>38</v>
      </c>
      <c r="C142" t="s">
        <v>39</v>
      </c>
      <c r="D142">
        <v>34</v>
      </c>
      <c r="E142" t="s">
        <v>58</v>
      </c>
      <c r="F142" t="s">
        <v>3</v>
      </c>
      <c r="G142">
        <v>313</v>
      </c>
    </row>
    <row r="143" spans="1:7" hidden="1">
      <c r="A143">
        <v>2026</v>
      </c>
      <c r="B143" t="s">
        <v>38</v>
      </c>
      <c r="C143" t="s">
        <v>39</v>
      </c>
      <c r="D143">
        <v>35</v>
      </c>
      <c r="E143" t="s">
        <v>47</v>
      </c>
      <c r="F143" t="s">
        <v>3</v>
      </c>
      <c r="G143">
        <v>5134.79</v>
      </c>
    </row>
    <row r="144" spans="1:7" hidden="1">
      <c r="A144">
        <v>2026</v>
      </c>
      <c r="B144" t="s">
        <v>38</v>
      </c>
      <c r="C144" t="s">
        <v>39</v>
      </c>
      <c r="D144">
        <v>39</v>
      </c>
      <c r="E144" t="s">
        <v>48</v>
      </c>
      <c r="F144" t="s">
        <v>3</v>
      </c>
      <c r="G144">
        <v>2408.83</v>
      </c>
    </row>
    <row r="145" spans="1:7" hidden="1">
      <c r="A145">
        <v>2026</v>
      </c>
      <c r="B145" t="s">
        <v>38</v>
      </c>
      <c r="C145" t="s">
        <v>39</v>
      </c>
      <c r="D145">
        <v>44</v>
      </c>
      <c r="E145" t="s">
        <v>59</v>
      </c>
      <c r="F145" t="s">
        <v>3</v>
      </c>
      <c r="G145">
        <v>221.75</v>
      </c>
    </row>
    <row r="146" spans="1:7" hidden="1">
      <c r="A146">
        <v>2026</v>
      </c>
      <c r="B146" t="s">
        <v>38</v>
      </c>
      <c r="C146" t="s">
        <v>39</v>
      </c>
      <c r="D146">
        <v>45</v>
      </c>
      <c r="E146" t="s">
        <v>60</v>
      </c>
      <c r="F146" t="s">
        <v>3</v>
      </c>
      <c r="G146">
        <v>126</v>
      </c>
    </row>
    <row r="147" spans="1:7" hidden="1">
      <c r="A147">
        <v>2026</v>
      </c>
      <c r="B147" t="s">
        <v>38</v>
      </c>
      <c r="C147" t="s">
        <v>39</v>
      </c>
      <c r="D147">
        <v>96</v>
      </c>
      <c r="E147" t="s">
        <v>62</v>
      </c>
      <c r="F147" t="s">
        <v>3</v>
      </c>
      <c r="G147">
        <v>252</v>
      </c>
    </row>
    <row r="148" spans="1:7" hidden="1">
      <c r="A148">
        <v>2026</v>
      </c>
      <c r="B148" t="s">
        <v>38</v>
      </c>
      <c r="C148" t="s">
        <v>39</v>
      </c>
      <c r="D148">
        <v>3</v>
      </c>
      <c r="E148" t="s">
        <v>49</v>
      </c>
      <c r="F148" t="s">
        <v>4</v>
      </c>
      <c r="G148">
        <v>183.75</v>
      </c>
    </row>
    <row r="149" spans="1:7" hidden="1">
      <c r="A149">
        <v>2026</v>
      </c>
      <c r="B149" t="s">
        <v>38</v>
      </c>
      <c r="C149" t="s">
        <v>39</v>
      </c>
      <c r="D149">
        <v>6</v>
      </c>
      <c r="E149" t="s">
        <v>50</v>
      </c>
      <c r="F149" t="s">
        <v>4</v>
      </c>
      <c r="G149">
        <v>533.54999999999995</v>
      </c>
    </row>
    <row r="150" spans="1:7" hidden="1">
      <c r="A150">
        <v>2026</v>
      </c>
      <c r="B150" t="s">
        <v>38</v>
      </c>
      <c r="C150" t="s">
        <v>39</v>
      </c>
      <c r="D150">
        <v>7</v>
      </c>
      <c r="E150" t="s">
        <v>40</v>
      </c>
      <c r="F150" t="s">
        <v>4</v>
      </c>
      <c r="G150">
        <v>2766.75</v>
      </c>
    </row>
    <row r="151" spans="1:7" hidden="1">
      <c r="A151">
        <v>2026</v>
      </c>
      <c r="B151" t="s">
        <v>38</v>
      </c>
      <c r="C151" t="s">
        <v>39</v>
      </c>
      <c r="D151">
        <v>9</v>
      </c>
      <c r="E151" t="s">
        <v>51</v>
      </c>
      <c r="F151" t="s">
        <v>4</v>
      </c>
      <c r="G151">
        <v>66.599999999999994</v>
      </c>
    </row>
    <row r="152" spans="1:7" hidden="1">
      <c r="A152">
        <v>2026</v>
      </c>
      <c r="B152" t="s">
        <v>38</v>
      </c>
      <c r="C152" t="s">
        <v>39</v>
      </c>
      <c r="D152">
        <v>11</v>
      </c>
      <c r="E152" t="s">
        <v>41</v>
      </c>
      <c r="F152" t="s">
        <v>4</v>
      </c>
      <c r="G152">
        <v>529.92999999999995</v>
      </c>
    </row>
    <row r="153" spans="1:7" hidden="1">
      <c r="A153">
        <v>2026</v>
      </c>
      <c r="B153" t="s">
        <v>38</v>
      </c>
      <c r="C153" t="s">
        <v>39</v>
      </c>
      <c r="D153">
        <v>12</v>
      </c>
      <c r="E153" t="s">
        <v>42</v>
      </c>
      <c r="F153" t="s">
        <v>4</v>
      </c>
      <c r="G153">
        <v>1253.04</v>
      </c>
    </row>
    <row r="154" spans="1:7" hidden="1">
      <c r="A154">
        <v>2026</v>
      </c>
      <c r="B154" t="s">
        <v>38</v>
      </c>
      <c r="C154" t="s">
        <v>39</v>
      </c>
      <c r="D154">
        <v>13</v>
      </c>
      <c r="E154" t="s">
        <v>52</v>
      </c>
      <c r="F154" t="s">
        <v>4</v>
      </c>
      <c r="G154">
        <v>935.9</v>
      </c>
    </row>
    <row r="155" spans="1:7" hidden="1">
      <c r="A155">
        <v>2026</v>
      </c>
      <c r="B155" t="s">
        <v>38</v>
      </c>
      <c r="C155" t="s">
        <v>39</v>
      </c>
      <c r="D155">
        <v>14</v>
      </c>
      <c r="E155" t="s">
        <v>53</v>
      </c>
      <c r="F155" t="s">
        <v>4</v>
      </c>
      <c r="G155">
        <v>91</v>
      </c>
    </row>
    <row r="156" spans="1:7" hidden="1">
      <c r="A156">
        <v>2026</v>
      </c>
      <c r="B156" t="s">
        <v>38</v>
      </c>
      <c r="C156" t="s">
        <v>39</v>
      </c>
      <c r="D156">
        <v>15</v>
      </c>
      <c r="E156" t="s">
        <v>54</v>
      </c>
      <c r="F156" t="s">
        <v>4</v>
      </c>
      <c r="G156">
        <v>281.5</v>
      </c>
    </row>
    <row r="157" spans="1:7" hidden="1">
      <c r="A157">
        <v>2026</v>
      </c>
      <c r="B157" t="s">
        <v>38</v>
      </c>
      <c r="C157" t="s">
        <v>39</v>
      </c>
      <c r="D157">
        <v>17</v>
      </c>
      <c r="E157" t="s">
        <v>63</v>
      </c>
      <c r="F157" t="s">
        <v>4</v>
      </c>
      <c r="G157">
        <v>1.5</v>
      </c>
    </row>
    <row r="158" spans="1:7" hidden="1">
      <c r="A158">
        <v>2026</v>
      </c>
      <c r="B158" t="s">
        <v>38</v>
      </c>
      <c r="C158" t="s">
        <v>39</v>
      </c>
      <c r="D158">
        <v>20</v>
      </c>
      <c r="E158" t="s">
        <v>43</v>
      </c>
      <c r="F158" t="s">
        <v>4</v>
      </c>
      <c r="G158">
        <v>2169.1799999999998</v>
      </c>
    </row>
    <row r="159" spans="1:7" hidden="1">
      <c r="A159">
        <v>2026</v>
      </c>
      <c r="B159" t="s">
        <v>38</v>
      </c>
      <c r="C159" t="s">
        <v>39</v>
      </c>
      <c r="D159">
        <v>21</v>
      </c>
      <c r="E159" t="s">
        <v>55</v>
      </c>
      <c r="F159" t="s">
        <v>4</v>
      </c>
      <c r="G159">
        <v>787.3</v>
      </c>
    </row>
    <row r="160" spans="1:7" hidden="1">
      <c r="A160">
        <v>2026</v>
      </c>
      <c r="B160" t="s">
        <v>38</v>
      </c>
      <c r="C160" t="s">
        <v>39</v>
      </c>
      <c r="D160">
        <v>26</v>
      </c>
      <c r="E160" t="s">
        <v>44</v>
      </c>
      <c r="F160" t="s">
        <v>4</v>
      </c>
      <c r="G160">
        <v>1885.6</v>
      </c>
    </row>
    <row r="161" spans="1:7" hidden="1">
      <c r="A161">
        <v>2026</v>
      </c>
      <c r="B161" t="s">
        <v>38</v>
      </c>
      <c r="C161" t="s">
        <v>39</v>
      </c>
      <c r="D161">
        <v>28</v>
      </c>
      <c r="E161" t="s">
        <v>45</v>
      </c>
      <c r="F161" t="s">
        <v>4</v>
      </c>
      <c r="G161">
        <v>894</v>
      </c>
    </row>
    <row r="162" spans="1:7" hidden="1">
      <c r="A162">
        <v>2026</v>
      </c>
      <c r="B162" t="s">
        <v>38</v>
      </c>
      <c r="C162" t="s">
        <v>39</v>
      </c>
      <c r="D162">
        <v>30</v>
      </c>
      <c r="E162" t="s">
        <v>56</v>
      </c>
      <c r="F162" t="s">
        <v>4</v>
      </c>
      <c r="G162">
        <v>247.5</v>
      </c>
    </row>
    <row r="163" spans="1:7" hidden="1">
      <c r="A163">
        <v>2026</v>
      </c>
      <c r="B163" t="s">
        <v>38</v>
      </c>
      <c r="C163" t="s">
        <v>39</v>
      </c>
      <c r="D163">
        <v>31</v>
      </c>
      <c r="E163" t="s">
        <v>57</v>
      </c>
      <c r="F163" t="s">
        <v>4</v>
      </c>
      <c r="G163">
        <v>676.2</v>
      </c>
    </row>
    <row r="164" spans="1:7" hidden="1">
      <c r="A164">
        <v>2026</v>
      </c>
      <c r="B164" t="s">
        <v>38</v>
      </c>
      <c r="C164" t="s">
        <v>39</v>
      </c>
      <c r="D164">
        <v>32</v>
      </c>
      <c r="E164" t="s">
        <v>46</v>
      </c>
      <c r="F164" t="s">
        <v>4</v>
      </c>
      <c r="G164">
        <v>1401</v>
      </c>
    </row>
    <row r="165" spans="1:7" hidden="1">
      <c r="A165">
        <v>2026</v>
      </c>
      <c r="B165" t="s">
        <v>38</v>
      </c>
      <c r="C165" t="s">
        <v>39</v>
      </c>
      <c r="D165">
        <v>34</v>
      </c>
      <c r="E165" t="s">
        <v>58</v>
      </c>
      <c r="F165" t="s">
        <v>4</v>
      </c>
      <c r="G165">
        <v>548</v>
      </c>
    </row>
    <row r="166" spans="1:7" hidden="1">
      <c r="A166">
        <v>2026</v>
      </c>
      <c r="B166" t="s">
        <v>38</v>
      </c>
      <c r="C166" t="s">
        <v>39</v>
      </c>
      <c r="D166">
        <v>35</v>
      </c>
      <c r="E166" t="s">
        <v>47</v>
      </c>
      <c r="F166" t="s">
        <v>4</v>
      </c>
      <c r="G166">
        <v>5923.51</v>
      </c>
    </row>
    <row r="167" spans="1:7" hidden="1">
      <c r="A167">
        <v>2026</v>
      </c>
      <c r="B167" t="s">
        <v>38</v>
      </c>
      <c r="C167" t="s">
        <v>39</v>
      </c>
      <c r="D167">
        <v>39</v>
      </c>
      <c r="E167" t="s">
        <v>48</v>
      </c>
      <c r="F167" t="s">
        <v>4</v>
      </c>
      <c r="G167">
        <v>2724.94</v>
      </c>
    </row>
    <row r="168" spans="1:7" hidden="1">
      <c r="A168">
        <v>2026</v>
      </c>
      <c r="B168" t="s">
        <v>38</v>
      </c>
      <c r="C168" t="s">
        <v>39</v>
      </c>
      <c r="D168">
        <v>44</v>
      </c>
      <c r="E168" t="s">
        <v>59</v>
      </c>
      <c r="F168" t="s">
        <v>4</v>
      </c>
      <c r="G168">
        <v>381.25</v>
      </c>
    </row>
    <row r="169" spans="1:7" hidden="1">
      <c r="A169">
        <v>2026</v>
      </c>
      <c r="B169" t="s">
        <v>38</v>
      </c>
      <c r="C169" t="s">
        <v>39</v>
      </c>
      <c r="D169">
        <v>45</v>
      </c>
      <c r="E169" t="s">
        <v>60</v>
      </c>
      <c r="F169" t="s">
        <v>4</v>
      </c>
      <c r="G169">
        <v>180</v>
      </c>
    </row>
    <row r="170" spans="1:7" hidden="1">
      <c r="A170">
        <v>2026</v>
      </c>
      <c r="B170" t="s">
        <v>38</v>
      </c>
      <c r="C170" t="s">
        <v>39</v>
      </c>
      <c r="D170">
        <v>96</v>
      </c>
      <c r="E170" t="s">
        <v>62</v>
      </c>
      <c r="F170" t="s">
        <v>4</v>
      </c>
      <c r="G170">
        <v>78.5</v>
      </c>
    </row>
    <row r="171" spans="1:7" hidden="1">
      <c r="A171">
        <v>2026</v>
      </c>
      <c r="B171" t="s">
        <v>38</v>
      </c>
      <c r="C171" t="s">
        <v>39</v>
      </c>
      <c r="D171">
        <v>3</v>
      </c>
      <c r="E171" t="s">
        <v>49</v>
      </c>
      <c r="F171" t="s">
        <v>5</v>
      </c>
      <c r="G171">
        <v>13.5</v>
      </c>
    </row>
    <row r="172" spans="1:7" hidden="1">
      <c r="A172">
        <v>2026</v>
      </c>
      <c r="B172" t="s">
        <v>38</v>
      </c>
      <c r="C172" t="s">
        <v>39</v>
      </c>
      <c r="D172">
        <v>6</v>
      </c>
      <c r="E172" t="s">
        <v>50</v>
      </c>
      <c r="F172" t="s">
        <v>5</v>
      </c>
      <c r="G172">
        <v>13.97</v>
      </c>
    </row>
    <row r="173" spans="1:7" hidden="1">
      <c r="A173">
        <v>2026</v>
      </c>
      <c r="B173" t="s">
        <v>38</v>
      </c>
      <c r="C173" t="s">
        <v>39</v>
      </c>
      <c r="D173">
        <v>7</v>
      </c>
      <c r="E173" t="s">
        <v>40</v>
      </c>
      <c r="F173" t="s">
        <v>5</v>
      </c>
      <c r="G173">
        <v>79</v>
      </c>
    </row>
    <row r="174" spans="1:7" hidden="1">
      <c r="A174">
        <v>2026</v>
      </c>
      <c r="B174" t="s">
        <v>38</v>
      </c>
      <c r="C174" t="s">
        <v>39</v>
      </c>
      <c r="D174">
        <v>11</v>
      </c>
      <c r="E174" t="s">
        <v>41</v>
      </c>
      <c r="F174" t="s">
        <v>5</v>
      </c>
      <c r="G174">
        <v>5.07</v>
      </c>
    </row>
    <row r="175" spans="1:7" hidden="1">
      <c r="A175">
        <v>2026</v>
      </c>
      <c r="B175" t="s">
        <v>38</v>
      </c>
      <c r="C175" t="s">
        <v>39</v>
      </c>
      <c r="D175">
        <v>12</v>
      </c>
      <c r="E175" t="s">
        <v>42</v>
      </c>
      <c r="F175" t="s">
        <v>5</v>
      </c>
      <c r="G175">
        <v>33.799999999999997</v>
      </c>
    </row>
    <row r="176" spans="1:7" hidden="1">
      <c r="A176">
        <v>2026</v>
      </c>
      <c r="B176" t="s">
        <v>38</v>
      </c>
      <c r="C176" t="s">
        <v>39</v>
      </c>
      <c r="D176">
        <v>13</v>
      </c>
      <c r="E176" t="s">
        <v>52</v>
      </c>
      <c r="F176" t="s">
        <v>5</v>
      </c>
      <c r="G176">
        <v>93.46</v>
      </c>
    </row>
    <row r="177" spans="1:7" hidden="1">
      <c r="A177">
        <v>2026</v>
      </c>
      <c r="B177" t="s">
        <v>38</v>
      </c>
      <c r="C177" t="s">
        <v>39</v>
      </c>
      <c r="D177">
        <v>14</v>
      </c>
      <c r="E177" t="s">
        <v>53</v>
      </c>
      <c r="F177" t="s">
        <v>5</v>
      </c>
      <c r="G177">
        <v>14</v>
      </c>
    </row>
    <row r="178" spans="1:7" hidden="1">
      <c r="A178">
        <v>2026</v>
      </c>
      <c r="B178" t="s">
        <v>38</v>
      </c>
      <c r="C178" t="s">
        <v>39</v>
      </c>
      <c r="D178">
        <v>15</v>
      </c>
      <c r="E178" t="s">
        <v>54</v>
      </c>
      <c r="F178" t="s">
        <v>5</v>
      </c>
      <c r="G178">
        <v>22.5</v>
      </c>
    </row>
    <row r="179" spans="1:7" hidden="1">
      <c r="A179">
        <v>2026</v>
      </c>
      <c r="B179" t="s">
        <v>38</v>
      </c>
      <c r="C179" t="s">
        <v>39</v>
      </c>
      <c r="D179">
        <v>20</v>
      </c>
      <c r="E179" t="s">
        <v>43</v>
      </c>
      <c r="F179" t="s">
        <v>5</v>
      </c>
      <c r="G179">
        <v>119.52</v>
      </c>
    </row>
    <row r="180" spans="1:7" hidden="1">
      <c r="A180">
        <v>2026</v>
      </c>
      <c r="B180" t="s">
        <v>38</v>
      </c>
      <c r="C180" t="s">
        <v>39</v>
      </c>
      <c r="D180">
        <v>21</v>
      </c>
      <c r="E180" t="s">
        <v>55</v>
      </c>
      <c r="F180" t="s">
        <v>5</v>
      </c>
      <c r="G180">
        <v>110.5</v>
      </c>
    </row>
    <row r="181" spans="1:7" hidden="1">
      <c r="A181">
        <v>2026</v>
      </c>
      <c r="B181" t="s">
        <v>38</v>
      </c>
      <c r="C181" t="s">
        <v>39</v>
      </c>
      <c r="D181">
        <v>26</v>
      </c>
      <c r="E181" t="s">
        <v>44</v>
      </c>
      <c r="F181" t="s">
        <v>5</v>
      </c>
      <c r="G181">
        <v>75</v>
      </c>
    </row>
    <row r="182" spans="1:7" hidden="1">
      <c r="A182">
        <v>2026</v>
      </c>
      <c r="B182" t="s">
        <v>38</v>
      </c>
      <c r="C182" t="s">
        <v>39</v>
      </c>
      <c r="D182">
        <v>28</v>
      </c>
      <c r="E182" t="s">
        <v>45</v>
      </c>
      <c r="F182" t="s">
        <v>5</v>
      </c>
      <c r="G182">
        <v>25.5</v>
      </c>
    </row>
    <row r="183" spans="1:7" hidden="1">
      <c r="A183">
        <v>2026</v>
      </c>
      <c r="B183" t="s">
        <v>38</v>
      </c>
      <c r="C183" t="s">
        <v>39</v>
      </c>
      <c r="D183">
        <v>30</v>
      </c>
      <c r="E183" t="s">
        <v>56</v>
      </c>
      <c r="F183" t="s">
        <v>5</v>
      </c>
      <c r="G183">
        <v>22.5</v>
      </c>
    </row>
    <row r="184" spans="1:7" hidden="1">
      <c r="A184">
        <v>2026</v>
      </c>
      <c r="B184" t="s">
        <v>38</v>
      </c>
      <c r="C184" t="s">
        <v>39</v>
      </c>
      <c r="D184">
        <v>31</v>
      </c>
      <c r="E184" t="s">
        <v>57</v>
      </c>
      <c r="F184" t="s">
        <v>5</v>
      </c>
      <c r="G184">
        <v>71.7</v>
      </c>
    </row>
    <row r="185" spans="1:7" hidden="1">
      <c r="A185">
        <v>2026</v>
      </c>
      <c r="B185" t="s">
        <v>38</v>
      </c>
      <c r="C185" t="s">
        <v>39</v>
      </c>
      <c r="D185">
        <v>32</v>
      </c>
      <c r="E185" t="s">
        <v>46</v>
      </c>
      <c r="F185" t="s">
        <v>5</v>
      </c>
      <c r="G185">
        <v>133.19999999999999</v>
      </c>
    </row>
    <row r="186" spans="1:7" hidden="1">
      <c r="A186">
        <v>2026</v>
      </c>
      <c r="B186" t="s">
        <v>38</v>
      </c>
      <c r="C186" t="s">
        <v>39</v>
      </c>
      <c r="D186">
        <v>34</v>
      </c>
      <c r="E186" t="s">
        <v>58</v>
      </c>
      <c r="F186" t="s">
        <v>5</v>
      </c>
      <c r="G186">
        <v>42</v>
      </c>
    </row>
    <row r="187" spans="1:7" hidden="1">
      <c r="A187">
        <v>2026</v>
      </c>
      <c r="B187" t="s">
        <v>38</v>
      </c>
      <c r="C187" t="s">
        <v>39</v>
      </c>
      <c r="D187">
        <v>35</v>
      </c>
      <c r="E187" t="s">
        <v>47</v>
      </c>
      <c r="F187" t="s">
        <v>5</v>
      </c>
      <c r="G187">
        <v>289.88</v>
      </c>
    </row>
    <row r="188" spans="1:7" hidden="1">
      <c r="A188">
        <v>2026</v>
      </c>
      <c r="B188" t="s">
        <v>38</v>
      </c>
      <c r="C188" t="s">
        <v>39</v>
      </c>
      <c r="D188">
        <v>39</v>
      </c>
      <c r="E188" t="s">
        <v>48</v>
      </c>
      <c r="F188" t="s">
        <v>5</v>
      </c>
      <c r="G188">
        <v>202.4</v>
      </c>
    </row>
    <row r="189" spans="1:7" hidden="1">
      <c r="A189">
        <v>2026</v>
      </c>
      <c r="B189" t="s">
        <v>38</v>
      </c>
      <c r="C189" t="s">
        <v>39</v>
      </c>
      <c r="D189">
        <v>44</v>
      </c>
      <c r="E189" t="s">
        <v>59</v>
      </c>
      <c r="F189" t="s">
        <v>5</v>
      </c>
      <c r="G189">
        <v>31.5</v>
      </c>
    </row>
    <row r="190" spans="1:7" hidden="1">
      <c r="A190">
        <v>2026</v>
      </c>
      <c r="B190" t="s">
        <v>38</v>
      </c>
      <c r="C190" t="s">
        <v>39</v>
      </c>
      <c r="D190">
        <v>45</v>
      </c>
      <c r="E190" t="s">
        <v>60</v>
      </c>
      <c r="F190" t="s">
        <v>5</v>
      </c>
      <c r="G190">
        <v>18</v>
      </c>
    </row>
    <row r="191" spans="1:7" hidden="1">
      <c r="A191">
        <v>2026</v>
      </c>
      <c r="B191" t="s">
        <v>38</v>
      </c>
      <c r="C191" t="s">
        <v>39</v>
      </c>
      <c r="D191">
        <v>96</v>
      </c>
      <c r="E191" t="s">
        <v>62</v>
      </c>
      <c r="F191" t="s">
        <v>5</v>
      </c>
      <c r="G191">
        <v>11</v>
      </c>
    </row>
    <row r="192" spans="1:7" hidden="1">
      <c r="A192">
        <v>2026</v>
      </c>
      <c r="B192" t="s">
        <v>38</v>
      </c>
      <c r="C192" t="s">
        <v>39</v>
      </c>
      <c r="D192">
        <v>3</v>
      </c>
      <c r="E192" t="s">
        <v>49</v>
      </c>
      <c r="F192" t="s">
        <v>6</v>
      </c>
      <c r="G192">
        <v>12</v>
      </c>
    </row>
    <row r="193" spans="1:7" hidden="1">
      <c r="A193">
        <v>2026</v>
      </c>
      <c r="B193" t="s">
        <v>38</v>
      </c>
      <c r="C193" t="s">
        <v>39</v>
      </c>
      <c r="D193">
        <v>6</v>
      </c>
      <c r="E193" t="s">
        <v>50</v>
      </c>
      <c r="F193" t="s">
        <v>6</v>
      </c>
      <c r="G193">
        <v>10.039999999999999</v>
      </c>
    </row>
    <row r="194" spans="1:7" hidden="1">
      <c r="A194">
        <v>2026</v>
      </c>
      <c r="B194" t="s">
        <v>38</v>
      </c>
      <c r="C194" t="s">
        <v>39</v>
      </c>
      <c r="D194">
        <v>7</v>
      </c>
      <c r="E194" t="s">
        <v>40</v>
      </c>
      <c r="F194" t="s">
        <v>6</v>
      </c>
      <c r="G194">
        <v>49</v>
      </c>
    </row>
    <row r="195" spans="1:7" hidden="1">
      <c r="A195">
        <v>2026</v>
      </c>
      <c r="B195" t="s">
        <v>38</v>
      </c>
      <c r="C195" t="s">
        <v>39</v>
      </c>
      <c r="D195">
        <v>12</v>
      </c>
      <c r="E195" t="s">
        <v>42</v>
      </c>
      <c r="F195" t="s">
        <v>6</v>
      </c>
      <c r="G195">
        <v>48.5</v>
      </c>
    </row>
    <row r="196" spans="1:7" hidden="1">
      <c r="A196">
        <v>2026</v>
      </c>
      <c r="B196" t="s">
        <v>38</v>
      </c>
      <c r="C196" t="s">
        <v>39</v>
      </c>
      <c r="D196">
        <v>13</v>
      </c>
      <c r="E196" t="s">
        <v>52</v>
      </c>
      <c r="F196" t="s">
        <v>6</v>
      </c>
      <c r="G196">
        <v>23.38</v>
      </c>
    </row>
    <row r="197" spans="1:7" hidden="1">
      <c r="A197">
        <v>2026</v>
      </c>
      <c r="B197" t="s">
        <v>38</v>
      </c>
      <c r="C197" t="s">
        <v>39</v>
      </c>
      <c r="D197">
        <v>15</v>
      </c>
      <c r="E197" t="s">
        <v>54</v>
      </c>
      <c r="F197" t="s">
        <v>6</v>
      </c>
      <c r="G197">
        <v>10.5</v>
      </c>
    </row>
    <row r="198" spans="1:7" hidden="1">
      <c r="A198">
        <v>2026</v>
      </c>
      <c r="B198" t="s">
        <v>38</v>
      </c>
      <c r="C198" t="s">
        <v>39</v>
      </c>
      <c r="D198">
        <v>17</v>
      </c>
      <c r="E198" t="s">
        <v>63</v>
      </c>
      <c r="F198" t="s">
        <v>6</v>
      </c>
      <c r="G198">
        <v>1</v>
      </c>
    </row>
    <row r="199" spans="1:7" hidden="1">
      <c r="A199">
        <v>2026</v>
      </c>
      <c r="B199" t="s">
        <v>38</v>
      </c>
      <c r="C199" t="s">
        <v>39</v>
      </c>
      <c r="D199">
        <v>20</v>
      </c>
      <c r="E199" t="s">
        <v>43</v>
      </c>
      <c r="F199" t="s">
        <v>6</v>
      </c>
      <c r="G199">
        <v>53.59</v>
      </c>
    </row>
    <row r="200" spans="1:7" hidden="1">
      <c r="A200">
        <v>2026</v>
      </c>
      <c r="B200" t="s">
        <v>38</v>
      </c>
      <c r="C200" t="s">
        <v>39</v>
      </c>
      <c r="D200">
        <v>21</v>
      </c>
      <c r="E200" t="s">
        <v>55</v>
      </c>
      <c r="F200" t="s">
        <v>6</v>
      </c>
      <c r="G200">
        <v>21.4</v>
      </c>
    </row>
    <row r="201" spans="1:7" hidden="1">
      <c r="A201">
        <v>2026</v>
      </c>
      <c r="B201" t="s">
        <v>38</v>
      </c>
      <c r="C201" t="s">
        <v>39</v>
      </c>
      <c r="D201">
        <v>26</v>
      </c>
      <c r="E201" t="s">
        <v>44</v>
      </c>
      <c r="F201" t="s">
        <v>6</v>
      </c>
      <c r="G201">
        <v>44.6</v>
      </c>
    </row>
    <row r="202" spans="1:7" hidden="1">
      <c r="A202">
        <v>2026</v>
      </c>
      <c r="B202" t="s">
        <v>38</v>
      </c>
      <c r="C202" t="s">
        <v>39</v>
      </c>
      <c r="D202">
        <v>28</v>
      </c>
      <c r="E202" t="s">
        <v>45</v>
      </c>
      <c r="F202" t="s">
        <v>6</v>
      </c>
      <c r="G202">
        <v>6</v>
      </c>
    </row>
    <row r="203" spans="1:7" hidden="1">
      <c r="A203">
        <v>2026</v>
      </c>
      <c r="B203" t="s">
        <v>38</v>
      </c>
      <c r="C203" t="s">
        <v>39</v>
      </c>
      <c r="D203">
        <v>31</v>
      </c>
      <c r="E203" t="s">
        <v>57</v>
      </c>
      <c r="F203" t="s">
        <v>6</v>
      </c>
      <c r="G203">
        <v>17.5</v>
      </c>
    </row>
    <row r="204" spans="1:7" hidden="1">
      <c r="A204">
        <v>2026</v>
      </c>
      <c r="B204" t="s">
        <v>38</v>
      </c>
      <c r="C204" t="s">
        <v>39</v>
      </c>
      <c r="D204">
        <v>32</v>
      </c>
      <c r="E204" t="s">
        <v>46</v>
      </c>
      <c r="F204" t="s">
        <v>6</v>
      </c>
      <c r="G204">
        <v>39.049999999999997</v>
      </c>
    </row>
    <row r="205" spans="1:7" hidden="1">
      <c r="A205">
        <v>2026</v>
      </c>
      <c r="B205" t="s">
        <v>38</v>
      </c>
      <c r="C205" t="s">
        <v>39</v>
      </c>
      <c r="D205">
        <v>34</v>
      </c>
      <c r="E205" t="s">
        <v>58</v>
      </c>
      <c r="F205" t="s">
        <v>6</v>
      </c>
      <c r="G205">
        <v>9</v>
      </c>
    </row>
    <row r="206" spans="1:7" hidden="1">
      <c r="A206">
        <v>2026</v>
      </c>
      <c r="B206" t="s">
        <v>38</v>
      </c>
      <c r="C206" t="s">
        <v>39</v>
      </c>
      <c r="D206">
        <v>35</v>
      </c>
      <c r="E206" t="s">
        <v>47</v>
      </c>
      <c r="F206" t="s">
        <v>6</v>
      </c>
      <c r="G206">
        <v>44.49</v>
      </c>
    </row>
    <row r="207" spans="1:7" hidden="1">
      <c r="A207">
        <v>2026</v>
      </c>
      <c r="B207" t="s">
        <v>38</v>
      </c>
      <c r="C207" t="s">
        <v>39</v>
      </c>
      <c r="D207">
        <v>39</v>
      </c>
      <c r="E207" t="s">
        <v>48</v>
      </c>
      <c r="F207" t="s">
        <v>6</v>
      </c>
      <c r="G207">
        <v>66.45</v>
      </c>
    </row>
    <row r="208" spans="1:7" hidden="1">
      <c r="A208">
        <v>2026</v>
      </c>
      <c r="B208" t="s">
        <v>38</v>
      </c>
      <c r="C208" t="s">
        <v>39</v>
      </c>
      <c r="D208">
        <v>96</v>
      </c>
      <c r="E208" t="s">
        <v>62</v>
      </c>
      <c r="F208" t="s">
        <v>6</v>
      </c>
      <c r="G208">
        <v>5</v>
      </c>
    </row>
    <row r="209" spans="1:7" hidden="1">
      <c r="A209">
        <v>2026</v>
      </c>
      <c r="B209" t="s">
        <v>38</v>
      </c>
      <c r="C209" t="s">
        <v>39</v>
      </c>
      <c r="D209">
        <v>3</v>
      </c>
      <c r="E209" t="s">
        <v>49</v>
      </c>
      <c r="F209" t="s">
        <v>7</v>
      </c>
      <c r="G209">
        <v>97.25</v>
      </c>
    </row>
    <row r="210" spans="1:7" hidden="1">
      <c r="A210">
        <v>2026</v>
      </c>
      <c r="B210" t="s">
        <v>38</v>
      </c>
      <c r="C210" t="s">
        <v>39</v>
      </c>
      <c r="D210">
        <v>6</v>
      </c>
      <c r="E210" t="s">
        <v>50</v>
      </c>
      <c r="F210" t="s">
        <v>7</v>
      </c>
      <c r="G210">
        <v>115.51</v>
      </c>
    </row>
    <row r="211" spans="1:7" hidden="1">
      <c r="A211">
        <v>2026</v>
      </c>
      <c r="B211" t="s">
        <v>38</v>
      </c>
      <c r="C211" t="s">
        <v>39</v>
      </c>
      <c r="D211">
        <v>7</v>
      </c>
      <c r="E211" t="s">
        <v>40</v>
      </c>
      <c r="F211" t="s">
        <v>7</v>
      </c>
      <c r="G211">
        <v>1052.5</v>
      </c>
    </row>
    <row r="212" spans="1:7" hidden="1">
      <c r="A212">
        <v>2026</v>
      </c>
      <c r="B212" t="s">
        <v>38</v>
      </c>
      <c r="C212" t="s">
        <v>39</v>
      </c>
      <c r="D212">
        <v>9</v>
      </c>
      <c r="E212" t="s">
        <v>51</v>
      </c>
      <c r="F212" t="s">
        <v>7</v>
      </c>
      <c r="G212">
        <v>13.5</v>
      </c>
    </row>
    <row r="213" spans="1:7" hidden="1">
      <c r="A213">
        <v>2026</v>
      </c>
      <c r="B213" t="s">
        <v>38</v>
      </c>
      <c r="C213" t="s">
        <v>39</v>
      </c>
      <c r="D213">
        <v>11</v>
      </c>
      <c r="E213" t="s">
        <v>41</v>
      </c>
      <c r="F213" t="s">
        <v>7</v>
      </c>
      <c r="G213">
        <v>145.47</v>
      </c>
    </row>
    <row r="214" spans="1:7" hidden="1">
      <c r="A214">
        <v>2026</v>
      </c>
      <c r="B214" t="s">
        <v>38</v>
      </c>
      <c r="C214" t="s">
        <v>39</v>
      </c>
      <c r="D214">
        <v>12</v>
      </c>
      <c r="E214" t="s">
        <v>42</v>
      </c>
      <c r="F214" t="s">
        <v>7</v>
      </c>
      <c r="G214">
        <v>642.94000000000005</v>
      </c>
    </row>
    <row r="215" spans="1:7" hidden="1">
      <c r="A215">
        <v>2026</v>
      </c>
      <c r="B215" t="s">
        <v>38</v>
      </c>
      <c r="C215" t="s">
        <v>39</v>
      </c>
      <c r="D215">
        <v>13</v>
      </c>
      <c r="E215" t="s">
        <v>52</v>
      </c>
      <c r="F215" t="s">
        <v>7</v>
      </c>
      <c r="G215">
        <v>662.64</v>
      </c>
    </row>
    <row r="216" spans="1:7" hidden="1">
      <c r="A216">
        <v>2026</v>
      </c>
      <c r="B216" t="s">
        <v>38</v>
      </c>
      <c r="C216" t="s">
        <v>39</v>
      </c>
      <c r="D216">
        <v>14</v>
      </c>
      <c r="E216" t="s">
        <v>53</v>
      </c>
      <c r="F216" t="s">
        <v>7</v>
      </c>
      <c r="G216">
        <v>50.5</v>
      </c>
    </row>
    <row r="217" spans="1:7" hidden="1">
      <c r="A217">
        <v>2026</v>
      </c>
      <c r="B217" t="s">
        <v>38</v>
      </c>
      <c r="C217" t="s">
        <v>39</v>
      </c>
      <c r="D217">
        <v>15</v>
      </c>
      <c r="E217" t="s">
        <v>54</v>
      </c>
      <c r="F217" t="s">
        <v>7</v>
      </c>
      <c r="G217">
        <v>224</v>
      </c>
    </row>
    <row r="218" spans="1:7" hidden="1">
      <c r="A218">
        <v>2026</v>
      </c>
      <c r="B218" t="s">
        <v>38</v>
      </c>
      <c r="C218" t="s">
        <v>39</v>
      </c>
      <c r="D218">
        <v>17</v>
      </c>
      <c r="E218" t="s">
        <v>63</v>
      </c>
      <c r="F218" t="s">
        <v>7</v>
      </c>
      <c r="G218">
        <v>2.5</v>
      </c>
    </row>
    <row r="219" spans="1:7" hidden="1">
      <c r="A219">
        <v>2026</v>
      </c>
      <c r="B219" t="s">
        <v>38</v>
      </c>
      <c r="C219" t="s">
        <v>39</v>
      </c>
      <c r="D219">
        <v>20</v>
      </c>
      <c r="E219" t="s">
        <v>43</v>
      </c>
      <c r="F219" t="s">
        <v>7</v>
      </c>
      <c r="G219">
        <v>869.83</v>
      </c>
    </row>
    <row r="220" spans="1:7" hidden="1">
      <c r="A220">
        <v>2026</v>
      </c>
      <c r="B220" t="s">
        <v>38</v>
      </c>
      <c r="C220" t="s">
        <v>39</v>
      </c>
      <c r="D220">
        <v>21</v>
      </c>
      <c r="E220" t="s">
        <v>55</v>
      </c>
      <c r="F220" t="s">
        <v>7</v>
      </c>
      <c r="G220">
        <v>738.9</v>
      </c>
    </row>
    <row r="221" spans="1:7" hidden="1">
      <c r="A221">
        <v>2026</v>
      </c>
      <c r="B221" t="s">
        <v>38</v>
      </c>
      <c r="C221" t="s">
        <v>39</v>
      </c>
      <c r="D221">
        <v>26</v>
      </c>
      <c r="E221" t="s">
        <v>44</v>
      </c>
      <c r="F221" t="s">
        <v>7</v>
      </c>
      <c r="G221">
        <v>758.2</v>
      </c>
    </row>
    <row r="222" spans="1:7" hidden="1">
      <c r="A222">
        <v>2026</v>
      </c>
      <c r="B222" t="s">
        <v>38</v>
      </c>
      <c r="C222" t="s">
        <v>39</v>
      </c>
      <c r="D222">
        <v>28</v>
      </c>
      <c r="E222" t="s">
        <v>45</v>
      </c>
      <c r="F222" t="s">
        <v>7</v>
      </c>
      <c r="G222">
        <v>454</v>
      </c>
    </row>
    <row r="223" spans="1:7" hidden="1">
      <c r="A223">
        <v>2026</v>
      </c>
      <c r="B223" t="s">
        <v>38</v>
      </c>
      <c r="C223" t="s">
        <v>39</v>
      </c>
      <c r="D223">
        <v>30</v>
      </c>
      <c r="E223" t="s">
        <v>56</v>
      </c>
      <c r="F223" t="s">
        <v>7</v>
      </c>
      <c r="G223">
        <v>67.5</v>
      </c>
    </row>
    <row r="224" spans="1:7" hidden="1">
      <c r="A224">
        <v>2026</v>
      </c>
      <c r="B224" t="s">
        <v>38</v>
      </c>
      <c r="C224" t="s">
        <v>39</v>
      </c>
      <c r="D224">
        <v>31</v>
      </c>
      <c r="E224" t="s">
        <v>57</v>
      </c>
      <c r="F224" t="s">
        <v>7</v>
      </c>
      <c r="G224">
        <v>573.4</v>
      </c>
    </row>
    <row r="225" spans="1:7" hidden="1">
      <c r="A225">
        <v>2026</v>
      </c>
      <c r="B225" t="s">
        <v>38</v>
      </c>
      <c r="C225" t="s">
        <v>39</v>
      </c>
      <c r="D225">
        <v>32</v>
      </c>
      <c r="E225" t="s">
        <v>46</v>
      </c>
      <c r="F225" t="s">
        <v>7</v>
      </c>
      <c r="G225">
        <v>517.54999999999995</v>
      </c>
    </row>
    <row r="226" spans="1:7" hidden="1">
      <c r="A226">
        <v>2026</v>
      </c>
      <c r="B226" t="s">
        <v>38</v>
      </c>
      <c r="C226" t="s">
        <v>39</v>
      </c>
      <c r="D226">
        <v>34</v>
      </c>
      <c r="E226" t="s">
        <v>58</v>
      </c>
      <c r="F226" t="s">
        <v>7</v>
      </c>
      <c r="G226">
        <v>383</v>
      </c>
    </row>
    <row r="227" spans="1:7" hidden="1">
      <c r="A227">
        <v>2026</v>
      </c>
      <c r="B227" t="s">
        <v>38</v>
      </c>
      <c r="C227" t="s">
        <v>39</v>
      </c>
      <c r="D227">
        <v>35</v>
      </c>
      <c r="E227" t="s">
        <v>47</v>
      </c>
      <c r="F227" t="s">
        <v>7</v>
      </c>
      <c r="G227">
        <v>1980.87</v>
      </c>
    </row>
    <row r="228" spans="1:7" hidden="1">
      <c r="A228">
        <v>2026</v>
      </c>
      <c r="B228" t="s">
        <v>38</v>
      </c>
      <c r="C228" t="s">
        <v>39</v>
      </c>
      <c r="D228">
        <v>39</v>
      </c>
      <c r="E228" t="s">
        <v>48</v>
      </c>
      <c r="F228" t="s">
        <v>7</v>
      </c>
      <c r="G228">
        <v>1145.19</v>
      </c>
    </row>
    <row r="229" spans="1:7" hidden="1">
      <c r="A229">
        <v>2026</v>
      </c>
      <c r="B229" t="s">
        <v>38</v>
      </c>
      <c r="C229" t="s">
        <v>39</v>
      </c>
      <c r="D229">
        <v>44</v>
      </c>
      <c r="E229" t="s">
        <v>59</v>
      </c>
      <c r="F229" t="s">
        <v>7</v>
      </c>
      <c r="G229">
        <v>216.25</v>
      </c>
    </row>
    <row r="230" spans="1:7" hidden="1">
      <c r="A230">
        <v>2026</v>
      </c>
      <c r="B230" t="s">
        <v>38</v>
      </c>
      <c r="C230" t="s">
        <v>39</v>
      </c>
      <c r="D230">
        <v>45</v>
      </c>
      <c r="E230" t="s">
        <v>60</v>
      </c>
      <c r="F230" t="s">
        <v>7</v>
      </c>
      <c r="G230">
        <v>54</v>
      </c>
    </row>
    <row r="231" spans="1:7" hidden="1">
      <c r="A231">
        <v>2026</v>
      </c>
      <c r="B231" t="s">
        <v>38</v>
      </c>
      <c r="C231" t="s">
        <v>39</v>
      </c>
      <c r="D231">
        <v>96</v>
      </c>
      <c r="E231" t="s">
        <v>62</v>
      </c>
      <c r="F231" t="s">
        <v>7</v>
      </c>
      <c r="G231">
        <v>36</v>
      </c>
    </row>
  </sheetData>
  <mergeCells count="3">
    <mergeCell ref="B5:B7"/>
    <mergeCell ref="B8:B9"/>
    <mergeCell ref="B28:D28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FA656-C973-4D5F-853E-31FE1320A6E1}">
  <dimension ref="H2:Y94"/>
  <sheetViews>
    <sheetView tabSelected="1" topLeftCell="G1" zoomScale="80" zoomScaleNormal="80" workbookViewId="0">
      <selection activeCell="J24" sqref="J24"/>
    </sheetView>
  </sheetViews>
  <sheetFormatPr defaultColWidth="11" defaultRowHeight="14.25"/>
  <sheetData>
    <row r="2" spans="8:25">
      <c r="H2" s="7" t="s">
        <v>25</v>
      </c>
      <c r="L2" t="s">
        <v>21</v>
      </c>
      <c r="N2" s="18" t="s">
        <v>26</v>
      </c>
      <c r="O2" t="s">
        <v>22</v>
      </c>
      <c r="Q2" t="s">
        <v>9</v>
      </c>
      <c r="R2" t="s">
        <v>15</v>
      </c>
      <c r="U2" t="s">
        <v>13</v>
      </c>
      <c r="X2" t="s">
        <v>23</v>
      </c>
      <c r="Y2" t="s">
        <v>25</v>
      </c>
    </row>
    <row r="3" spans="8:25">
      <c r="H3" t="s">
        <v>22</v>
      </c>
      <c r="J3">
        <f>SUM(J4:J12)</f>
        <v>11032.5</v>
      </c>
      <c r="N3" s="18"/>
      <c r="O3" t="s">
        <v>11</v>
      </c>
      <c r="P3" t="s">
        <v>5</v>
      </c>
      <c r="Q3" s="8">
        <f>K10</f>
        <v>3.6573759347382731E-2</v>
      </c>
      <c r="U3" t="s">
        <v>11</v>
      </c>
      <c r="V3" t="s">
        <v>12</v>
      </c>
      <c r="X3">
        <v>2015</v>
      </c>
      <c r="Y3">
        <v>19</v>
      </c>
    </row>
    <row r="4" spans="8:25">
      <c r="I4" t="s">
        <v>8</v>
      </c>
      <c r="J4">
        <v>0</v>
      </c>
      <c r="K4" s="8">
        <f>J4/$J$3</f>
        <v>0</v>
      </c>
      <c r="L4" s="8"/>
      <c r="N4" s="18"/>
      <c r="P4" t="s">
        <v>6</v>
      </c>
      <c r="Q4" s="8">
        <f>K11</f>
        <v>0</v>
      </c>
      <c r="R4" s="3"/>
      <c r="T4">
        <v>2016</v>
      </c>
      <c r="U4" s="2">
        <v>47.71</v>
      </c>
      <c r="V4" s="2">
        <v>23.7</v>
      </c>
      <c r="X4">
        <v>2016</v>
      </c>
      <c r="Y4">
        <v>14</v>
      </c>
    </row>
    <row r="5" spans="8:25">
      <c r="I5" t="s">
        <v>0</v>
      </c>
      <c r="J5">
        <v>205.5</v>
      </c>
      <c r="K5" s="8">
        <f t="shared" ref="K5:K12" si="0">J5/$J$3</f>
        <v>1.8626784500339905E-2</v>
      </c>
      <c r="L5" s="8"/>
      <c r="N5" s="18"/>
      <c r="P5" t="s">
        <v>7</v>
      </c>
      <c r="Q5" s="8">
        <f>K12</f>
        <v>0.2009517335146159</v>
      </c>
      <c r="R5" s="3">
        <f>L10</f>
        <v>0.23752549286199864</v>
      </c>
      <c r="T5">
        <v>2017</v>
      </c>
      <c r="U5" s="2">
        <v>53.83</v>
      </c>
      <c r="V5" s="2">
        <v>32.29</v>
      </c>
      <c r="X5">
        <v>2017</v>
      </c>
      <c r="Y5">
        <v>19</v>
      </c>
    </row>
    <row r="6" spans="8:25">
      <c r="I6" t="s">
        <v>1</v>
      </c>
      <c r="J6">
        <v>60</v>
      </c>
      <c r="K6" s="8">
        <f t="shared" si="0"/>
        <v>5.4384772263766142E-3</v>
      </c>
      <c r="L6" s="8"/>
      <c r="N6" s="18"/>
      <c r="O6" t="s">
        <v>12</v>
      </c>
      <c r="P6" t="s">
        <v>16</v>
      </c>
      <c r="Q6" s="8">
        <f>K6</f>
        <v>5.4384772263766142E-3</v>
      </c>
      <c r="R6" s="3">
        <f>L7</f>
        <v>0.36301835486063905</v>
      </c>
      <c r="T6">
        <v>2018</v>
      </c>
      <c r="U6" s="2">
        <v>47.13</v>
      </c>
      <c r="V6" s="2">
        <v>34.450000000000003</v>
      </c>
      <c r="X6">
        <v>2018</v>
      </c>
      <c r="Y6">
        <v>20</v>
      </c>
    </row>
    <row r="7" spans="8:25">
      <c r="I7" t="s">
        <v>2</v>
      </c>
      <c r="J7">
        <v>1779</v>
      </c>
      <c r="K7" s="8">
        <f t="shared" si="0"/>
        <v>0.16125084976206663</v>
      </c>
      <c r="L7" s="3">
        <f>SUM(K6,K9)</f>
        <v>0.36301835486063905</v>
      </c>
      <c r="N7" s="18"/>
      <c r="P7" t="s">
        <v>4</v>
      </c>
      <c r="Q7" s="8">
        <f>K9</f>
        <v>0.35757987763426241</v>
      </c>
      <c r="R7" s="3"/>
      <c r="T7">
        <v>2019</v>
      </c>
      <c r="U7" s="2">
        <v>41.43</v>
      </c>
      <c r="V7" s="2">
        <v>35.24</v>
      </c>
      <c r="X7">
        <v>2019</v>
      </c>
      <c r="Y7">
        <v>19</v>
      </c>
    </row>
    <row r="8" spans="8:25">
      <c r="I8" t="s">
        <v>3</v>
      </c>
      <c r="J8">
        <v>2422.5</v>
      </c>
      <c r="K8" s="8">
        <f t="shared" si="0"/>
        <v>0.21957851801495581</v>
      </c>
      <c r="L8" s="3"/>
      <c r="N8" s="18"/>
      <c r="T8">
        <v>2020</v>
      </c>
      <c r="U8" s="2">
        <v>28.77</v>
      </c>
      <c r="V8" s="2">
        <v>44.41</v>
      </c>
      <c r="X8">
        <v>2020</v>
      </c>
      <c r="Y8">
        <v>15</v>
      </c>
    </row>
    <row r="9" spans="8:25">
      <c r="I9" t="s">
        <v>4</v>
      </c>
      <c r="J9">
        <v>3945</v>
      </c>
      <c r="K9" s="8">
        <f t="shared" si="0"/>
        <v>0.35757987763426241</v>
      </c>
      <c r="L9" s="3"/>
      <c r="N9" s="18"/>
      <c r="O9" t="s">
        <v>18</v>
      </c>
      <c r="P9" t="s">
        <v>24</v>
      </c>
      <c r="Q9" t="s">
        <v>9</v>
      </c>
      <c r="T9">
        <v>2021</v>
      </c>
      <c r="U9" s="2">
        <v>34.46</v>
      </c>
      <c r="V9" s="2">
        <v>34.61</v>
      </c>
      <c r="X9">
        <v>2021</v>
      </c>
      <c r="Y9">
        <v>14</v>
      </c>
    </row>
    <row r="10" spans="8:25">
      <c r="I10" t="s">
        <v>5</v>
      </c>
      <c r="J10">
        <v>403.5</v>
      </c>
      <c r="K10" s="8">
        <f t="shared" si="0"/>
        <v>3.6573759347382731E-2</v>
      </c>
      <c r="L10" s="3">
        <f>SUM(K10:K12)</f>
        <v>0.23752549286199864</v>
      </c>
      <c r="N10" s="18"/>
      <c r="O10" t="s">
        <v>8</v>
      </c>
      <c r="P10">
        <v>22.5</v>
      </c>
      <c r="Q10" s="3">
        <f>P10/$P$13</f>
        <v>8.1818181818181818E-2</v>
      </c>
      <c r="T10">
        <v>2022</v>
      </c>
      <c r="U10" s="2">
        <v>26.45</v>
      </c>
      <c r="V10" s="2">
        <v>33.75</v>
      </c>
      <c r="X10">
        <v>2022</v>
      </c>
      <c r="Y10">
        <v>10</v>
      </c>
    </row>
    <row r="11" spans="8:25">
      <c r="I11" t="s">
        <v>6</v>
      </c>
      <c r="J11">
        <v>0</v>
      </c>
      <c r="K11" s="8">
        <f t="shared" si="0"/>
        <v>0</v>
      </c>
      <c r="L11" s="3"/>
      <c r="N11" s="18"/>
      <c r="O11" t="s">
        <v>2</v>
      </c>
      <c r="P11">
        <v>236.45</v>
      </c>
      <c r="Q11" s="3">
        <f>P11/$P$13</f>
        <v>0.85981818181818181</v>
      </c>
      <c r="T11">
        <v>2023</v>
      </c>
      <c r="U11" s="2">
        <v>26.9</v>
      </c>
      <c r="V11" s="2">
        <v>32.799999999999997</v>
      </c>
      <c r="X11">
        <v>2023</v>
      </c>
      <c r="Y11">
        <v>6.5</v>
      </c>
    </row>
    <row r="12" spans="8:25">
      <c r="I12" t="s">
        <v>7</v>
      </c>
      <c r="J12">
        <v>2217</v>
      </c>
      <c r="K12" s="8">
        <f t="shared" si="0"/>
        <v>0.2009517335146159</v>
      </c>
      <c r="L12" s="3"/>
      <c r="N12" s="18"/>
      <c r="O12" t="s">
        <v>5</v>
      </c>
      <c r="P12">
        <v>16.05</v>
      </c>
      <c r="Q12" s="3">
        <f>P12/$P$13</f>
        <v>5.8363636363636368E-2</v>
      </c>
      <c r="T12">
        <v>2024</v>
      </c>
      <c r="U12" s="2">
        <v>31.2</v>
      </c>
      <c r="V12" s="2">
        <v>33.5</v>
      </c>
      <c r="X12">
        <v>2024</v>
      </c>
      <c r="Y12">
        <v>6.3</v>
      </c>
    </row>
    <row r="13" spans="8:25">
      <c r="N13" s="18"/>
      <c r="O13" t="s">
        <v>19</v>
      </c>
      <c r="P13">
        <f>SUM(P10:P12)</f>
        <v>275</v>
      </c>
      <c r="T13">
        <v>2025</v>
      </c>
      <c r="U13" s="2">
        <v>33</v>
      </c>
      <c r="V13" s="2">
        <v>28.2</v>
      </c>
      <c r="X13">
        <v>2025</v>
      </c>
      <c r="Y13">
        <v>7.1</v>
      </c>
    </row>
    <row r="14" spans="8:25">
      <c r="T14">
        <v>2026</v>
      </c>
      <c r="U14" s="2">
        <v>23.8</v>
      </c>
      <c r="V14" s="2">
        <v>36.299999999999997</v>
      </c>
      <c r="X14">
        <v>2026</v>
      </c>
      <c r="Y14">
        <v>5.8</v>
      </c>
    </row>
    <row r="23" spans="8:25">
      <c r="H23" s="9" t="s">
        <v>28</v>
      </c>
      <c r="L23" t="s">
        <v>21</v>
      </c>
      <c r="N23" s="19" t="s">
        <v>29</v>
      </c>
      <c r="O23" t="s">
        <v>22</v>
      </c>
      <c r="Q23" t="s">
        <v>9</v>
      </c>
      <c r="R23" t="s">
        <v>15</v>
      </c>
      <c r="U23" t="s">
        <v>13</v>
      </c>
      <c r="X23" t="s">
        <v>23</v>
      </c>
      <c r="Y23" t="s">
        <v>28</v>
      </c>
    </row>
    <row r="24" spans="8:25">
      <c r="H24" t="s">
        <v>22</v>
      </c>
      <c r="J24">
        <f>SUM(J25:J33)</f>
        <v>4930.5</v>
      </c>
      <c r="N24" s="19"/>
      <c r="O24" t="s">
        <v>11</v>
      </c>
      <c r="P24" t="s">
        <v>5</v>
      </c>
      <c r="Q24" s="8">
        <f>K31</f>
        <v>0</v>
      </c>
      <c r="U24" t="s">
        <v>11</v>
      </c>
      <c r="V24" t="s">
        <v>12</v>
      </c>
      <c r="X24">
        <v>2015</v>
      </c>
      <c r="Y24">
        <v>9</v>
      </c>
    </row>
    <row r="25" spans="8:25">
      <c r="I25" t="s">
        <v>8</v>
      </c>
      <c r="J25">
        <v>61.5</v>
      </c>
      <c r="K25" s="8">
        <f>J25/$J$24</f>
        <v>1.2473379981746273E-2</v>
      </c>
      <c r="L25" s="8"/>
      <c r="N25" s="19"/>
      <c r="P25" t="s">
        <v>6</v>
      </c>
      <c r="Q25" s="8">
        <f>K32</f>
        <v>0</v>
      </c>
      <c r="R25" s="3"/>
      <c r="T25">
        <v>2016</v>
      </c>
      <c r="U25" s="2">
        <v>20.23</v>
      </c>
      <c r="V25" s="2">
        <v>20.95</v>
      </c>
      <c r="X25">
        <v>2016</v>
      </c>
      <c r="Y25">
        <v>4</v>
      </c>
    </row>
    <row r="26" spans="8:25">
      <c r="I26" t="s">
        <v>0</v>
      </c>
      <c r="J26">
        <v>132</v>
      </c>
      <c r="K26" s="8">
        <f t="shared" ref="K26:K33" si="1">J26/$J$24</f>
        <v>2.6772132643748097E-2</v>
      </c>
      <c r="L26" s="8"/>
      <c r="N26" s="19"/>
      <c r="P26" t="s">
        <v>7</v>
      </c>
      <c r="Q26" s="8">
        <f>K33</f>
        <v>0.13213670013183249</v>
      </c>
      <c r="R26" s="3">
        <f>L31</f>
        <v>0.13213670013183249</v>
      </c>
      <c r="T26">
        <v>2017</v>
      </c>
      <c r="U26" s="2">
        <v>18.88</v>
      </c>
      <c r="V26" s="2">
        <v>35.04</v>
      </c>
      <c r="X26">
        <v>2017</v>
      </c>
      <c r="Y26">
        <v>14</v>
      </c>
    </row>
    <row r="27" spans="8:25">
      <c r="I27" t="s">
        <v>1</v>
      </c>
      <c r="J27">
        <v>0</v>
      </c>
      <c r="K27" s="8">
        <f t="shared" si="1"/>
        <v>0</v>
      </c>
      <c r="L27" s="8"/>
      <c r="N27" s="19"/>
      <c r="O27" t="s">
        <v>12</v>
      </c>
      <c r="P27" t="s">
        <v>16</v>
      </c>
      <c r="Q27" s="8">
        <f>K27</f>
        <v>0</v>
      </c>
      <c r="R27" s="3">
        <f>L28</f>
        <v>0.30078085386877601</v>
      </c>
      <c r="T27">
        <v>2018</v>
      </c>
      <c r="U27" s="2">
        <v>17.190000000000001</v>
      </c>
      <c r="V27" s="2">
        <v>31.53</v>
      </c>
      <c r="X27">
        <v>2018</v>
      </c>
      <c r="Y27">
        <v>14</v>
      </c>
    </row>
    <row r="28" spans="8:25">
      <c r="I28" t="s">
        <v>2</v>
      </c>
      <c r="J28">
        <v>1026.5</v>
      </c>
      <c r="K28" s="8">
        <f t="shared" si="1"/>
        <v>0.20819389514248049</v>
      </c>
      <c r="L28" s="3">
        <f>SUM(K27,K30)</f>
        <v>0.30078085386877601</v>
      </c>
      <c r="N28" s="19"/>
      <c r="P28" t="s">
        <v>4</v>
      </c>
      <c r="Q28" s="8">
        <f>K30</f>
        <v>0.30078085386877601</v>
      </c>
      <c r="R28" s="3"/>
      <c r="T28">
        <v>2019</v>
      </c>
      <c r="U28" s="2">
        <v>14.89</v>
      </c>
      <c r="V28" s="2">
        <v>25.59</v>
      </c>
      <c r="X28">
        <v>2019</v>
      </c>
      <c r="Y28">
        <v>20</v>
      </c>
    </row>
    <row r="29" spans="8:25">
      <c r="I29" t="s">
        <v>3</v>
      </c>
      <c r="J29">
        <v>1576</v>
      </c>
      <c r="K29" s="8">
        <f t="shared" si="1"/>
        <v>0.31964303823141671</v>
      </c>
      <c r="L29" s="3"/>
      <c r="N29" s="19"/>
      <c r="T29">
        <v>2020</v>
      </c>
      <c r="U29" s="2">
        <v>17.600000000000001</v>
      </c>
      <c r="V29" s="2">
        <v>25.22</v>
      </c>
      <c r="X29">
        <v>2020</v>
      </c>
      <c r="Y29">
        <v>18</v>
      </c>
    </row>
    <row r="30" spans="8:25">
      <c r="I30" t="s">
        <v>4</v>
      </c>
      <c r="J30">
        <v>1483</v>
      </c>
      <c r="K30" s="8">
        <f t="shared" si="1"/>
        <v>0.30078085386877601</v>
      </c>
      <c r="L30" s="3"/>
      <c r="N30" s="19"/>
      <c r="O30" t="s">
        <v>18</v>
      </c>
      <c r="P30" t="s">
        <v>24</v>
      </c>
      <c r="Q30" t="s">
        <v>9</v>
      </c>
      <c r="T30">
        <v>2021</v>
      </c>
      <c r="U30" s="2">
        <v>8.85</v>
      </c>
      <c r="V30" s="2">
        <v>29.36</v>
      </c>
      <c r="X30">
        <v>2021</v>
      </c>
      <c r="Y30">
        <v>19</v>
      </c>
    </row>
    <row r="31" spans="8:25">
      <c r="I31" t="s">
        <v>5</v>
      </c>
      <c r="J31">
        <v>0</v>
      </c>
      <c r="K31" s="8">
        <f t="shared" si="1"/>
        <v>0</v>
      </c>
      <c r="L31" s="3">
        <f>SUM(K31:K33)</f>
        <v>0.13213670013183249</v>
      </c>
      <c r="N31" s="19"/>
      <c r="O31" t="s">
        <v>8</v>
      </c>
      <c r="P31">
        <v>24</v>
      </c>
      <c r="Q31" s="3">
        <f>P31/$P$34</f>
        <v>0.1188707280832095</v>
      </c>
      <c r="T31">
        <v>2022</v>
      </c>
      <c r="U31" s="2">
        <v>6.91</v>
      </c>
      <c r="V31" s="2">
        <v>28.58</v>
      </c>
      <c r="X31">
        <v>2022</v>
      </c>
      <c r="Y31">
        <v>11</v>
      </c>
    </row>
    <row r="32" spans="8:25">
      <c r="I32" t="s">
        <v>6</v>
      </c>
      <c r="J32">
        <v>0</v>
      </c>
      <c r="K32" s="8">
        <f t="shared" si="1"/>
        <v>0</v>
      </c>
      <c r="L32" s="3"/>
      <c r="N32" s="19"/>
      <c r="O32" t="s">
        <v>2</v>
      </c>
      <c r="P32">
        <v>173.3</v>
      </c>
      <c r="Q32" s="3">
        <f>P32/$P$34</f>
        <v>0.85834571570084206</v>
      </c>
      <c r="T32">
        <v>2023</v>
      </c>
      <c r="U32" s="2">
        <v>4.3</v>
      </c>
      <c r="V32" s="2">
        <v>26.5</v>
      </c>
      <c r="X32">
        <v>2023</v>
      </c>
      <c r="Y32">
        <v>6.5</v>
      </c>
    </row>
    <row r="33" spans="8:25">
      <c r="I33" t="s">
        <v>7</v>
      </c>
      <c r="J33">
        <v>651.5</v>
      </c>
      <c r="K33" s="8">
        <f t="shared" si="1"/>
        <v>0.13213670013183249</v>
      </c>
      <c r="L33" s="3"/>
      <c r="N33" s="19"/>
      <c r="O33" t="s">
        <v>5</v>
      </c>
      <c r="P33">
        <v>4.5999999999999996</v>
      </c>
      <c r="Q33" s="3">
        <f>P33/$P$34</f>
        <v>2.2783556215948488E-2</v>
      </c>
      <c r="T33">
        <v>2024</v>
      </c>
      <c r="U33" s="2">
        <v>6.2</v>
      </c>
      <c r="V33" s="2">
        <v>27.2</v>
      </c>
      <c r="X33">
        <v>2024</v>
      </c>
      <c r="Y33">
        <v>6.3</v>
      </c>
    </row>
    <row r="34" spans="8:25">
      <c r="N34" s="19"/>
      <c r="O34" t="s">
        <v>19</v>
      </c>
      <c r="P34">
        <f>SUM(P31:P33)</f>
        <v>201.9</v>
      </c>
      <c r="T34">
        <v>2025</v>
      </c>
      <c r="U34" s="2">
        <v>9.4</v>
      </c>
      <c r="V34" s="2">
        <v>26.5</v>
      </c>
      <c r="X34">
        <v>2025</v>
      </c>
      <c r="Y34">
        <v>3.7</v>
      </c>
    </row>
    <row r="35" spans="8:25">
      <c r="T35">
        <v>2026</v>
      </c>
      <c r="U35" s="2">
        <v>13.2</v>
      </c>
      <c r="V35" s="2">
        <v>30.1</v>
      </c>
      <c r="X35">
        <v>2026</v>
      </c>
      <c r="Y35">
        <v>2.2999999999999998</v>
      </c>
    </row>
    <row r="43" spans="8:25">
      <c r="H43" s="10" t="s">
        <v>30</v>
      </c>
      <c r="L43" t="s">
        <v>21</v>
      </c>
      <c r="N43" s="20" t="s">
        <v>31</v>
      </c>
      <c r="O43" t="s">
        <v>22</v>
      </c>
      <c r="Q43" t="s">
        <v>9</v>
      </c>
      <c r="R43" t="s">
        <v>15</v>
      </c>
      <c r="U43" t="s">
        <v>13</v>
      </c>
      <c r="X43" t="s">
        <v>23</v>
      </c>
      <c r="Y43" t="s">
        <v>34</v>
      </c>
    </row>
    <row r="44" spans="8:25">
      <c r="H44" t="s">
        <v>22</v>
      </c>
      <c r="J44">
        <f>SUM(J45:J53)</f>
        <v>19515.5</v>
      </c>
      <c r="N44" s="20"/>
      <c r="O44" t="s">
        <v>11</v>
      </c>
      <c r="P44" t="s">
        <v>5</v>
      </c>
      <c r="Q44" s="8">
        <f>K51</f>
        <v>2.0265942455996517E-2</v>
      </c>
      <c r="U44" t="s">
        <v>11</v>
      </c>
      <c r="V44" t="s">
        <v>12</v>
      </c>
      <c r="X44">
        <v>2015</v>
      </c>
      <c r="Y44">
        <v>16</v>
      </c>
    </row>
    <row r="45" spans="8:25">
      <c r="I45" t="s">
        <v>8</v>
      </c>
      <c r="J45">
        <v>0</v>
      </c>
      <c r="K45" s="8">
        <f>J45/$J$44</f>
        <v>0</v>
      </c>
      <c r="L45" s="8"/>
      <c r="N45" s="20"/>
      <c r="P45" t="s">
        <v>6</v>
      </c>
      <c r="Q45" s="8">
        <f>K52</f>
        <v>3.0744792600753247E-3</v>
      </c>
      <c r="R45" s="3"/>
      <c r="T45">
        <v>2016</v>
      </c>
      <c r="U45" s="2">
        <v>24.47</v>
      </c>
      <c r="V45" s="2">
        <v>26.58</v>
      </c>
      <c r="X45">
        <v>2016</v>
      </c>
      <c r="Y45">
        <v>15</v>
      </c>
    </row>
    <row r="46" spans="8:25">
      <c r="I46" t="s">
        <v>0</v>
      </c>
      <c r="J46">
        <v>256</v>
      </c>
      <c r="K46" s="8">
        <f t="shared" ref="K46:K53" si="2">J46/$J$44</f>
        <v>1.3117778176321386E-2</v>
      </c>
      <c r="L46" s="8"/>
      <c r="N46" s="20"/>
      <c r="P46" t="s">
        <v>7</v>
      </c>
      <c r="Q46" s="8">
        <f>K53</f>
        <v>0.1363019138633394</v>
      </c>
      <c r="R46" s="3">
        <f>L51</f>
        <v>0.15964233557941124</v>
      </c>
      <c r="T46">
        <v>2017</v>
      </c>
      <c r="U46" s="2">
        <v>21.11</v>
      </c>
      <c r="V46" s="2">
        <v>37.01</v>
      </c>
      <c r="X46">
        <v>2017</v>
      </c>
      <c r="Y46">
        <v>16</v>
      </c>
    </row>
    <row r="47" spans="8:25">
      <c r="I47" t="s">
        <v>1</v>
      </c>
      <c r="J47">
        <v>0</v>
      </c>
      <c r="K47" s="8">
        <f t="shared" si="2"/>
        <v>0</v>
      </c>
      <c r="L47" s="8"/>
      <c r="N47" s="20"/>
      <c r="O47" t="s">
        <v>12</v>
      </c>
      <c r="P47" t="s">
        <v>16</v>
      </c>
      <c r="Q47" s="8">
        <f>K47</f>
        <v>0</v>
      </c>
      <c r="R47" s="3">
        <f>L48</f>
        <v>0.40877763828751507</v>
      </c>
      <c r="T47">
        <v>2018</v>
      </c>
      <c r="U47" s="2">
        <v>20.45</v>
      </c>
      <c r="V47" s="2">
        <v>32.74</v>
      </c>
      <c r="X47">
        <v>2018</v>
      </c>
      <c r="Y47">
        <v>16</v>
      </c>
    </row>
    <row r="48" spans="8:25">
      <c r="I48" t="s">
        <v>2</v>
      </c>
      <c r="J48">
        <v>2441.5</v>
      </c>
      <c r="K48" s="8">
        <f t="shared" si="2"/>
        <v>0.12510568522456508</v>
      </c>
      <c r="L48" s="3">
        <f>SUM(K47,K50)</f>
        <v>0.40877763828751507</v>
      </c>
      <c r="N48" s="20"/>
      <c r="P48" t="s">
        <v>4</v>
      </c>
      <c r="Q48" s="8">
        <f>K50</f>
        <v>0.40877763828751507</v>
      </c>
      <c r="R48" s="3"/>
      <c r="T48">
        <v>2019</v>
      </c>
      <c r="U48" s="2">
        <v>17.510000000000002</v>
      </c>
      <c r="V48" s="2">
        <v>33.840000000000003</v>
      </c>
      <c r="X48">
        <v>2019</v>
      </c>
      <c r="Y48">
        <v>15</v>
      </c>
    </row>
    <row r="49" spans="8:25">
      <c r="I49" t="s">
        <v>3</v>
      </c>
      <c r="J49">
        <v>5725</v>
      </c>
      <c r="K49" s="8">
        <f t="shared" si="2"/>
        <v>0.29335656273218724</v>
      </c>
      <c r="L49" s="3"/>
      <c r="N49" s="20"/>
      <c r="T49">
        <v>2020</v>
      </c>
      <c r="U49" s="2">
        <v>16.5</v>
      </c>
      <c r="V49" s="2">
        <v>35.950000000000003</v>
      </c>
      <c r="X49">
        <v>2020</v>
      </c>
      <c r="Y49">
        <v>10</v>
      </c>
    </row>
    <row r="50" spans="8:25">
      <c r="I50" t="s">
        <v>4</v>
      </c>
      <c r="J50">
        <v>7977.5</v>
      </c>
      <c r="K50" s="8">
        <f t="shared" si="2"/>
        <v>0.40877763828751507</v>
      </c>
      <c r="L50" s="3"/>
      <c r="N50" s="20"/>
      <c r="O50" t="s">
        <v>18</v>
      </c>
      <c r="P50" t="s">
        <v>24</v>
      </c>
      <c r="Q50" t="s">
        <v>9</v>
      </c>
      <c r="T50">
        <v>2021</v>
      </c>
      <c r="U50" s="2">
        <v>15.46</v>
      </c>
      <c r="V50" s="2">
        <v>36.08</v>
      </c>
      <c r="X50">
        <v>2021</v>
      </c>
      <c r="Y50">
        <v>10</v>
      </c>
    </row>
    <row r="51" spans="8:25">
      <c r="I51" t="s">
        <v>5</v>
      </c>
      <c r="J51">
        <v>395.5</v>
      </c>
      <c r="K51" s="8">
        <f t="shared" si="2"/>
        <v>2.0265942455996517E-2</v>
      </c>
      <c r="L51" s="3">
        <f>SUM(K51:K53)</f>
        <v>0.15964233557941124</v>
      </c>
      <c r="N51" s="20"/>
      <c r="O51" t="s">
        <v>8</v>
      </c>
      <c r="P51">
        <v>9</v>
      </c>
      <c r="Q51" s="3">
        <f>P51/$P$54</f>
        <v>1.747742499271774E-2</v>
      </c>
      <c r="T51">
        <v>2022</v>
      </c>
      <c r="U51" s="2">
        <v>15.75</v>
      </c>
      <c r="V51" s="2">
        <v>36.9</v>
      </c>
      <c r="X51">
        <v>2022</v>
      </c>
      <c r="Y51">
        <v>8</v>
      </c>
    </row>
    <row r="52" spans="8:25">
      <c r="I52" t="s">
        <v>6</v>
      </c>
      <c r="J52">
        <v>60</v>
      </c>
      <c r="K52" s="8">
        <f t="shared" si="2"/>
        <v>3.0744792600753247E-3</v>
      </c>
      <c r="L52" s="3"/>
      <c r="N52" s="20"/>
      <c r="O52" t="s">
        <v>2</v>
      </c>
      <c r="P52">
        <v>445.45</v>
      </c>
      <c r="Q52" s="3">
        <f>P52/$P$54</f>
        <v>0.86503544033401292</v>
      </c>
      <c r="T52">
        <v>2023</v>
      </c>
      <c r="U52" s="2">
        <v>16.149999999999999</v>
      </c>
      <c r="V52" s="2">
        <v>37.4</v>
      </c>
      <c r="X52">
        <v>2023</v>
      </c>
      <c r="Y52">
        <v>10.3</v>
      </c>
    </row>
    <row r="53" spans="8:25">
      <c r="I53" t="s">
        <v>7</v>
      </c>
      <c r="J53">
        <v>2660</v>
      </c>
      <c r="K53" s="8">
        <f t="shared" si="2"/>
        <v>0.1363019138633394</v>
      </c>
      <c r="L53" s="3"/>
      <c r="N53" s="20"/>
      <c r="O53" t="s">
        <v>5</v>
      </c>
      <c r="P53">
        <v>60.5</v>
      </c>
      <c r="Q53" s="3">
        <f>P53/$P$54</f>
        <v>0.11748713467326924</v>
      </c>
      <c r="T53">
        <v>2024</v>
      </c>
      <c r="U53" s="2">
        <v>13.2</v>
      </c>
      <c r="V53" s="2">
        <v>43.3</v>
      </c>
      <c r="X53">
        <v>2024</v>
      </c>
      <c r="Y53">
        <v>8.9</v>
      </c>
    </row>
    <row r="54" spans="8:25">
      <c r="N54" s="20"/>
      <c r="O54" t="s">
        <v>19</v>
      </c>
      <c r="P54">
        <f>SUM(P51:P53)</f>
        <v>514.95000000000005</v>
      </c>
      <c r="T54">
        <v>2025</v>
      </c>
      <c r="U54" s="2">
        <v>11.7</v>
      </c>
      <c r="V54" s="2">
        <v>37.9</v>
      </c>
      <c r="X54">
        <v>2025</v>
      </c>
      <c r="Y54">
        <v>17.600000000000001</v>
      </c>
    </row>
    <row r="55" spans="8:25">
      <c r="T55">
        <v>2026</v>
      </c>
      <c r="U55" s="2">
        <v>16</v>
      </c>
      <c r="V55" s="2">
        <v>40.9</v>
      </c>
      <c r="X55">
        <v>2026</v>
      </c>
      <c r="Y55">
        <v>11.7</v>
      </c>
    </row>
    <row r="63" spans="8:25">
      <c r="H63" s="11" t="s">
        <v>32</v>
      </c>
      <c r="L63" t="s">
        <v>21</v>
      </c>
      <c r="N63" s="21" t="s">
        <v>33</v>
      </c>
      <c r="O63" t="s">
        <v>22</v>
      </c>
      <c r="Q63" t="s">
        <v>9</v>
      </c>
      <c r="R63" t="s">
        <v>15</v>
      </c>
      <c r="U63" t="s">
        <v>13</v>
      </c>
      <c r="X63" t="s">
        <v>23</v>
      </c>
      <c r="Y63" t="s">
        <v>35</v>
      </c>
    </row>
    <row r="64" spans="8:25">
      <c r="H64" t="s">
        <v>22</v>
      </c>
      <c r="J64">
        <f>SUM(J65:J73)</f>
        <v>12671</v>
      </c>
      <c r="N64" s="21"/>
      <c r="O64" t="s">
        <v>11</v>
      </c>
      <c r="P64" t="s">
        <v>5</v>
      </c>
      <c r="Q64" s="8">
        <f>K71</f>
        <v>1.9572251598137479E-2</v>
      </c>
      <c r="U64" t="s">
        <v>11</v>
      </c>
      <c r="V64" t="s">
        <v>12</v>
      </c>
      <c r="X64">
        <v>2015</v>
      </c>
      <c r="Y64">
        <v>18</v>
      </c>
    </row>
    <row r="65" spans="9:25">
      <c r="I65" t="s">
        <v>8</v>
      </c>
      <c r="J65">
        <v>0</v>
      </c>
      <c r="K65" s="8">
        <f>J65/$J$64</f>
        <v>0</v>
      </c>
      <c r="L65" s="8"/>
      <c r="N65" s="21"/>
      <c r="P65" t="s">
        <v>6</v>
      </c>
      <c r="Q65" s="8">
        <f>K72</f>
        <v>1.4679188698603109E-2</v>
      </c>
      <c r="R65" s="3"/>
      <c r="T65">
        <v>2016</v>
      </c>
      <c r="U65" s="2">
        <v>26.38</v>
      </c>
      <c r="V65" s="2">
        <v>17.68</v>
      </c>
      <c r="X65">
        <v>2016</v>
      </c>
      <c r="Y65">
        <v>17</v>
      </c>
    </row>
    <row r="66" spans="9:25">
      <c r="I66" t="s">
        <v>0</v>
      </c>
      <c r="J66">
        <v>455</v>
      </c>
      <c r="K66" s="8">
        <f t="shared" ref="K66:K73" si="3">J66/$J$64</f>
        <v>3.5908768053034487E-2</v>
      </c>
      <c r="L66" s="8"/>
      <c r="N66" s="21"/>
      <c r="P66" t="s">
        <v>7</v>
      </c>
      <c r="Q66" s="8">
        <f>K73</f>
        <v>0.1266671928024623</v>
      </c>
      <c r="R66" s="3">
        <f>L71</f>
        <v>0.1609186330992029</v>
      </c>
      <c r="T66">
        <v>2017</v>
      </c>
      <c r="U66" s="2">
        <v>19.989999999999998</v>
      </c>
      <c r="V66" s="2">
        <v>28.51</v>
      </c>
      <c r="X66">
        <v>2017</v>
      </c>
      <c r="Y66">
        <v>19</v>
      </c>
    </row>
    <row r="67" spans="9:25">
      <c r="I67" t="s">
        <v>1</v>
      </c>
      <c r="J67">
        <v>63</v>
      </c>
      <c r="K67" s="8">
        <f t="shared" si="3"/>
        <v>4.9719832688816983E-3</v>
      </c>
      <c r="L67" s="8"/>
      <c r="N67" s="21"/>
      <c r="O67" t="s">
        <v>12</v>
      </c>
      <c r="P67" t="s">
        <v>16</v>
      </c>
      <c r="Q67" s="8">
        <f>K67</f>
        <v>4.9719832688816983E-3</v>
      </c>
      <c r="R67" s="3">
        <f>L68</f>
        <v>0.28095651487648965</v>
      </c>
      <c r="T67">
        <v>2018</v>
      </c>
      <c r="U67" s="2">
        <v>22.35</v>
      </c>
      <c r="V67" s="2">
        <v>22.13</v>
      </c>
      <c r="X67">
        <v>2018</v>
      </c>
      <c r="Y67">
        <v>17</v>
      </c>
    </row>
    <row r="68" spans="9:25">
      <c r="I68" t="s">
        <v>2</v>
      </c>
      <c r="J68">
        <v>2477</v>
      </c>
      <c r="K68" s="8">
        <f t="shared" si="3"/>
        <v>0.19548575487333281</v>
      </c>
      <c r="L68" s="3">
        <f>SUM(K67,K70)</f>
        <v>0.28095651487648965</v>
      </c>
      <c r="N68" s="21"/>
      <c r="P68" t="s">
        <v>4</v>
      </c>
      <c r="Q68" s="8">
        <f>K70</f>
        <v>0.27598453160760794</v>
      </c>
      <c r="R68" s="3"/>
      <c r="T68">
        <v>2019</v>
      </c>
      <c r="U68" s="2">
        <v>20.99</v>
      </c>
      <c r="V68" s="2">
        <v>33.56</v>
      </c>
      <c r="X68">
        <v>2019</v>
      </c>
      <c r="Y68">
        <v>16</v>
      </c>
    </row>
    <row r="69" spans="9:25">
      <c r="I69" t="s">
        <v>3</v>
      </c>
      <c r="J69">
        <v>4140</v>
      </c>
      <c r="K69" s="8">
        <f t="shared" si="3"/>
        <v>0.3267303290979402</v>
      </c>
      <c r="L69" s="3"/>
      <c r="N69" s="21"/>
      <c r="T69">
        <v>2020</v>
      </c>
      <c r="U69" s="2">
        <v>25.52</v>
      </c>
      <c r="V69" s="2">
        <v>24.93</v>
      </c>
      <c r="X69">
        <v>2020</v>
      </c>
      <c r="Y69">
        <v>12</v>
      </c>
    </row>
    <row r="70" spans="9:25">
      <c r="I70" t="s">
        <v>4</v>
      </c>
      <c r="J70">
        <v>3497</v>
      </c>
      <c r="K70" s="8">
        <f t="shared" si="3"/>
        <v>0.27598453160760794</v>
      </c>
      <c r="L70" s="3"/>
      <c r="N70" s="21"/>
      <c r="O70" t="s">
        <v>18</v>
      </c>
      <c r="P70" t="s">
        <v>24</v>
      </c>
      <c r="Q70" t="s">
        <v>9</v>
      </c>
      <c r="T70">
        <v>2021</v>
      </c>
      <c r="U70" s="2">
        <v>20.07</v>
      </c>
      <c r="V70" s="2">
        <v>29.08</v>
      </c>
      <c r="X70">
        <v>2021</v>
      </c>
      <c r="Y70">
        <v>13</v>
      </c>
    </row>
    <row r="71" spans="9:25">
      <c r="I71" t="s">
        <v>5</v>
      </c>
      <c r="J71">
        <v>248</v>
      </c>
      <c r="K71" s="8">
        <f t="shared" si="3"/>
        <v>1.9572251598137479E-2</v>
      </c>
      <c r="L71" s="3">
        <f>SUM(K71:K73)</f>
        <v>0.1609186330992029</v>
      </c>
      <c r="N71" s="21"/>
      <c r="O71" t="s">
        <v>8</v>
      </c>
      <c r="P71">
        <v>0</v>
      </c>
      <c r="Q71" s="3">
        <f>P71/$P$74</f>
        <v>0</v>
      </c>
      <c r="T71">
        <v>2022</v>
      </c>
      <c r="U71" s="2">
        <v>22.27</v>
      </c>
      <c r="V71" s="2">
        <v>24.51</v>
      </c>
      <c r="X71">
        <v>2022</v>
      </c>
      <c r="Y71">
        <v>9</v>
      </c>
    </row>
    <row r="72" spans="9:25">
      <c r="I72" t="s">
        <v>6</v>
      </c>
      <c r="J72">
        <v>186</v>
      </c>
      <c r="K72" s="8">
        <f t="shared" si="3"/>
        <v>1.4679188698603109E-2</v>
      </c>
      <c r="L72" s="3"/>
      <c r="N72" s="21"/>
      <c r="O72" t="s">
        <v>2</v>
      </c>
      <c r="P72">
        <v>282.55</v>
      </c>
      <c r="Q72" s="3">
        <f>P72/$P$74</f>
        <v>0.9515069877083685</v>
      </c>
      <c r="T72">
        <v>2023</v>
      </c>
      <c r="U72" s="2">
        <v>16.149999999999999</v>
      </c>
      <c r="V72" s="2">
        <v>37.4</v>
      </c>
      <c r="X72">
        <v>2023</v>
      </c>
      <c r="Y72">
        <v>7.6</v>
      </c>
    </row>
    <row r="73" spans="9:25">
      <c r="I73" t="s">
        <v>7</v>
      </c>
      <c r="J73">
        <v>1605</v>
      </c>
      <c r="K73" s="8">
        <f t="shared" si="3"/>
        <v>0.1266671928024623</v>
      </c>
      <c r="L73" s="3"/>
      <c r="N73" s="21"/>
      <c r="O73" t="s">
        <v>5</v>
      </c>
      <c r="P73">
        <v>14.4</v>
      </c>
      <c r="Q73" s="3">
        <f>P73/$P$74</f>
        <v>4.8493012291631589E-2</v>
      </c>
      <c r="T73">
        <v>2024</v>
      </c>
      <c r="U73" s="2">
        <v>14.3</v>
      </c>
      <c r="V73" s="2">
        <v>26.8</v>
      </c>
      <c r="X73">
        <v>2024</v>
      </c>
      <c r="Y73">
        <v>7</v>
      </c>
    </row>
    <row r="74" spans="9:25">
      <c r="N74" s="21"/>
      <c r="O74" t="s">
        <v>19</v>
      </c>
      <c r="P74">
        <f>SUM(P71:P73)</f>
        <v>296.95</v>
      </c>
      <c r="T74">
        <v>2025</v>
      </c>
      <c r="U74" s="2">
        <v>16.100000000000001</v>
      </c>
      <c r="V74" s="2">
        <v>28.1</v>
      </c>
      <c r="X74">
        <v>2025</v>
      </c>
      <c r="Y74">
        <v>8.8000000000000007</v>
      </c>
    </row>
    <row r="75" spans="9:25">
      <c r="T75">
        <v>2026</v>
      </c>
      <c r="U75" s="2">
        <v>16.100000000000001</v>
      </c>
      <c r="V75" s="2">
        <v>28.1</v>
      </c>
      <c r="X75">
        <v>2026</v>
      </c>
      <c r="Y75">
        <v>4.8</v>
      </c>
    </row>
    <row r="82" spans="8:25">
      <c r="H82" s="12" t="s">
        <v>36</v>
      </c>
      <c r="L82" t="s">
        <v>21</v>
      </c>
      <c r="N82" s="22" t="s">
        <v>37</v>
      </c>
      <c r="O82" t="s">
        <v>22</v>
      </c>
      <c r="Q82" t="s">
        <v>9</v>
      </c>
      <c r="R82" t="s">
        <v>15</v>
      </c>
      <c r="U82" t="s">
        <v>13</v>
      </c>
      <c r="X82" t="s">
        <v>23</v>
      </c>
      <c r="Y82" t="s">
        <v>36</v>
      </c>
    </row>
    <row r="83" spans="8:25">
      <c r="H83" t="s">
        <v>22</v>
      </c>
      <c r="J83">
        <f>SUM(J84:J92)</f>
        <v>9844.5</v>
      </c>
      <c r="N83" s="22"/>
      <c r="O83" t="s">
        <v>11</v>
      </c>
      <c r="P83" t="s">
        <v>5</v>
      </c>
      <c r="Q83" s="8">
        <f>K90</f>
        <v>1.7065366448270607E-2</v>
      </c>
      <c r="U83" t="s">
        <v>11</v>
      </c>
      <c r="V83" t="s">
        <v>12</v>
      </c>
      <c r="X83">
        <v>2015</v>
      </c>
    </row>
    <row r="84" spans="8:25">
      <c r="I84" t="s">
        <v>8</v>
      </c>
      <c r="J84">
        <v>180</v>
      </c>
      <c r="K84" s="8">
        <f t="shared" ref="K84:K92" si="4">J84/$J$83</f>
        <v>1.828432119457565E-2</v>
      </c>
      <c r="L84" s="8"/>
      <c r="N84" s="22"/>
      <c r="P84" t="s">
        <v>6</v>
      </c>
      <c r="Q84" s="8">
        <f>K91</f>
        <v>5.9424043882370867E-3</v>
      </c>
      <c r="R84" s="3"/>
      <c r="T84">
        <v>2016</v>
      </c>
      <c r="U84" s="2"/>
      <c r="V84" s="2"/>
      <c r="X84">
        <v>2016</v>
      </c>
    </row>
    <row r="85" spans="8:25">
      <c r="I85" t="s">
        <v>0</v>
      </c>
      <c r="J85">
        <v>412.5</v>
      </c>
      <c r="K85" s="8">
        <f t="shared" si="4"/>
        <v>4.1901569404235867E-2</v>
      </c>
      <c r="L85" s="8"/>
      <c r="N85" s="22"/>
      <c r="P85" t="s">
        <v>7</v>
      </c>
      <c r="Q85" s="8">
        <f>K92</f>
        <v>8.3803138808471733E-2</v>
      </c>
      <c r="R85" s="3">
        <f>L90</f>
        <v>0.10681090964497943</v>
      </c>
      <c r="T85">
        <v>2017</v>
      </c>
      <c r="U85" s="2">
        <v>27.24</v>
      </c>
      <c r="V85" s="2">
        <v>34.369999999999997</v>
      </c>
      <c r="X85">
        <v>2017</v>
      </c>
      <c r="Y85">
        <v>28</v>
      </c>
    </row>
    <row r="86" spans="8:25">
      <c r="I86" t="s">
        <v>1</v>
      </c>
      <c r="J86">
        <v>0</v>
      </c>
      <c r="K86" s="8">
        <f t="shared" si="4"/>
        <v>0</v>
      </c>
      <c r="L86" s="8"/>
      <c r="N86" s="22"/>
      <c r="O86" t="s">
        <v>12</v>
      </c>
      <c r="P86" t="s">
        <v>16</v>
      </c>
      <c r="Q86" s="8">
        <f>K86</f>
        <v>0</v>
      </c>
      <c r="R86" s="3">
        <f>L87</f>
        <v>0.28142617705317691</v>
      </c>
      <c r="T86">
        <v>2018</v>
      </c>
      <c r="U86" s="2">
        <v>30.66</v>
      </c>
      <c r="V86" s="2">
        <v>34.520000000000003</v>
      </c>
      <c r="X86">
        <v>2018</v>
      </c>
      <c r="Y86">
        <v>28</v>
      </c>
    </row>
    <row r="87" spans="8:25">
      <c r="I87" t="s">
        <v>2</v>
      </c>
      <c r="J87">
        <v>924</v>
      </c>
      <c r="K87" s="8">
        <f t="shared" si="4"/>
        <v>9.3859515465488347E-2</v>
      </c>
      <c r="L87" s="3">
        <f>SUM(K86,K89)</f>
        <v>0.28142617705317691</v>
      </c>
      <c r="N87" s="22"/>
      <c r="P87" t="s">
        <v>4</v>
      </c>
      <c r="Q87" s="8">
        <f>K89</f>
        <v>0.28142617705317691</v>
      </c>
      <c r="R87" s="3"/>
      <c r="T87">
        <v>2019</v>
      </c>
      <c r="U87" s="2">
        <v>27.27</v>
      </c>
      <c r="V87" s="2">
        <v>35.5</v>
      </c>
      <c r="X87">
        <v>2019</v>
      </c>
      <c r="Y87">
        <v>21</v>
      </c>
    </row>
    <row r="88" spans="8:25">
      <c r="I88" t="s">
        <v>3</v>
      </c>
      <c r="J88">
        <v>4506</v>
      </c>
      <c r="K88" s="8">
        <f t="shared" si="4"/>
        <v>0.45771750723754379</v>
      </c>
      <c r="L88" s="3"/>
      <c r="N88" s="22"/>
      <c r="T88">
        <v>2020</v>
      </c>
      <c r="U88" s="2">
        <v>23.82</v>
      </c>
      <c r="V88" s="2">
        <v>35.47</v>
      </c>
      <c r="X88">
        <v>2020</v>
      </c>
      <c r="Y88">
        <v>12</v>
      </c>
    </row>
    <row r="89" spans="8:25">
      <c r="I89" t="s">
        <v>4</v>
      </c>
      <c r="J89">
        <v>2770.5</v>
      </c>
      <c r="K89" s="8">
        <f t="shared" si="4"/>
        <v>0.28142617705317691</v>
      </c>
      <c r="L89" s="3"/>
      <c r="N89" s="22"/>
      <c r="O89" t="s">
        <v>18</v>
      </c>
      <c r="P89" t="s">
        <v>24</v>
      </c>
      <c r="Q89" t="s">
        <v>9</v>
      </c>
      <c r="T89">
        <v>2021</v>
      </c>
      <c r="U89" s="2">
        <v>22.5</v>
      </c>
      <c r="V89" s="2">
        <v>34.61</v>
      </c>
      <c r="X89">
        <v>2021</v>
      </c>
      <c r="Y89">
        <v>19</v>
      </c>
    </row>
    <row r="90" spans="8:25">
      <c r="I90" t="s">
        <v>5</v>
      </c>
      <c r="J90">
        <v>168</v>
      </c>
      <c r="K90" s="8">
        <f t="shared" si="4"/>
        <v>1.7065366448270607E-2</v>
      </c>
      <c r="L90" s="3">
        <f>SUM(K90:K92)</f>
        <v>0.10681090964497943</v>
      </c>
      <c r="N90" s="22"/>
      <c r="O90" t="s">
        <v>8</v>
      </c>
      <c r="P90">
        <v>0</v>
      </c>
      <c r="Q90" s="3">
        <f>P90/$P$93</f>
        <v>0</v>
      </c>
      <c r="T90">
        <v>2022</v>
      </c>
      <c r="U90" s="2">
        <v>17.600000000000001</v>
      </c>
      <c r="V90" s="2">
        <v>36.409999999999997</v>
      </c>
      <c r="X90">
        <v>2022</v>
      </c>
      <c r="Y90">
        <v>19</v>
      </c>
    </row>
    <row r="91" spans="8:25">
      <c r="I91" t="s">
        <v>6</v>
      </c>
      <c r="J91">
        <v>58.5</v>
      </c>
      <c r="K91" s="8">
        <f t="shared" si="4"/>
        <v>5.9424043882370867E-3</v>
      </c>
      <c r="L91" s="3"/>
      <c r="N91" s="22"/>
      <c r="O91" t="s">
        <v>2</v>
      </c>
      <c r="P91">
        <v>214.5</v>
      </c>
      <c r="Q91" s="3">
        <f>P91/$P$93</f>
        <v>0.86877278250303769</v>
      </c>
      <c r="T91">
        <v>2023</v>
      </c>
      <c r="U91" s="2">
        <v>12.75</v>
      </c>
      <c r="V91" s="2">
        <v>41.6</v>
      </c>
      <c r="X91">
        <v>2023</v>
      </c>
      <c r="Y91">
        <v>19.100000000000001</v>
      </c>
    </row>
    <row r="92" spans="8:25">
      <c r="I92" t="s">
        <v>7</v>
      </c>
      <c r="J92">
        <v>825</v>
      </c>
      <c r="K92" s="8">
        <f t="shared" si="4"/>
        <v>8.3803138808471733E-2</v>
      </c>
      <c r="L92" s="3"/>
      <c r="N92" s="22"/>
      <c r="O92" t="s">
        <v>5</v>
      </c>
      <c r="P92">
        <v>32.4</v>
      </c>
      <c r="Q92" s="3">
        <f>P92/$P$93</f>
        <v>0.13122721749696231</v>
      </c>
      <c r="T92">
        <v>2024</v>
      </c>
      <c r="U92" s="2">
        <v>9.5</v>
      </c>
      <c r="V92" s="2">
        <v>39</v>
      </c>
      <c r="X92">
        <v>2024</v>
      </c>
      <c r="Y92">
        <v>19.100000000000001</v>
      </c>
    </row>
    <row r="93" spans="8:25">
      <c r="N93" s="22"/>
      <c r="O93" t="s">
        <v>19</v>
      </c>
      <c r="P93">
        <f>SUM(P90:P92)</f>
        <v>246.9</v>
      </c>
      <c r="T93">
        <v>2025</v>
      </c>
      <c r="U93" s="2">
        <v>10.9</v>
      </c>
      <c r="V93" s="2">
        <v>34.299999999999997</v>
      </c>
      <c r="X93">
        <v>2025</v>
      </c>
      <c r="Y93">
        <v>17.899999999999999</v>
      </c>
    </row>
    <row r="94" spans="8:25">
      <c r="T94">
        <v>2026</v>
      </c>
      <c r="U94" s="2">
        <v>10.7</v>
      </c>
      <c r="V94" s="2">
        <v>28.2</v>
      </c>
      <c r="X94">
        <v>2026</v>
      </c>
      <c r="Y94">
        <v>13.1</v>
      </c>
    </row>
  </sheetData>
  <mergeCells count="5">
    <mergeCell ref="N2:N13"/>
    <mergeCell ref="N23:N34"/>
    <mergeCell ref="N43:N54"/>
    <mergeCell ref="N63:N74"/>
    <mergeCell ref="N82:N9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General EPSG 2026</vt:lpstr>
      <vt:lpstr>Graus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Mascarell Vaya</dc:creator>
  <cp:lastModifiedBy>Eva Díez Savall</cp:lastModifiedBy>
  <dcterms:created xsi:type="dcterms:W3CDTF">2024-09-10T07:39:56Z</dcterms:created>
  <dcterms:modified xsi:type="dcterms:W3CDTF">2026-09-11T07:28:18Z</dcterms:modified>
</cp:coreProperties>
</file>