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.xml" ContentType="application/vnd.openxmlformats-officedocument.themeOverrid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2.xml" ContentType="application/vnd.openxmlformats-officedocument.themeOverrid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3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4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5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6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7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8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9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0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11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2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"/>
    </mc:Choice>
  </mc:AlternateContent>
  <xr:revisionPtr revIDLastSave="0" documentId="13_ncr:1_{8BEDC7B3-EA52-4D40-8F0E-5433F9317664}" xr6:coauthVersionLast="36" xr6:coauthVersionMax="36" xr10:uidLastSave="{00000000-0000-0000-0000-000000000000}"/>
  <bookViews>
    <workbookView xWindow="-120" yWindow="-120" windowWidth="19440" windowHeight="14880" activeTab="1" xr2:uid="{1A219C08-1517-401D-A7BC-BE92FA8F739F}"/>
  </bookViews>
  <sheets>
    <sheet name="General EPSA 2026" sheetId="5" r:id="rId1"/>
    <sheet name="Graus" sheetId="4" r:id="rId2"/>
    <sheet name="Màsters" sheetId="3" state="hidden" r:id="rId3"/>
  </sheets>
  <externalReferences>
    <externalReference r:id="rId4"/>
  </externalReferences>
  <definedNames>
    <definedName name="_xlnm._FilterDatabase" localSheetId="0" hidden="1">'General EPSA 2026'!#REF!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91" i="4" l="1"/>
  <c r="O74" i="4"/>
  <c r="I64" i="4"/>
  <c r="O58" i="4"/>
  <c r="O42" i="4"/>
  <c r="O13" i="4"/>
  <c r="O27" i="4"/>
  <c r="D3" i="5"/>
  <c r="D5" i="5"/>
  <c r="D6" i="5"/>
  <c r="D7" i="5"/>
  <c r="D8" i="5"/>
  <c r="D4" i="5"/>
  <c r="C32" i="5" l="1"/>
  <c r="D31" i="5" s="1"/>
  <c r="E8" i="5"/>
  <c r="E7" i="5"/>
  <c r="E6" i="5"/>
  <c r="E5" i="5"/>
  <c r="E4" i="5"/>
  <c r="P90" i="4"/>
  <c r="P89" i="4"/>
  <c r="P88" i="4"/>
  <c r="I81" i="4"/>
  <c r="J86" i="4" s="1"/>
  <c r="P73" i="4"/>
  <c r="J73" i="4"/>
  <c r="P66" i="4" s="1"/>
  <c r="P72" i="4"/>
  <c r="J72" i="4"/>
  <c r="P71" i="4"/>
  <c r="J71" i="4"/>
  <c r="P64" i="4" s="1"/>
  <c r="J70" i="4"/>
  <c r="P68" i="4" s="1"/>
  <c r="J69" i="4"/>
  <c r="J68" i="4"/>
  <c r="J67" i="4"/>
  <c r="K68" i="4" s="1"/>
  <c r="Q67" i="4" s="1"/>
  <c r="J66" i="4"/>
  <c r="J65" i="4"/>
  <c r="I48" i="4"/>
  <c r="J50" i="4" s="1"/>
  <c r="P41" i="4"/>
  <c r="J41" i="4"/>
  <c r="P34" i="4" s="1"/>
  <c r="P40" i="4"/>
  <c r="J40" i="4"/>
  <c r="P33" i="4" s="1"/>
  <c r="P39" i="4"/>
  <c r="J39" i="4"/>
  <c r="P32" i="4" s="1"/>
  <c r="J38" i="4"/>
  <c r="P36" i="4" s="1"/>
  <c r="J37" i="4"/>
  <c r="J36" i="4"/>
  <c r="J35" i="4"/>
  <c r="J34" i="4"/>
  <c r="J33" i="4"/>
  <c r="P26" i="4"/>
  <c r="P25" i="4"/>
  <c r="P24" i="4"/>
  <c r="I17" i="4"/>
  <c r="J26" i="4" s="1"/>
  <c r="P19" i="4" s="1"/>
  <c r="P12" i="4"/>
  <c r="P11" i="4"/>
  <c r="P10" i="4"/>
  <c r="J10" i="4"/>
  <c r="P3" i="4" s="1"/>
  <c r="J6" i="4"/>
  <c r="P6" i="4" s="1"/>
  <c r="J11" i="4"/>
  <c r="P4" i="4" s="1"/>
  <c r="K36" i="4" l="1"/>
  <c r="Q35" i="4" s="1"/>
  <c r="J54" i="4"/>
  <c r="P52" i="4" s="1"/>
  <c r="K39" i="4"/>
  <c r="Q34" i="4" s="1"/>
  <c r="K71" i="4"/>
  <c r="Q66" i="4" s="1"/>
  <c r="P35" i="4"/>
  <c r="J85" i="4"/>
  <c r="J51" i="4"/>
  <c r="P51" i="4" s="1"/>
  <c r="J55" i="4"/>
  <c r="P48" i="4" s="1"/>
  <c r="P67" i="4"/>
  <c r="J87" i="4"/>
  <c r="P85" i="4" s="1"/>
  <c r="J52" i="4"/>
  <c r="J56" i="4"/>
  <c r="P49" i="4" s="1"/>
  <c r="P65" i="4"/>
  <c r="J82" i="4"/>
  <c r="J49" i="4"/>
  <c r="J53" i="4"/>
  <c r="J57" i="4"/>
  <c r="P50" i="4" s="1"/>
  <c r="J84" i="4"/>
  <c r="P84" i="4" s="1"/>
  <c r="J89" i="4"/>
  <c r="P82" i="4" s="1"/>
  <c r="J18" i="4"/>
  <c r="J21" i="4"/>
  <c r="J25" i="4"/>
  <c r="P18" i="4" s="1"/>
  <c r="J23" i="4"/>
  <c r="P21" i="4" s="1"/>
  <c r="J22" i="4"/>
  <c r="G7" i="5"/>
  <c r="D29" i="5"/>
  <c r="G6" i="5"/>
  <c r="G8" i="5" s="1"/>
  <c r="D30" i="5"/>
  <c r="J5" i="4"/>
  <c r="J12" i="4"/>
  <c r="P5" i="4" s="1"/>
  <c r="J88" i="4"/>
  <c r="J8" i="4"/>
  <c r="J20" i="4"/>
  <c r="J24" i="4"/>
  <c r="J83" i="4"/>
  <c r="J90" i="4"/>
  <c r="P83" i="4" s="1"/>
  <c r="J4" i="4"/>
  <c r="J7" i="4"/>
  <c r="J9" i="4"/>
  <c r="P7" i="4" s="1"/>
  <c r="J19" i="4"/>
  <c r="K52" i="4" l="1"/>
  <c r="Q51" i="4" s="1"/>
  <c r="K55" i="4"/>
  <c r="Q50" i="4" s="1"/>
  <c r="K85" i="4"/>
  <c r="Q84" i="4" s="1"/>
  <c r="K10" i="4"/>
  <c r="Q5" i="4" s="1"/>
  <c r="K24" i="4"/>
  <c r="Q19" i="4" s="1"/>
  <c r="P17" i="4"/>
  <c r="P81" i="4"/>
  <c r="K88" i="4"/>
  <c r="Q83" i="4" s="1"/>
  <c r="P20" i="4"/>
  <c r="K21" i="4"/>
  <c r="Q20" i="4" s="1"/>
  <c r="K7" i="4"/>
  <c r="Q6" i="4" s="1"/>
  <c r="E44" i="3" l="1"/>
  <c r="F42" i="3" s="1"/>
  <c r="L35" i="3" s="1"/>
  <c r="E37" i="3"/>
  <c r="E38" i="3"/>
  <c r="E39" i="3"/>
  <c r="E40" i="3"/>
  <c r="E41" i="3"/>
  <c r="K39" i="3" s="1"/>
  <c r="E42" i="3"/>
  <c r="K35" i="3" s="1"/>
  <c r="E36" i="3"/>
  <c r="K43" i="3"/>
  <c r="K44" i="3"/>
  <c r="K36" i="3"/>
  <c r="K42" i="3"/>
  <c r="E21" i="3"/>
  <c r="E22" i="3"/>
  <c r="E23" i="3"/>
  <c r="E24" i="3"/>
  <c r="E25" i="3"/>
  <c r="E26" i="3"/>
  <c r="E27" i="3"/>
  <c r="K20" i="3" s="1"/>
  <c r="E28" i="3"/>
  <c r="K21" i="3" s="1"/>
  <c r="E20" i="3"/>
  <c r="K27" i="3"/>
  <c r="K28" i="3"/>
  <c r="K26" i="3"/>
  <c r="K23" i="3"/>
  <c r="K19" i="3"/>
  <c r="E5" i="3"/>
  <c r="E6" i="3"/>
  <c r="E7" i="3"/>
  <c r="E8" i="3"/>
  <c r="E9" i="3"/>
  <c r="F7" i="3" s="1"/>
  <c r="L6" i="3" s="1"/>
  <c r="E10" i="3"/>
  <c r="K3" i="3" s="1"/>
  <c r="E11" i="3"/>
  <c r="K4" i="3" s="1"/>
  <c r="E12" i="3"/>
  <c r="K5" i="3" s="1"/>
  <c r="E4" i="3"/>
  <c r="K11" i="3"/>
  <c r="K12" i="3"/>
  <c r="K10" i="3"/>
  <c r="F10" i="3" l="1"/>
  <c r="L3" i="3" s="1"/>
  <c r="K7" i="3"/>
  <c r="K37" i="3"/>
  <c r="F39" i="3"/>
  <c r="L38" i="3" s="1"/>
  <c r="F23" i="3"/>
  <c r="L22" i="3" s="1"/>
  <c r="F26" i="3"/>
  <c r="L19" i="3" s="1"/>
</calcChain>
</file>

<file path=xl/sharedStrings.xml><?xml version="1.0" encoding="utf-8"?>
<sst xmlns="http://schemas.openxmlformats.org/spreadsheetml/2006/main" count="1280" uniqueCount="114">
  <si>
    <t>Curso</t>
  </si>
  <si>
    <t>Cód. centro</t>
  </si>
  <si>
    <t>Centro</t>
  </si>
  <si>
    <t>Cód. dep.</t>
  </si>
  <si>
    <t>Departamento</t>
  </si>
  <si>
    <t>Idioma</t>
  </si>
  <si>
    <t>Créditos</t>
  </si>
  <si>
    <t>J</t>
  </si>
  <si>
    <t>E. POLITÉCNICA SUPERIOR DE ALCOY</t>
  </si>
  <si>
    <t>Anglès-Castellà</t>
  </si>
  <si>
    <t>Anglès-Valencià</t>
  </si>
  <si>
    <t>Castellà</t>
  </si>
  <si>
    <t>Castellà-Anglès</t>
  </si>
  <si>
    <t>Castellà-Valencià</t>
  </si>
  <si>
    <t>Valencià-Anglès</t>
  </si>
  <si>
    <t>Valencià-Castellà</t>
  </si>
  <si>
    <t>Valencià</t>
  </si>
  <si>
    <t>Anglès</t>
  </si>
  <si>
    <t>ESTADÍSTICA E INVESTIGACIÓN OPERATIVA APLICADAS Y CALIDAD</t>
  </si>
  <si>
    <t>FÍSICA APLICADA</t>
  </si>
  <si>
    <t>INGENIERÍA DE LA CONSTRUCCIÓN Y DE PROYECTOS DE INGENIERÍA CIVIL</t>
  </si>
  <si>
    <t>INGENIERÍA MECANICA Y DE MATERIALES</t>
  </si>
  <si>
    <t>INGENIERÍA QUÍMICA Y NUCLEAR</t>
  </si>
  <si>
    <t>INGENIERÍA TEXTIL Y PAPELERA</t>
  </si>
  <si>
    <t>MECÁNICA DE LOS MEDIOS CONTINUOS Y TEORÍA DE ESTRUCTURAS</t>
  </si>
  <si>
    <t>ORGANIZACIÓN DE EMPRESAS</t>
  </si>
  <si>
    <t>INGENIERÍA E INFRAESTRUCTURA DE LOS TRANSPORTES</t>
  </si>
  <si>
    <t>INGENIERÍA DE SISTEMAS Y AUTOMÁTICA</t>
  </si>
  <si>
    <t>Z-EXTERNOS POSGRADO</t>
  </si>
  <si>
    <t>EPSA</t>
  </si>
  <si>
    <t>Demanda</t>
  </si>
  <si>
    <t>% sobre el total</t>
  </si>
  <si>
    <t>Demanda agrupada</t>
  </si>
  <si>
    <t>Valencià 1a opció</t>
  </si>
  <si>
    <t>Valencià 2a opció</t>
  </si>
  <si>
    <t>Anglès - Valencià</t>
  </si>
  <si>
    <t>Altres</t>
  </si>
  <si>
    <t>Resum històric</t>
  </si>
  <si>
    <t>ALCOI</t>
  </si>
  <si>
    <t>E. Informàtica</t>
  </si>
  <si>
    <t>AGRUPAT</t>
  </si>
  <si>
    <t>INFORMÀTICA</t>
  </si>
  <si>
    <t>DEMANDA</t>
  </si>
  <si>
    <t>%</t>
  </si>
  <si>
    <t>Oferta</t>
  </si>
  <si>
    <t>OFERTA</t>
  </si>
  <si>
    <t>Crèdits</t>
  </si>
  <si>
    <t>TOTAL</t>
  </si>
  <si>
    <t>E. Disseny ind</t>
  </si>
  <si>
    <t>DISSENY IND</t>
  </si>
  <si>
    <t>ADE</t>
  </si>
  <si>
    <t>E. Elèctrica</t>
  </si>
  <si>
    <t>E ELÈCTRICA</t>
  </si>
  <si>
    <t>E. Química</t>
  </si>
  <si>
    <t>E QUÍMICA</t>
  </si>
  <si>
    <t>E. Mecànica</t>
  </si>
  <si>
    <t>E MECÀNICA</t>
  </si>
  <si>
    <t>Cód. asi.</t>
  </si>
  <si>
    <t>Asignatura</t>
  </si>
  <si>
    <t>Nanomaterials i Nanotecnologies</t>
  </si>
  <si>
    <t>Sistemes Flexibles de Fabricació</t>
  </si>
  <si>
    <t>Fibres i Estructures Tèxtils</t>
  </si>
  <si>
    <t>Materials Compostos (Disseny, Caracterització i Fabricació)</t>
  </si>
  <si>
    <t>Vibracions i Acústica</t>
  </si>
  <si>
    <t>Enginyeria Simultània i Concurrent</t>
  </si>
  <si>
    <t>Disseny, Càlcul de Desenvolupaments Mecànics i Prototips</t>
  </si>
  <si>
    <t>Aplicacions CAE en Materials Avançats</t>
  </si>
  <si>
    <t>Materials Ecoeficients</t>
  </si>
  <si>
    <t>Biomecànica</t>
  </si>
  <si>
    <t>Comportament Elèctric, Electrònic, Tèrmic, Òptic i Magnètic dels Materials</t>
  </si>
  <si>
    <t>Disseny amb Materials Avançats</t>
  </si>
  <si>
    <t>Tècniques no Convencionals de Conformació i Unió de Materials</t>
  </si>
  <si>
    <t>Metodologia d'Investigació</t>
  </si>
  <si>
    <t>Polímers Conductors</t>
  </si>
  <si>
    <t>Estructura i Tècniques de Caracterització de Materials Avançats</t>
  </si>
  <si>
    <t>Diagnòstic i Comportament en Servei</t>
  </si>
  <si>
    <t>Comportament Elàstic i Plàstic dels Materials</t>
  </si>
  <si>
    <t>Tècniques de Simulació en Processos de Conformació</t>
  </si>
  <si>
    <t>Fabricació de Membranes i Aplicacions</t>
  </si>
  <si>
    <t>Màster de Eng, Proc i Caraterització de Materials</t>
  </si>
  <si>
    <t>Màster de Eng, Organització i Logística</t>
  </si>
  <si>
    <t>Mètodes Quantitatius d'Organització Industrial</t>
  </si>
  <si>
    <t>Compres i Aprovisionament</t>
  </si>
  <si>
    <t>Estimació de Costos Productius i Logístics</t>
  </si>
  <si>
    <t>Gestió de Recursos Humans</t>
  </si>
  <si>
    <t>Prevenció de Riscos Laborals</t>
  </si>
  <si>
    <t>Sistemes d'Informació</t>
  </si>
  <si>
    <t>Disseny i Manteniment de Plantes</t>
  </si>
  <si>
    <t>El Transport en la Logística</t>
  </si>
  <si>
    <t>Logística</t>
  </si>
  <si>
    <t>Organització del Treball</t>
  </si>
  <si>
    <t>Control Estadístic de Qualitat</t>
  </si>
  <si>
    <t>Gestió de la Demanda i del Subministrament</t>
  </si>
  <si>
    <t>Organització de la Producció</t>
  </si>
  <si>
    <t>Tecnologies Avançades de Fabricació</t>
  </si>
  <si>
    <t>Sistemes Integrats de Gestió</t>
  </si>
  <si>
    <t>Automatització de Processos de Fabricació</t>
  </si>
  <si>
    <t>Màster de Eng, Textil</t>
  </si>
  <si>
    <t>Màster de Eng, Tèxtil</t>
  </si>
  <si>
    <t>INGENIERÍA GRÁFICA</t>
  </si>
  <si>
    <t>INFORMÁTICA DE SISTEMAS Y COMPUTADORES</t>
  </si>
  <si>
    <t>INGENIERÍA ELECTRÓNICA</t>
  </si>
  <si>
    <t>INGENIERÍA HIDRÁULICA Y MEDIO AMBIENTE</t>
  </si>
  <si>
    <t>MÁQUINAS Y MOTORES TÉRMICOS</t>
  </si>
  <si>
    <t>MATEMÁTICA APLICADA</t>
  </si>
  <si>
    <t>SISTEMAS INFORMÁTICOS Y COMPUTACIÓN</t>
  </si>
  <si>
    <t>PROYECTOS DE INGENIERÍA</t>
  </si>
  <si>
    <t>COMPOSICIÓN ARQUITECTÓNICA</t>
  </si>
  <si>
    <t>DIBUJO</t>
  </si>
  <si>
    <t>ECONOMÍA Y CIENCIAS SOCIALES</t>
  </si>
  <si>
    <t>INGENIERÍA ELÉCTRICA</t>
  </si>
  <si>
    <t>URBANISMO</t>
  </si>
  <si>
    <t>COMUNICACIONES</t>
  </si>
  <si>
    <t>amagat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</si>
</sst>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0" tint="-0.34998626667073579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9" fontId="0" fillId="0" borderId="0" xfId="0" applyNumberFormat="1"/>
    <xf numFmtId="0" fontId="1" fillId="10" borderId="0" xfId="19"/>
    <xf numFmtId="0" fontId="1" fillId="14" borderId="0" xfId="23"/>
    <xf numFmtId="0" fontId="1" fillId="18" borderId="0" xfId="27"/>
    <xf numFmtId="0" fontId="1" fillId="22" borderId="0" xfId="31"/>
    <xf numFmtId="0" fontId="1" fillId="26" borderId="0" xfId="35"/>
    <xf numFmtId="0" fontId="1" fillId="30" borderId="0" xfId="39"/>
    <xf numFmtId="164" fontId="0" fillId="0" borderId="0" xfId="0" applyNumberFormat="1" applyAlignment="1">
      <alignment vertical="center"/>
    </xf>
    <xf numFmtId="0" fontId="17" fillId="9" borderId="0" xfId="18"/>
    <xf numFmtId="0" fontId="17" fillId="13" borderId="0" xfId="22"/>
    <xf numFmtId="0" fontId="17" fillId="17" borderId="0" xfId="26"/>
    <xf numFmtId="0" fontId="16" fillId="0" borderId="0" xfId="0" applyFont="1"/>
    <xf numFmtId="164" fontId="16" fillId="0" borderId="0" xfId="0" applyNumberFormat="1" applyFont="1" applyAlignment="1">
      <alignment vertical="center"/>
    </xf>
    <xf numFmtId="0" fontId="0" fillId="0" borderId="10" xfId="0" applyBorder="1"/>
    <xf numFmtId="0" fontId="0" fillId="0" borderId="0" xfId="0" applyFill="1"/>
    <xf numFmtId="0" fontId="0" fillId="0" borderId="0" xfId="0" applyBorder="1"/>
    <xf numFmtId="0" fontId="18" fillId="0" borderId="0" xfId="0" applyFont="1"/>
    <xf numFmtId="0" fontId="0" fillId="0" borderId="0" xfId="0" applyAlignment="1">
      <alignment horizontal="center" wrapText="1"/>
    </xf>
    <xf numFmtId="0" fontId="1" fillId="30" borderId="0" xfId="39" applyAlignment="1">
      <alignment horizontal="center" vertical="center" textRotation="255" wrapText="1"/>
    </xf>
    <xf numFmtId="0" fontId="1" fillId="10" borderId="0" xfId="19" applyAlignment="1">
      <alignment horizontal="center" vertical="center" textRotation="255" wrapText="1"/>
    </xf>
    <xf numFmtId="0" fontId="1" fillId="14" borderId="0" xfId="23" applyAlignment="1">
      <alignment horizontal="center" vertical="center" textRotation="255" wrapText="1"/>
    </xf>
    <xf numFmtId="0" fontId="1" fillId="18" borderId="0" xfId="27" applyAlignment="1">
      <alignment horizontal="center" vertical="center" textRotation="255" wrapText="1"/>
    </xf>
    <xf numFmtId="0" fontId="1" fillId="22" borderId="0" xfId="31" applyAlignment="1">
      <alignment horizontal="center" vertical="center" textRotation="255" wrapText="1"/>
    </xf>
    <xf numFmtId="0" fontId="1" fillId="26" borderId="0" xfId="35" applyAlignment="1">
      <alignment horizontal="center" vertical="center" textRotation="255" wrapText="1"/>
    </xf>
    <xf numFmtId="0" fontId="17" fillId="9" borderId="0" xfId="18" applyAlignment="1">
      <alignment horizontal="center" vertical="center" textRotation="255" wrapText="1"/>
    </xf>
    <xf numFmtId="0" fontId="17" fillId="13" borderId="0" xfId="22" applyAlignment="1">
      <alignment horizontal="center" vertical="center" textRotation="255" wrapText="1"/>
    </xf>
    <xf numFmtId="0" fontId="17" fillId="17" borderId="0" xfId="26" applyAlignment="1">
      <alignment horizontal="center" vertical="center" textRotation="255" wrapText="1"/>
    </xf>
    <xf numFmtId="0" fontId="16" fillId="0" borderId="0" xfId="0" applyFont="1" applyFill="1" applyAlignment="1">
      <alignment horizont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Demanda EPSA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C2A-4FD2-9865-8254B5F4AB1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C2A-4FD2-9865-8254B5F4AB1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C2A-4FD2-9865-8254B5F4AB1E}"/>
              </c:ext>
            </c:extLst>
          </c:dPt>
          <c:dLbls>
            <c:dLbl>
              <c:idx val="0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2A-4FD2-9865-8254B5F4AB1E}"/>
                </c:ext>
              </c:extLst>
            </c:dLbl>
            <c:dLbl>
              <c:idx val="1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2A-4FD2-9865-8254B5F4AB1E}"/>
                </c:ext>
              </c:extLst>
            </c:dLbl>
            <c:dLbl>
              <c:idx val="2"/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2A-4FD2-9865-8254B5F4AB1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'General EPSA 2026'!$F$6:$F$8</c:f>
              <c:strCache>
                <c:ptCount val="3"/>
                <c:pt idx="0">
                  <c:v>Valencià 1a opció</c:v>
                </c:pt>
                <c:pt idx="1">
                  <c:v>Valencià 2a opció</c:v>
                </c:pt>
                <c:pt idx="2">
                  <c:v>Altres</c:v>
                </c:pt>
              </c:strCache>
            </c:strRef>
          </c:cat>
          <c:val>
            <c:numRef>
              <c:f>'General EPSA 2026'!$G$6:$G$8</c:f>
              <c:numCache>
                <c:formatCode>0.0%</c:formatCode>
                <c:ptCount val="3"/>
                <c:pt idx="0">
                  <c:v>0.15232800136734262</c:v>
                </c:pt>
                <c:pt idx="1">
                  <c:v>0.39651930868765267</c:v>
                </c:pt>
                <c:pt idx="2">
                  <c:v>0.45115268994500479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C2A-4FD2-9865-8254B5F4AB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200"/>
              <a:t>Resum</a:t>
            </a:r>
            <a:r>
              <a:rPr lang="ca-ES" sz="1200" baseline="0"/>
              <a:t> històric de la </a:t>
            </a:r>
            <a:r>
              <a:rPr lang="ca-ES" sz="1200" b="1" baseline="0"/>
              <a:t>demanda</a:t>
            </a:r>
            <a:r>
              <a:rPr lang="ca-ES" sz="1200" baseline="0"/>
              <a:t> de la </a:t>
            </a:r>
            <a:r>
              <a:rPr lang="ca-ES" sz="1200" b="1" baseline="0"/>
              <a:t>docència en valencià </a:t>
            </a:r>
            <a:r>
              <a:rPr lang="ca-ES" sz="1200" baseline="0"/>
              <a:t>al </a:t>
            </a:r>
            <a:r>
              <a:rPr lang="ca-ES" sz="1200" b="1" baseline="0"/>
              <a:t>campus d'Alcoi</a:t>
            </a:r>
          </a:p>
        </c:rich>
      </c:tx>
      <c:layout>
        <c:manualLayout>
          <c:xMode val="edge"/>
          <c:yMode val="edge"/>
          <c:x val="0.12673026686182873"/>
          <c:y val="2.959094594720540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'General EPSA 2026'!$J$2</c:f>
              <c:strCache>
                <c:ptCount val="1"/>
                <c:pt idx="0">
                  <c:v>Valencià 1a opció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'General EPSA 2026'!$I$3:$I$13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'General EPSA 2026'!$J$3:$J$13</c:f>
              <c:numCache>
                <c:formatCode>0.0</c:formatCode>
                <c:ptCount val="11"/>
                <c:pt idx="0">
                  <c:v>25</c:v>
                </c:pt>
                <c:pt idx="1">
                  <c:v>20</c:v>
                </c:pt>
                <c:pt idx="2">
                  <c:v>14.32</c:v>
                </c:pt>
                <c:pt idx="3">
                  <c:v>18.32</c:v>
                </c:pt>
                <c:pt idx="4">
                  <c:v>14.13</c:v>
                </c:pt>
                <c:pt idx="5">
                  <c:v>15.17</c:v>
                </c:pt>
                <c:pt idx="6">
                  <c:v>14.21</c:v>
                </c:pt>
                <c:pt idx="7">
                  <c:v>15</c:v>
                </c:pt>
                <c:pt idx="8">
                  <c:v>13.6</c:v>
                </c:pt>
                <c:pt idx="9">
                  <c:v>15.9</c:v>
                </c:pt>
                <c:pt idx="10">
                  <c:v>15.2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0-48A9-BEC6-52696BA0E0F7}"/>
            </c:ext>
          </c:extLst>
        </c:ser>
        <c:ser>
          <c:idx val="1"/>
          <c:order val="1"/>
          <c:tx>
            <c:strRef>
              <c:f>'General EPSA 2026'!$K$2</c:f>
              <c:strCache>
                <c:ptCount val="1"/>
                <c:pt idx="0">
                  <c:v>Valencià 2a opció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5.4194444444444455E-2"/>
                  <c:y val="3.938648293963254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AD0-48A9-BEC6-52696BA0E0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'General EPSA 2026'!$I$3:$I$13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'General EPSA 2026'!$K$3:$K$13</c:f>
              <c:numCache>
                <c:formatCode>0.0</c:formatCode>
                <c:ptCount val="11"/>
                <c:pt idx="0">
                  <c:v>24</c:v>
                </c:pt>
                <c:pt idx="1">
                  <c:v>35</c:v>
                </c:pt>
                <c:pt idx="2">
                  <c:v>29.37</c:v>
                </c:pt>
                <c:pt idx="3">
                  <c:v>34.26</c:v>
                </c:pt>
                <c:pt idx="4">
                  <c:v>27.61</c:v>
                </c:pt>
                <c:pt idx="5">
                  <c:v>33.76</c:v>
                </c:pt>
                <c:pt idx="6">
                  <c:v>34.26</c:v>
                </c:pt>
                <c:pt idx="7">
                  <c:v>35.4</c:v>
                </c:pt>
                <c:pt idx="8">
                  <c:v>37.9</c:v>
                </c:pt>
                <c:pt idx="9">
                  <c:v>38.299999999999997</c:v>
                </c:pt>
                <c:pt idx="10">
                  <c:v>39.700000000000003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AD0-48A9-BEC6-52696BA0E0F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122104575"/>
        <c:axId val="1122106495"/>
      </c:lineChart>
      <c:catAx>
        <c:axId val="11221045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22106495"/>
        <c:crosses val="autoZero"/>
        <c:auto val="1"/>
        <c:lblAlgn val="ctr"/>
        <c:lblOffset val="100"/>
        <c:noMultiLvlLbl val="0"/>
      </c:catAx>
      <c:valAx>
        <c:axId val="1122106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221045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Oferta EPSA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9A2-4FC0-BEDB-DCC2DE49B2E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9A2-4FC0-BEDB-DCC2DE49B2E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9A2-4FC0-BEDB-DCC2DE49B2E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'General EPSA 2026'!$B$29:$B$31</c:f>
              <c:strCache>
                <c:ptCount val="3"/>
                <c:pt idx="0">
                  <c:v>Castellà</c:v>
                </c:pt>
                <c:pt idx="1">
                  <c:v>Valencià</c:v>
                </c:pt>
                <c:pt idx="2">
                  <c:v>Anglès</c:v>
                </c:pt>
              </c:strCache>
            </c:strRef>
          </c:cat>
          <c:val>
            <c:numRef>
              <c:f>'General EPSA 2026'!$D$29:$D$31</c:f>
              <c:numCache>
                <c:formatCode>0.0%</c:formatCode>
                <c:ptCount val="3"/>
                <c:pt idx="0">
                  <c:v>0.90997274098132475</c:v>
                </c:pt>
                <c:pt idx="1">
                  <c:v>5.1313652708502494E-2</c:v>
                </c:pt>
                <c:pt idx="2">
                  <c:v>3.8713606310172836E-2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9A2-4FC0-BEDB-DCC2DE49B2E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ENG</a:t>
            </a:r>
            <a:r>
              <a:rPr lang="ca-ES" sz="1050"/>
              <a:t>. INFORMÀTICA</a:t>
            </a:r>
            <a:r>
              <a:rPr lang="ca-ES" sz="1050" baseline="0"/>
              <a:t>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Graus!$R$5:$R$6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Graus!$Q$5:$Q$6</c:f>
              <c:numCache>
                <c:formatCode>0.0%</c:formatCode>
                <c:ptCount val="2"/>
                <c:pt idx="0">
                  <c:v>0.15092314297981968</c:v>
                </c:pt>
                <c:pt idx="1">
                  <c:v>0.37576928581651642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C9-4F41-81D3-6D400C5E35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ENG</a:t>
            </a:r>
            <a:r>
              <a:rPr lang="ca-ES" sz="1050"/>
              <a:t>. DISSENY INDUSTRIAL</a:t>
            </a:r>
            <a:r>
              <a:rPr lang="ca-ES" sz="1050" baseline="0"/>
              <a:t>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Graus!$R$5:$R$6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Graus!$Q$19:$Q$20</c:f>
              <c:numCache>
                <c:formatCode>0.0%</c:formatCode>
                <c:ptCount val="2"/>
                <c:pt idx="0">
                  <c:v>0.11998671427385203</c:v>
                </c:pt>
                <c:pt idx="1">
                  <c:v>0.3421904840986465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D2-4EFB-9908-812A12F4964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ADMINIST. I DIRECCIÓ D'EMPRESES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Graus!$R$5:$R$6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Graus!$Q$34:$Q$35</c:f>
              <c:numCache>
                <c:formatCode>0.0%</c:formatCode>
                <c:ptCount val="2"/>
                <c:pt idx="0">
                  <c:v>0.1350363196125908</c:v>
                </c:pt>
                <c:pt idx="1">
                  <c:v>0.48777239709443099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AC-477E-A117-01091117566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ENG</a:t>
            </a:r>
            <a:r>
              <a:rPr lang="ca-ES" sz="1050"/>
              <a:t>. ELÈCTRICA</a:t>
            </a:r>
            <a:r>
              <a:rPr lang="ca-ES" sz="1050" baseline="0"/>
              <a:t>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Graus!$R$5:$R$6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Graus!$Q$50:$Q$51</c:f>
              <c:numCache>
                <c:formatCode>0.0%</c:formatCode>
                <c:ptCount val="2"/>
                <c:pt idx="0">
                  <c:v>0.20393227744401965</c:v>
                </c:pt>
                <c:pt idx="1">
                  <c:v>0.3991261605679956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4A-41F3-97A5-90227F05733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ENG</a:t>
            </a:r>
            <a:r>
              <a:rPr lang="ca-ES" sz="1050"/>
              <a:t>. QUÍMICA</a:t>
            </a:r>
            <a:r>
              <a:rPr lang="ca-ES" sz="1050" baseline="0"/>
              <a:t>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Graus!$R$5:$R$6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Graus!$Q$66:$Q$67</c:f>
              <c:numCache>
                <c:formatCode>0.0%</c:formatCode>
                <c:ptCount val="2"/>
                <c:pt idx="0">
                  <c:v>0.18606408706166869</c:v>
                </c:pt>
                <c:pt idx="1">
                  <c:v>0.46765417170495771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D2-47E1-A0B8-88C3756420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050"/>
              <a:t>Grau en</a:t>
            </a:r>
            <a:r>
              <a:rPr lang="ca-ES" sz="1050" baseline="0"/>
              <a:t> ENG</a:t>
            </a:r>
            <a:r>
              <a:rPr lang="ca-ES" sz="1050"/>
              <a:t>. MECÀNICA</a:t>
            </a:r>
            <a:r>
              <a:rPr lang="ca-ES" sz="1050" baseline="0"/>
              <a:t> </a:t>
            </a:r>
            <a:r>
              <a:rPr lang="ca-ES" sz="1050" b="0"/>
              <a:t>(demanda)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Graus!$N$2</c:f>
              <c:strCache>
                <c:ptCount val="1"/>
                <c:pt idx="0">
                  <c:v>DEMANDA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Graus!$R$5:$R$6</c:f>
              <c:strCache>
                <c:ptCount val="2"/>
                <c:pt idx="0">
                  <c:v>Valencià 1a opció</c:v>
                </c:pt>
                <c:pt idx="1">
                  <c:v>Valencià 2a opció</c:v>
                </c:pt>
              </c:strCache>
            </c:strRef>
          </c:cat>
          <c:val>
            <c:numRef>
              <c:f>Graus!$Q$83:$Q$84</c:f>
              <c:numCache>
                <c:formatCode>0.0%</c:formatCode>
                <c:ptCount val="2"/>
                <c:pt idx="0">
                  <c:v>0.18203263219972479</c:v>
                </c:pt>
                <c:pt idx="1">
                  <c:v>0.37015922940829565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37-424B-A036-FBA053A48BF1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90"/>
        <c:axId val="429910320"/>
        <c:axId val="429904912"/>
      </c:barChart>
      <c:catAx>
        <c:axId val="429910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904912"/>
        <c:crosses val="autoZero"/>
        <c:auto val="1"/>
        <c:lblAlgn val="ctr"/>
        <c:lblOffset val="100"/>
        <c:noMultiLvlLbl val="0"/>
      </c:catAx>
      <c:valAx>
        <c:axId val="429904912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429910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Informàtica (EPSA)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Graus!$T$3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Graus!$W$4:$W$14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Graus!$T$4:$T$14</c:f>
              <c:numCache>
                <c:formatCode>0.0</c:formatCode>
                <c:ptCount val="11"/>
                <c:pt idx="0">
                  <c:v>27.56</c:v>
                </c:pt>
                <c:pt idx="1">
                  <c:v>22.33</c:v>
                </c:pt>
                <c:pt idx="2">
                  <c:v>23.05</c:v>
                </c:pt>
                <c:pt idx="3">
                  <c:v>22.69</c:v>
                </c:pt>
                <c:pt idx="4">
                  <c:v>20.63</c:v>
                </c:pt>
                <c:pt idx="5">
                  <c:v>15.98</c:v>
                </c:pt>
                <c:pt idx="6">
                  <c:v>15.2</c:v>
                </c:pt>
                <c:pt idx="7">
                  <c:v>14.7</c:v>
                </c:pt>
                <c:pt idx="8">
                  <c:v>13.6</c:v>
                </c:pt>
                <c:pt idx="9">
                  <c:v>14.3</c:v>
                </c:pt>
                <c:pt idx="10">
                  <c:v>15.1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D-4636-B9CE-13CD2EBBBB0E}"/>
            </c:ext>
          </c:extLst>
        </c:ser>
        <c:ser>
          <c:idx val="1"/>
          <c:order val="1"/>
          <c:tx>
            <c:strRef>
              <c:f>Graus!$U$3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BAD-4636-B9CE-13CD2EBBBB0E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BAD-4636-B9CE-13CD2EBBBB0E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BAD-4636-B9CE-13CD2EBBBB0E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BAD-4636-B9CE-13CD2EBBBB0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Graus!$W$4:$W$14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Graus!$U$4:$U$14</c:f>
              <c:numCache>
                <c:formatCode>0.0</c:formatCode>
                <c:ptCount val="11"/>
                <c:pt idx="0">
                  <c:v>23.83</c:v>
                </c:pt>
                <c:pt idx="1">
                  <c:v>33.67</c:v>
                </c:pt>
                <c:pt idx="2">
                  <c:v>30.57</c:v>
                </c:pt>
                <c:pt idx="3">
                  <c:v>25.84</c:v>
                </c:pt>
                <c:pt idx="4">
                  <c:v>25.11</c:v>
                </c:pt>
                <c:pt idx="5">
                  <c:v>24.5</c:v>
                </c:pt>
                <c:pt idx="6">
                  <c:v>27.81</c:v>
                </c:pt>
                <c:pt idx="7">
                  <c:v>28.1</c:v>
                </c:pt>
                <c:pt idx="8">
                  <c:v>34.1</c:v>
                </c:pt>
                <c:pt idx="9">
                  <c:v>33.200000000000003</c:v>
                </c:pt>
                <c:pt idx="10">
                  <c:v>37.6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BAD-4636-B9CE-13CD2EBBBB0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226508532970212"/>
          <c:y val="3.6231261606133228E-2"/>
          <c:w val="0.2619693917671625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Eng. Informàtica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Graus!$X$2</c:f>
              <c:strCache>
                <c:ptCount val="1"/>
                <c:pt idx="0">
                  <c:v>Oferta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Graus!$W$3:$W$14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Graus!$X$3:$X$14</c:f>
              <c:numCache>
                <c:formatCode>General</c:formatCode>
                <c:ptCount val="12"/>
                <c:pt idx="0">
                  <c:v>11</c:v>
                </c:pt>
                <c:pt idx="1">
                  <c:v>11</c:v>
                </c:pt>
                <c:pt idx="2">
                  <c:v>10</c:v>
                </c:pt>
                <c:pt idx="3">
                  <c:v>10</c:v>
                </c:pt>
                <c:pt idx="4">
                  <c:v>10</c:v>
                </c:pt>
                <c:pt idx="5">
                  <c:v>6</c:v>
                </c:pt>
                <c:pt idx="6">
                  <c:v>5</c:v>
                </c:pt>
                <c:pt idx="7">
                  <c:v>5</c:v>
                </c:pt>
                <c:pt idx="8">
                  <c:v>7.2</c:v>
                </c:pt>
                <c:pt idx="9">
                  <c:v>6.2</c:v>
                </c:pt>
                <c:pt idx="10">
                  <c:v>7.2</c:v>
                </c:pt>
                <c:pt idx="11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35-4528-A6A4-D628EEBF5E6F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Informàtica (EPSA)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[1]Graus!$Y$3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Graus!$W$19:$W$29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Graus!$T$18:$T$28</c:f>
              <c:numCache>
                <c:formatCode>0.0</c:formatCode>
                <c:ptCount val="11"/>
                <c:pt idx="0">
                  <c:v>16.53</c:v>
                </c:pt>
                <c:pt idx="1">
                  <c:v>11.91</c:v>
                </c:pt>
                <c:pt idx="2">
                  <c:v>10.92</c:v>
                </c:pt>
                <c:pt idx="3">
                  <c:v>12.8</c:v>
                </c:pt>
                <c:pt idx="4">
                  <c:v>14.13</c:v>
                </c:pt>
                <c:pt idx="5">
                  <c:v>13.03</c:v>
                </c:pt>
                <c:pt idx="6">
                  <c:v>14.6</c:v>
                </c:pt>
                <c:pt idx="7">
                  <c:v>11.8</c:v>
                </c:pt>
                <c:pt idx="8">
                  <c:v>10.9</c:v>
                </c:pt>
                <c:pt idx="9">
                  <c:v>13.2</c:v>
                </c:pt>
                <c:pt idx="1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A9-4218-A71A-9D0EFB86753C}"/>
            </c:ext>
          </c:extLst>
        </c:ser>
        <c:ser>
          <c:idx val="1"/>
          <c:order val="1"/>
          <c:tx>
            <c:strRef>
              <c:f>[1]Graus!$Z$3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A9-4218-A71A-9D0EFB86753C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1A9-4218-A71A-9D0EFB86753C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1A9-4218-A71A-9D0EFB86753C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1A9-4218-A71A-9D0EFB86753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Graus!$W$19:$W$29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Graus!$U$18:$U$28</c:f>
              <c:numCache>
                <c:formatCode>0.0</c:formatCode>
                <c:ptCount val="11"/>
                <c:pt idx="0">
                  <c:v>15.93</c:v>
                </c:pt>
                <c:pt idx="1">
                  <c:v>30.92</c:v>
                </c:pt>
                <c:pt idx="2">
                  <c:v>26.16</c:v>
                </c:pt>
                <c:pt idx="3">
                  <c:v>30.51</c:v>
                </c:pt>
                <c:pt idx="4">
                  <c:v>27.61</c:v>
                </c:pt>
                <c:pt idx="5">
                  <c:v>34.72</c:v>
                </c:pt>
                <c:pt idx="6">
                  <c:v>26.42</c:v>
                </c:pt>
                <c:pt idx="7">
                  <c:v>30.3</c:v>
                </c:pt>
                <c:pt idx="8">
                  <c:v>33.299999999999997</c:v>
                </c:pt>
                <c:pt idx="9">
                  <c:v>35</c:v>
                </c:pt>
                <c:pt idx="10">
                  <c:v>34.200000000000003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1A9-4218-A71A-9D0EFB86753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2482915034654198"/>
          <c:y val="4.1501353832747188E-2"/>
          <c:w val="0.2619693917671625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Eng. Informàtica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Graus!$X$17</c:f>
              <c:strCache>
                <c:ptCount val="1"/>
                <c:pt idx="0">
                  <c:v>Oferta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Graus!$W$18:$W$29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Graus!$X$18:$X$29</c:f>
              <c:numCache>
                <c:formatCode>General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7</c:v>
                </c:pt>
                <c:pt idx="3">
                  <c:v>7</c:v>
                </c:pt>
                <c:pt idx="4">
                  <c:v>2</c:v>
                </c:pt>
                <c:pt idx="5">
                  <c:v>0.1</c:v>
                </c:pt>
                <c:pt idx="6">
                  <c:v>0</c:v>
                </c:pt>
                <c:pt idx="7">
                  <c:v>2</c:v>
                </c:pt>
                <c:pt idx="8">
                  <c:v>2.2999999999999998</c:v>
                </c:pt>
                <c:pt idx="9">
                  <c:v>2.2999999999999998</c:v>
                </c:pt>
                <c:pt idx="10">
                  <c:v>1.4</c:v>
                </c:pt>
                <c:pt idx="11">
                  <c:v>1.5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BD9-41AB-9D73-96A4C45E1D67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Adm. i Dir. d'Empreses (EPSA)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Graus!$T$33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Graus!$W$34:$W$44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Graus!$T$34:$T$44</c:f>
              <c:numCache>
                <c:formatCode>0.0</c:formatCode>
                <c:ptCount val="11"/>
                <c:pt idx="0">
                  <c:v>31.42</c:v>
                </c:pt>
                <c:pt idx="1">
                  <c:v>25.9</c:v>
                </c:pt>
                <c:pt idx="2">
                  <c:v>23.11</c:v>
                </c:pt>
                <c:pt idx="3">
                  <c:v>18.440000000000001</c:v>
                </c:pt>
                <c:pt idx="4">
                  <c:v>12.23</c:v>
                </c:pt>
                <c:pt idx="5">
                  <c:v>10.34</c:v>
                </c:pt>
                <c:pt idx="6">
                  <c:v>10.34</c:v>
                </c:pt>
                <c:pt idx="7">
                  <c:v>12.2</c:v>
                </c:pt>
                <c:pt idx="8">
                  <c:v>10.7</c:v>
                </c:pt>
                <c:pt idx="9">
                  <c:v>11</c:v>
                </c:pt>
                <c:pt idx="10">
                  <c:v>13.5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E-4FBF-B768-A2E2A72E3809}"/>
            </c:ext>
          </c:extLst>
        </c:ser>
        <c:ser>
          <c:idx val="1"/>
          <c:order val="1"/>
          <c:tx>
            <c:strRef>
              <c:f>Graus!$U$33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FE-4FBF-B768-A2E2A72E3809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FE-4FBF-B768-A2E2A72E3809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FE-4FBF-B768-A2E2A72E3809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8FE-4FBF-B768-A2E2A72E380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Graus!$W$34:$W$44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Graus!$U$34:$U$44</c:f>
              <c:numCache>
                <c:formatCode>0.0</c:formatCode>
                <c:ptCount val="11"/>
                <c:pt idx="0">
                  <c:v>25.75</c:v>
                </c:pt>
                <c:pt idx="1">
                  <c:v>38.89</c:v>
                </c:pt>
                <c:pt idx="2">
                  <c:v>35.21</c:v>
                </c:pt>
                <c:pt idx="3">
                  <c:v>42.98</c:v>
                </c:pt>
                <c:pt idx="4">
                  <c:v>43.14</c:v>
                </c:pt>
                <c:pt idx="5">
                  <c:v>42.76</c:v>
                </c:pt>
                <c:pt idx="6">
                  <c:v>44.22</c:v>
                </c:pt>
                <c:pt idx="7">
                  <c:v>41.7</c:v>
                </c:pt>
                <c:pt idx="8">
                  <c:v>46.9</c:v>
                </c:pt>
                <c:pt idx="9">
                  <c:v>46.3</c:v>
                </c:pt>
                <c:pt idx="10">
                  <c:v>48.8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8FE-4FBF-B768-A2E2A72E380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4.1501353832747188E-2"/>
          <c:w val="0.2619693917671625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 Adm. i Dir. d'Empreses 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Graus!$X$32</c:f>
              <c:strCache>
                <c:ptCount val="1"/>
                <c:pt idx="0">
                  <c:v>Oferta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Graus!$W$33:$W$44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Graus!$X$33:$X$44</c:f>
              <c:numCache>
                <c:formatCode>General</c:formatCode>
                <c:ptCount val="12"/>
                <c:pt idx="0">
                  <c:v>31</c:v>
                </c:pt>
                <c:pt idx="1">
                  <c:v>17</c:v>
                </c:pt>
                <c:pt idx="2">
                  <c:v>16</c:v>
                </c:pt>
                <c:pt idx="3">
                  <c:v>16</c:v>
                </c:pt>
                <c:pt idx="4">
                  <c:v>2</c:v>
                </c:pt>
                <c:pt idx="5">
                  <c:v>7</c:v>
                </c:pt>
                <c:pt idx="6">
                  <c:v>17</c:v>
                </c:pt>
                <c:pt idx="7">
                  <c:v>5</c:v>
                </c:pt>
                <c:pt idx="8">
                  <c:v>4.3</c:v>
                </c:pt>
                <c:pt idx="9">
                  <c:v>4.9000000000000004</c:v>
                </c:pt>
                <c:pt idx="10">
                  <c:v>5.5</c:v>
                </c:pt>
                <c:pt idx="11">
                  <c:v>5.8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D5-4899-BBCD-DF2AAA18F9B8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Elèctrica (EPSA)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Graus!$T$49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Graus!$W$50:$W$60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Graus!$T$50:$T$60</c:f>
              <c:numCache>
                <c:formatCode>0.0</c:formatCode>
                <c:ptCount val="11"/>
                <c:pt idx="0">
                  <c:v>31.12</c:v>
                </c:pt>
                <c:pt idx="1">
                  <c:v>25.97</c:v>
                </c:pt>
                <c:pt idx="2">
                  <c:v>27.23</c:v>
                </c:pt>
                <c:pt idx="3">
                  <c:v>22.54</c:v>
                </c:pt>
                <c:pt idx="4">
                  <c:v>19.97</c:v>
                </c:pt>
                <c:pt idx="5">
                  <c:v>20.04</c:v>
                </c:pt>
                <c:pt idx="6">
                  <c:v>13.02</c:v>
                </c:pt>
                <c:pt idx="7">
                  <c:v>17.600000000000001</c:v>
                </c:pt>
                <c:pt idx="8">
                  <c:v>15.2</c:v>
                </c:pt>
                <c:pt idx="9">
                  <c:v>20.100000000000001</c:v>
                </c:pt>
                <c:pt idx="10">
                  <c:v>20.399999999999999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0C-4E0E-864A-301B207E0085}"/>
            </c:ext>
          </c:extLst>
        </c:ser>
        <c:ser>
          <c:idx val="1"/>
          <c:order val="1"/>
          <c:tx>
            <c:strRef>
              <c:f>Graus!$U$49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0C-4E0E-864A-301B207E0085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0C-4E0E-864A-301B207E0085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40C-4E0E-864A-301B207E0085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40C-4E0E-864A-301B207E00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Graus!$W$50:$W$60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Graus!$U$50:$U$60</c:f>
              <c:numCache>
                <c:formatCode>0.0</c:formatCode>
                <c:ptCount val="11"/>
                <c:pt idx="0">
                  <c:v>27.05</c:v>
                </c:pt>
                <c:pt idx="1">
                  <c:v>38.65</c:v>
                </c:pt>
                <c:pt idx="2">
                  <c:v>36.64</c:v>
                </c:pt>
                <c:pt idx="3">
                  <c:v>33.4</c:v>
                </c:pt>
                <c:pt idx="4">
                  <c:v>35.590000000000003</c:v>
                </c:pt>
                <c:pt idx="5">
                  <c:v>30.71</c:v>
                </c:pt>
                <c:pt idx="6">
                  <c:v>33.229999999999997</c:v>
                </c:pt>
                <c:pt idx="7">
                  <c:v>34.1</c:v>
                </c:pt>
                <c:pt idx="8">
                  <c:v>34.4</c:v>
                </c:pt>
                <c:pt idx="9">
                  <c:v>36.200000000000003</c:v>
                </c:pt>
                <c:pt idx="10">
                  <c:v>39.9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40C-4E0E-864A-301B207E008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4.1501353832747188E-2"/>
          <c:w val="0.2619693917671625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Elèctrica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Graus!$X$48</c:f>
              <c:strCache>
                <c:ptCount val="1"/>
                <c:pt idx="0">
                  <c:v>Oferta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Graus!$W$49:$W$60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Graus!$X$49:$X$60</c:f>
              <c:numCache>
                <c:formatCode>General</c:formatCode>
                <c:ptCount val="12"/>
                <c:pt idx="0">
                  <c:v>10</c:v>
                </c:pt>
                <c:pt idx="1">
                  <c:v>9</c:v>
                </c:pt>
                <c:pt idx="2">
                  <c:v>8</c:v>
                </c:pt>
                <c:pt idx="3">
                  <c:v>6</c:v>
                </c:pt>
                <c:pt idx="4">
                  <c:v>5</c:v>
                </c:pt>
                <c:pt idx="5">
                  <c:v>6</c:v>
                </c:pt>
                <c:pt idx="6">
                  <c:v>3</c:v>
                </c:pt>
                <c:pt idx="7">
                  <c:v>4</c:v>
                </c:pt>
                <c:pt idx="8">
                  <c:v>4.3</c:v>
                </c:pt>
                <c:pt idx="9">
                  <c:v>4.3</c:v>
                </c:pt>
                <c:pt idx="10">
                  <c:v>2.7</c:v>
                </c:pt>
                <c:pt idx="11">
                  <c:v>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C0-40F7-A062-4A0659AFDFD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Química (EPSA)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Graus!$T$65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Graus!$S$67:$S$77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Graus!$T$67:$T$77</c:f>
              <c:numCache>
                <c:formatCode>0.0</c:formatCode>
                <c:ptCount val="11"/>
                <c:pt idx="0">
                  <c:v>30.22</c:v>
                </c:pt>
                <c:pt idx="1">
                  <c:v>25.51</c:v>
                </c:pt>
                <c:pt idx="2">
                  <c:v>37.979999999999997</c:v>
                </c:pt>
                <c:pt idx="3">
                  <c:v>50.63</c:v>
                </c:pt>
                <c:pt idx="4">
                  <c:v>30.8</c:v>
                </c:pt>
                <c:pt idx="5">
                  <c:v>25.6</c:v>
                </c:pt>
                <c:pt idx="6">
                  <c:v>20.46</c:v>
                </c:pt>
                <c:pt idx="7" formatCode="General">
                  <c:v>21.4</c:v>
                </c:pt>
                <c:pt idx="8">
                  <c:v>15.5</c:v>
                </c:pt>
                <c:pt idx="9">
                  <c:v>20.399999999999999</c:v>
                </c:pt>
                <c:pt idx="10">
                  <c:v>18.600000000000001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45-4710-9407-1D720BB886CA}"/>
            </c:ext>
          </c:extLst>
        </c:ser>
        <c:ser>
          <c:idx val="1"/>
          <c:order val="1"/>
          <c:tx>
            <c:strRef>
              <c:f>Graus!$U$65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45-4710-9407-1D720BB886CA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745-4710-9407-1D720BB886CA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745-4710-9407-1D720BB886CA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745-4710-9407-1D720BB886C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Graus!$S$67:$S$77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Graus!$U$67:$U$77</c:f>
              <c:numCache>
                <c:formatCode>0.0</c:formatCode>
                <c:ptCount val="11"/>
                <c:pt idx="0">
                  <c:v>23.34</c:v>
                </c:pt>
                <c:pt idx="1">
                  <c:v>33.6</c:v>
                </c:pt>
                <c:pt idx="2">
                  <c:v>25</c:v>
                </c:pt>
                <c:pt idx="3">
                  <c:v>17.55</c:v>
                </c:pt>
                <c:pt idx="4">
                  <c:v>34.44</c:v>
                </c:pt>
                <c:pt idx="5">
                  <c:v>33.54</c:v>
                </c:pt>
                <c:pt idx="6">
                  <c:v>38.01</c:v>
                </c:pt>
                <c:pt idx="7" formatCode="General">
                  <c:v>36.200000000000003</c:v>
                </c:pt>
                <c:pt idx="8">
                  <c:v>46.7</c:v>
                </c:pt>
                <c:pt idx="9">
                  <c:v>44.2</c:v>
                </c:pt>
                <c:pt idx="10">
                  <c:v>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745-4710-9407-1D720BB886CA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4.1501353832747188E-2"/>
          <c:w val="0.2619693917671625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Química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Graus!$X$64</c:f>
              <c:strCache>
                <c:ptCount val="1"/>
                <c:pt idx="0">
                  <c:v>Oferta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Graus!$W$65:$W$76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Graus!$X$65:$X$76</c:f>
              <c:numCache>
                <c:formatCode>General</c:formatCode>
                <c:ptCount val="12"/>
                <c:pt idx="0">
                  <c:v>2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7</c:v>
                </c:pt>
                <c:pt idx="5">
                  <c:v>4</c:v>
                </c:pt>
                <c:pt idx="6">
                  <c:v>3</c:v>
                </c:pt>
                <c:pt idx="7">
                  <c:v>5</c:v>
                </c:pt>
                <c:pt idx="8">
                  <c:v>5.3</c:v>
                </c:pt>
                <c:pt idx="9">
                  <c:v>5.9</c:v>
                </c:pt>
                <c:pt idx="10">
                  <c:v>6.8</c:v>
                </c:pt>
                <c:pt idx="11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110-43CD-BEC4-D87F956CE213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l">
              <a:defRPr sz="11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 sz="1100"/>
              <a:t>% demanda de valencià al</a:t>
            </a:r>
          </a:p>
          <a:p>
            <a:pPr algn="l">
              <a:defRPr sz="1100"/>
            </a:pPr>
            <a:r>
              <a:rPr lang="ca-ES" sz="1100" baseline="0"/>
              <a:t>Grau en Eng. Mecànica (EPSA)</a:t>
            </a:r>
            <a:endParaRPr lang="ca-ES" sz="1100"/>
          </a:p>
        </c:rich>
      </c:tx>
      <c:layout>
        <c:manualLayout>
          <c:xMode val="edge"/>
          <c:yMode val="edge"/>
          <c:x val="2.6046744156980366E-2"/>
          <c:y val="3.16205533596837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1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3.3257747543461828E-2"/>
          <c:y val="0.19952569169960477"/>
          <c:w val="0.93348450491307633"/>
          <c:h val="0.6318662143516645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Graus!$T$83</c:f>
              <c:strCache>
                <c:ptCount val="1"/>
                <c:pt idx="0">
                  <c:v>Valencià 1a opció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Graus!$S$84:$S$94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Graus!$T$84:$T$94</c:f>
              <c:numCache>
                <c:formatCode>0.0</c:formatCode>
                <c:ptCount val="11"/>
                <c:pt idx="0">
                  <c:v>20.02</c:v>
                </c:pt>
                <c:pt idx="1">
                  <c:v>19.39</c:v>
                </c:pt>
                <c:pt idx="2">
                  <c:v>15.96</c:v>
                </c:pt>
                <c:pt idx="3">
                  <c:v>14.55</c:v>
                </c:pt>
                <c:pt idx="4">
                  <c:v>12.8</c:v>
                </c:pt>
                <c:pt idx="5">
                  <c:v>14.74</c:v>
                </c:pt>
                <c:pt idx="6">
                  <c:v>14.72</c:v>
                </c:pt>
                <c:pt idx="7" formatCode="General">
                  <c:v>15.7</c:v>
                </c:pt>
                <c:pt idx="8">
                  <c:v>15.7</c:v>
                </c:pt>
                <c:pt idx="9">
                  <c:v>20.3</c:v>
                </c:pt>
                <c:pt idx="10">
                  <c:v>18.2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D7-4201-BB5D-C3C288CE959C}"/>
            </c:ext>
          </c:extLst>
        </c:ser>
        <c:ser>
          <c:idx val="1"/>
          <c:order val="1"/>
          <c:tx>
            <c:strRef>
              <c:f>Graus!$U$83</c:f>
              <c:strCache>
                <c:ptCount val="1"/>
                <c:pt idx="0">
                  <c:v>Valencià 2a opció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0871302820782067E-2"/>
                  <c:y val="-8.8792878457049091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8D7-4201-BB5D-C3C288CE959C}"/>
                </c:ext>
              </c:extLst>
            </c:dLbl>
            <c:dLbl>
              <c:idx val="1"/>
              <c:layout>
                <c:manualLayout>
                  <c:x val="8.1534771155865587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8D7-4201-BB5D-C3C288CE959C}"/>
                </c:ext>
              </c:extLst>
            </c:dLbl>
            <c:dLbl>
              <c:idx val="2"/>
              <c:layout>
                <c:manualLayout>
                  <c:x val="1.0871302820782079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8D7-4201-BB5D-C3C288CE959C}"/>
                </c:ext>
              </c:extLst>
            </c:dLbl>
            <c:dLbl>
              <c:idx val="5"/>
              <c:layout>
                <c:manualLayout>
                  <c:x val="-9.9652457996803931E-17"/>
                  <c:y val="-3.3903127058165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8D7-4201-BB5D-C3C288CE959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Graus!$S$84:$S$94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Graus!$U$84:$U$94</c:f>
              <c:numCache>
                <c:formatCode>#,#00</c:formatCode>
                <c:ptCount val="11"/>
                <c:pt idx="0">
                  <c:v>25.96</c:v>
                </c:pt>
                <c:pt idx="1">
                  <c:v>30.37</c:v>
                </c:pt>
                <c:pt idx="2">
                  <c:v>38.49</c:v>
                </c:pt>
                <c:pt idx="3">
                  <c:v>36.07</c:v>
                </c:pt>
                <c:pt idx="4">
                  <c:v>37.72</c:v>
                </c:pt>
                <c:pt idx="5">
                  <c:v>35.99</c:v>
                </c:pt>
                <c:pt idx="6">
                  <c:v>35.99</c:v>
                </c:pt>
                <c:pt idx="7" formatCode="General">
                  <c:v>39.6</c:v>
                </c:pt>
                <c:pt idx="8">
                  <c:v>41.2</c:v>
                </c:pt>
                <c:pt idx="9">
                  <c:v>40.6</c:v>
                </c:pt>
                <c:pt idx="1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D7-4201-BB5D-C3C288CE959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15130192"/>
        <c:axId val="615129712"/>
      </c:barChart>
      <c:catAx>
        <c:axId val="615130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5129712"/>
        <c:crosses val="autoZero"/>
        <c:auto val="1"/>
        <c:lblAlgn val="ctr"/>
        <c:lblOffset val="100"/>
        <c:noMultiLvlLbl val="0"/>
      </c:catAx>
      <c:valAx>
        <c:axId val="615129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crossAx val="615130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4825864221943699"/>
          <c:y val="4.1501353832747188E-2"/>
          <c:w val="0.2619693917671625"/>
          <c:h val="0.1521745354953160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Evolució del % d'oferta en valencià al Grau en </a:t>
            </a:r>
            <a:r>
              <a:rPr lang="ca-ES" sz="10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</a:rPr>
              <a:t>Eng. Mecànica</a:t>
            </a:r>
            <a:endParaRPr lang="ca-E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Graus!$X$81</c:f>
              <c:strCache>
                <c:ptCount val="1"/>
                <c:pt idx="0">
                  <c:v>Oferta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Graus!$W$82:$W$93</c:f>
              <c:numCache>
                <c:formatCode>General</c:formatCode>
                <c:ptCount val="12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  <c:pt idx="11">
                  <c:v>2026</c:v>
                </c:pt>
              </c:numCache>
            </c:numRef>
          </c:cat>
          <c:val>
            <c:numRef>
              <c:f>Graus!$X$82:$X$93</c:f>
              <c:numCache>
                <c:formatCode>General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9</c:v>
                </c:pt>
                <c:pt idx="3">
                  <c:v>8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2</c:v>
                </c:pt>
                <c:pt idx="8">
                  <c:v>4.2</c:v>
                </c:pt>
                <c:pt idx="9">
                  <c:v>5.3</c:v>
                </c:pt>
                <c:pt idx="10">
                  <c:v>5.2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52-4783-BDE7-D7ECFF0CED2E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76518128"/>
        <c:axId val="976518608"/>
      </c:lineChart>
      <c:catAx>
        <c:axId val="976518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76518608"/>
        <c:crosses val="autoZero"/>
        <c:auto val="1"/>
        <c:lblAlgn val="ctr"/>
        <c:lblOffset val="100"/>
        <c:noMultiLvlLbl val="0"/>
      </c:catAx>
      <c:valAx>
        <c:axId val="9765186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976518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cap="sm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ca-ES" sz="1050" b="1" cap="small" baseline="0">
                <a:latin typeface="Calibri" panose="020F0502020204030204" pitchFamily="34" charset="0"/>
                <a:cs typeface="Calibri" panose="020F0502020204030204" pitchFamily="34" charset="0"/>
              </a:rPr>
              <a:t>Grau en Eng. Informàtica </a:t>
            </a:r>
            <a:r>
              <a:rPr lang="ca-ES" sz="1050" cap="small" baseline="0">
                <a:latin typeface="Calibri" panose="020F0502020204030204" pitchFamily="34" charset="0"/>
                <a:cs typeface="Calibri" panose="020F0502020204030204" pitchFamily="34" charset="0"/>
              </a:rPr>
              <a:t>(EPSA) 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cap="small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CC-4CD7-BD3E-D45B0B4CF8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CC-4CD7-BD3E-D45B0B4CF8B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CC-4CD7-BD3E-D45B0B4CF8B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Graus!$N$10:$N$12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Graus!$P$10:$P$12</c:f>
              <c:numCache>
                <c:formatCode>0.0%</c:formatCode>
                <c:ptCount val="3"/>
                <c:pt idx="0">
                  <c:v>9.1772151898734181E-2</c:v>
                </c:pt>
                <c:pt idx="1">
                  <c:v>0.83544303797468356</c:v>
                </c:pt>
                <c:pt idx="2">
                  <c:v>7.2784810126582278E-2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CC-4CD7-BD3E-D45B0B4CF8B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cap="sm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ca-ES" sz="1050" b="1" cap="all" baseline="0">
                <a:latin typeface="Calibri" panose="020F0502020204030204" pitchFamily="34" charset="0"/>
                <a:cs typeface="Calibri" panose="020F0502020204030204" pitchFamily="34" charset="0"/>
              </a:rPr>
              <a:t>Grau en Eng. Disseny Industrial </a:t>
            </a:r>
            <a:r>
              <a:rPr lang="ca-ES" sz="1050" cap="small" baseline="0">
                <a:latin typeface="Calibri" panose="020F0502020204030204" pitchFamily="34" charset="0"/>
                <a:cs typeface="Calibri" panose="020F0502020204030204" pitchFamily="34" charset="0"/>
              </a:rPr>
              <a:t>(EPSA) 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cap="small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99C-43FA-8905-00233A6BD7F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99C-43FA-8905-00233A6BD7F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99C-43FA-8905-00233A6BD7F0}"/>
              </c:ext>
            </c:extLst>
          </c:dPt>
          <c:dLbls>
            <c:dLbl>
              <c:idx val="0"/>
              <c:layout>
                <c:manualLayout>
                  <c:x val="4.188032778776237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99C-43FA-8905-00233A6BD7F0}"/>
                </c:ext>
              </c:extLst>
            </c:dLbl>
            <c:dLbl>
              <c:idx val="2"/>
              <c:layout>
                <c:manualLayout>
                  <c:x val="-7.179484763616406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99C-43FA-8905-00233A6BD7F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Graus!$N$24:$N$26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Graus!$P$24:$P$26</c:f>
              <c:numCache>
                <c:formatCode>0.0%</c:formatCode>
                <c:ptCount val="3"/>
                <c:pt idx="0">
                  <c:v>1.467351430667645E-2</c:v>
                </c:pt>
                <c:pt idx="1">
                  <c:v>0.97016385424309126</c:v>
                </c:pt>
                <c:pt idx="2">
                  <c:v>1.5162631450232332E-2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9C-43FA-8905-00233A6BD7F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cap="sm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ca-ES" sz="1050" b="1" cap="all" baseline="0">
                <a:latin typeface="Calibri" panose="020F0502020204030204" pitchFamily="34" charset="0"/>
                <a:cs typeface="Calibri" panose="020F0502020204030204" pitchFamily="34" charset="0"/>
              </a:rPr>
              <a:t>Grau en admin. i direcció d'emp. </a:t>
            </a:r>
            <a:r>
              <a:rPr lang="ca-ES" sz="1050" cap="small" baseline="0">
                <a:latin typeface="Calibri" panose="020F0502020204030204" pitchFamily="34" charset="0"/>
                <a:cs typeface="Calibri" panose="020F0502020204030204" pitchFamily="34" charset="0"/>
              </a:rPr>
              <a:t>(EPSA) 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cap="small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29A-4E81-A6BE-518E1F3CCEA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29A-4E81-A6BE-518E1F3CCEA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29A-4E81-A6BE-518E1F3CCEA2}"/>
              </c:ext>
            </c:extLst>
          </c:dPt>
          <c:dLbls>
            <c:dLbl>
              <c:idx val="0"/>
              <c:layout>
                <c:manualLayout>
                  <c:x val="4.188032778776237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29A-4E81-A6BE-518E1F3CCEA2}"/>
                </c:ext>
              </c:extLst>
            </c:dLbl>
            <c:dLbl>
              <c:idx val="2"/>
              <c:layout>
                <c:manualLayout>
                  <c:x val="-7.179484763616406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29A-4E81-A6BE-518E1F3CCEA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Graus!$N$39:$N$41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Graus!$P$39:$P$41</c:f>
              <c:numCache>
                <c:formatCode>0.0%</c:formatCode>
                <c:ptCount val="3"/>
                <c:pt idx="0">
                  <c:v>6.4361433619384151E-2</c:v>
                </c:pt>
                <c:pt idx="1">
                  <c:v>0.87758707723372031</c:v>
                </c:pt>
                <c:pt idx="2">
                  <c:v>5.8051489146895507E-2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29A-4E81-A6BE-518E1F3CCEA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cap="sm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ca-ES" sz="1050" b="1" cap="all" baseline="0">
                <a:latin typeface="Calibri" panose="020F0502020204030204" pitchFamily="34" charset="0"/>
                <a:cs typeface="Calibri" panose="020F0502020204030204" pitchFamily="34" charset="0"/>
              </a:rPr>
              <a:t>Grau en eng. elèctrica </a:t>
            </a:r>
            <a:r>
              <a:rPr lang="ca-ES" sz="1050" cap="small" baseline="0">
                <a:latin typeface="Calibri" panose="020F0502020204030204" pitchFamily="34" charset="0"/>
                <a:cs typeface="Calibri" panose="020F0502020204030204" pitchFamily="34" charset="0"/>
              </a:rPr>
              <a:t>(EPSA) 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cap="small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35B-4C6F-98A8-697727DD12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35B-4C6F-98A8-697727DD12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35B-4C6F-98A8-697727DD1256}"/>
              </c:ext>
            </c:extLst>
          </c:dPt>
          <c:dLbls>
            <c:dLbl>
              <c:idx val="0"/>
              <c:layout>
                <c:manualLayout>
                  <c:x val="4.188032778776237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35B-4C6F-98A8-697727DD1256}"/>
                </c:ext>
              </c:extLst>
            </c:dLbl>
            <c:dLbl>
              <c:idx val="2"/>
              <c:layout>
                <c:manualLayout>
                  <c:x val="-7.179484763616406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35B-4C6F-98A8-697727DD125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Graus!$N$55:$N$57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Graus!$P$55:$P$57</c:f>
              <c:numCache>
                <c:formatCode>0.0%</c:formatCode>
                <c:ptCount val="3"/>
                <c:pt idx="0">
                  <c:v>0</c:v>
                </c:pt>
                <c:pt idx="1">
                  <c:v>0.95664990462979016</c:v>
                </c:pt>
                <c:pt idx="2">
                  <c:v>4.3350095370209812E-2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35B-4C6F-98A8-697727DD125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cap="sm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ca-ES" sz="1050" b="1" cap="all" baseline="0">
                <a:latin typeface="Calibri" panose="020F0502020204030204" pitchFamily="34" charset="0"/>
                <a:cs typeface="Calibri" panose="020F0502020204030204" pitchFamily="34" charset="0"/>
              </a:rPr>
              <a:t>Grau en eng. QUÍMICA </a:t>
            </a:r>
            <a:r>
              <a:rPr lang="ca-ES" sz="1050" cap="small" baseline="0">
                <a:latin typeface="Calibri" panose="020F0502020204030204" pitchFamily="34" charset="0"/>
                <a:cs typeface="Calibri" panose="020F0502020204030204" pitchFamily="34" charset="0"/>
              </a:rPr>
              <a:t>(EPSA) 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cap="small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A44-48A7-AB11-7172E98D9D3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A44-48A7-AB11-7172E98D9D3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A44-48A7-AB11-7172E98D9D36}"/>
              </c:ext>
            </c:extLst>
          </c:dPt>
          <c:dLbls>
            <c:dLbl>
              <c:idx val="0"/>
              <c:layout>
                <c:manualLayout>
                  <c:x val="4.188032778776237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A44-48A7-AB11-7172E98D9D36}"/>
                </c:ext>
              </c:extLst>
            </c:dLbl>
            <c:dLbl>
              <c:idx val="2"/>
              <c:layout>
                <c:manualLayout>
                  <c:x val="-7.179484763616406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A44-48A7-AB11-7172E98D9D3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Graus!$N$55:$N$57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Graus!$P$71:$P$73</c:f>
              <c:numCache>
                <c:formatCode>0.0%</c:formatCode>
                <c:ptCount val="3"/>
                <c:pt idx="0">
                  <c:v>0</c:v>
                </c:pt>
                <c:pt idx="1">
                  <c:v>0.92005666869054847</c:v>
                </c:pt>
                <c:pt idx="2">
                  <c:v>7.9943331309451526E-2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A44-48A7-AB11-7172E98D9D3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cap="small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ca-ES" sz="1050" b="1" cap="all" baseline="0">
                <a:latin typeface="Calibri" panose="020F0502020204030204" pitchFamily="34" charset="0"/>
                <a:cs typeface="Calibri" panose="020F0502020204030204" pitchFamily="34" charset="0"/>
              </a:rPr>
              <a:t>Grau en eng. MECÀNICA </a:t>
            </a:r>
            <a:r>
              <a:rPr lang="ca-ES" sz="1050" cap="small" baseline="0">
                <a:latin typeface="Calibri" panose="020F0502020204030204" pitchFamily="34" charset="0"/>
                <a:cs typeface="Calibri" panose="020F0502020204030204" pitchFamily="34" charset="0"/>
              </a:rPr>
              <a:t>(EPSA) (OFERTA)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cap="small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ca-ES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5A5-4383-BA88-67BE7B5D3F0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5A5-4383-BA88-67BE7B5D3F0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5A5-4383-BA88-67BE7B5D3F05}"/>
              </c:ext>
            </c:extLst>
          </c:dPt>
          <c:dLbls>
            <c:dLbl>
              <c:idx val="0"/>
              <c:layout>
                <c:manualLayout>
                  <c:x val="4.188032778776237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A5-4383-BA88-67BE7B5D3F05}"/>
                </c:ext>
              </c:extLst>
            </c:dLbl>
            <c:dLbl>
              <c:idx val="2"/>
              <c:layout>
                <c:manualLayout>
                  <c:x val="-7.1794847636164061E-2"/>
                  <c:y val="-5.588822003940339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A5-4383-BA88-67BE7B5D3F0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Graus!$N$55:$N$57</c:f>
              <c:strCache>
                <c:ptCount val="3"/>
                <c:pt idx="0">
                  <c:v>Anglès</c:v>
                </c:pt>
                <c:pt idx="1">
                  <c:v>Castellà</c:v>
                </c:pt>
                <c:pt idx="2">
                  <c:v>Valencià</c:v>
                </c:pt>
              </c:strCache>
            </c:strRef>
          </c:cat>
          <c:val>
            <c:numRef>
              <c:f>Graus!$P$88:$P$90</c:f>
              <c:numCache>
                <c:formatCode>0.0%</c:formatCode>
                <c:ptCount val="3"/>
                <c:pt idx="0">
                  <c:v>0</c:v>
                </c:pt>
                <c:pt idx="1">
                  <c:v>0.93520006120419241</c:v>
                </c:pt>
                <c:pt idx="2">
                  <c:v>6.4799938795807505E-2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5A5-4383-BA88-67BE7B5D3F05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18" Type="http://schemas.openxmlformats.org/officeDocument/2006/relationships/chart" Target="../charts/chart21.xml"/><Relationship Id="rId3" Type="http://schemas.openxmlformats.org/officeDocument/2006/relationships/chart" Target="../charts/chart6.xml"/><Relationship Id="rId21" Type="http://schemas.openxmlformats.org/officeDocument/2006/relationships/chart" Target="../charts/chart24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17" Type="http://schemas.openxmlformats.org/officeDocument/2006/relationships/chart" Target="../charts/chart20.xml"/><Relationship Id="rId2" Type="http://schemas.openxmlformats.org/officeDocument/2006/relationships/chart" Target="../charts/chart5.xml"/><Relationship Id="rId16" Type="http://schemas.openxmlformats.org/officeDocument/2006/relationships/chart" Target="../charts/chart19.xml"/><Relationship Id="rId20" Type="http://schemas.openxmlformats.org/officeDocument/2006/relationships/chart" Target="../charts/chart23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24" Type="http://schemas.openxmlformats.org/officeDocument/2006/relationships/chart" Target="../charts/chart27.xml"/><Relationship Id="rId5" Type="http://schemas.openxmlformats.org/officeDocument/2006/relationships/chart" Target="../charts/chart8.xml"/><Relationship Id="rId15" Type="http://schemas.openxmlformats.org/officeDocument/2006/relationships/chart" Target="../charts/chart18.xml"/><Relationship Id="rId23" Type="http://schemas.openxmlformats.org/officeDocument/2006/relationships/chart" Target="../charts/chart26.xml"/><Relationship Id="rId10" Type="http://schemas.openxmlformats.org/officeDocument/2006/relationships/chart" Target="../charts/chart13.xml"/><Relationship Id="rId19" Type="http://schemas.openxmlformats.org/officeDocument/2006/relationships/chart" Target="../charts/chart22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Relationship Id="rId22" Type="http://schemas.openxmlformats.org/officeDocument/2006/relationships/chart" Target="../charts/chart2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161364</xdr:colOff>
      <xdr:row>9</xdr:row>
      <xdr:rowOff>20450</xdr:rowOff>
    </xdr:from>
    <xdr:to>
      <xdr:col>4</xdr:col>
      <xdr:colOff>782731</xdr:colOff>
      <xdr:row>23</xdr:row>
      <xdr:rowOff>96650</xdr:rowOff>
    </xdr:to>
    <xdr:graphicFrame macro="">
      <xdr:nvGraphicFramePr>
        <xdr:cNvPr id="2" name="Gráfico 4">
          <a:extLst>
            <a:ext uri="{FF2B5EF4-FFF2-40B4-BE49-F238E27FC236}">
              <a16:creationId xmlns:a16="http://schemas.microsoft.com/office/drawing/2014/main" id="{D9937ADA-293F-4D27-BA96-C733C76C78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440392</xdr:colOff>
      <xdr:row>14</xdr:row>
      <xdr:rowOff>40061</xdr:rowOff>
    </xdr:from>
    <xdr:to>
      <xdr:col>15</xdr:col>
      <xdr:colOff>395568</xdr:colOff>
      <xdr:row>28</xdr:row>
      <xdr:rowOff>93849</xdr:rowOff>
    </xdr:to>
    <xdr:graphicFrame macro="">
      <xdr:nvGraphicFramePr>
        <xdr:cNvPr id="3" name="Gráfico 5">
          <a:extLst>
            <a:ext uri="{FF2B5EF4-FFF2-40B4-BE49-F238E27FC236}">
              <a16:creationId xmlns:a16="http://schemas.microsoft.com/office/drawing/2014/main" id="{729B768A-371E-4557-A35B-1B2EC7F743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61632</xdr:colOff>
      <xdr:row>23</xdr:row>
      <xdr:rowOff>34739</xdr:rowOff>
    </xdr:from>
    <xdr:to>
      <xdr:col>9</xdr:col>
      <xdr:colOff>112059</xdr:colOff>
      <xdr:row>37</xdr:row>
      <xdr:rowOff>110938</xdr:rowOff>
    </xdr:to>
    <xdr:graphicFrame macro="">
      <xdr:nvGraphicFramePr>
        <xdr:cNvPr id="4" name="Gráfico 1">
          <a:extLst>
            <a:ext uri="{FF2B5EF4-FFF2-40B4-BE49-F238E27FC236}">
              <a16:creationId xmlns:a16="http://schemas.microsoft.com/office/drawing/2014/main" id="{A27AE286-EAD1-4F68-A01F-A521404DD8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522443</xdr:colOff>
      <xdr:row>2</xdr:row>
      <xdr:rowOff>107336</xdr:rowOff>
    </xdr:from>
    <xdr:to>
      <xdr:col>5</xdr:col>
      <xdr:colOff>572684</xdr:colOff>
      <xdr:row>14</xdr:row>
      <xdr:rowOff>107336</xdr:rowOff>
    </xdr:to>
    <xdr:graphicFrame macro="">
      <xdr:nvGraphicFramePr>
        <xdr:cNvPr id="2" name="Gràfic 4">
          <a:extLst>
            <a:ext uri="{FF2B5EF4-FFF2-40B4-BE49-F238E27FC236}">
              <a16:creationId xmlns:a16="http://schemas.microsoft.com/office/drawing/2014/main" id="{D280A2A6-E5FA-4AFD-8C15-A44943EA9F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739083</xdr:colOff>
      <xdr:row>16</xdr:row>
      <xdr:rowOff>160420</xdr:rowOff>
    </xdr:from>
    <xdr:to>
      <xdr:col>5</xdr:col>
      <xdr:colOff>793444</xdr:colOff>
      <xdr:row>29</xdr:row>
      <xdr:rowOff>160420</xdr:rowOff>
    </xdr:to>
    <xdr:graphicFrame macro="">
      <xdr:nvGraphicFramePr>
        <xdr:cNvPr id="3" name="Gràfic 4">
          <a:extLst>
            <a:ext uri="{FF2B5EF4-FFF2-40B4-BE49-F238E27FC236}">
              <a16:creationId xmlns:a16="http://schemas.microsoft.com/office/drawing/2014/main" id="{8AF410D6-A9E8-4E2C-ACD9-C57B5B2063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137504</xdr:colOff>
      <xdr:row>32</xdr:row>
      <xdr:rowOff>80211</xdr:rowOff>
    </xdr:from>
    <xdr:to>
      <xdr:col>6</xdr:col>
      <xdr:colOff>191865</xdr:colOff>
      <xdr:row>46</xdr:row>
      <xdr:rowOff>90237</xdr:rowOff>
    </xdr:to>
    <xdr:graphicFrame macro="">
      <xdr:nvGraphicFramePr>
        <xdr:cNvPr id="4" name="Gràfic 3">
          <a:extLst>
            <a:ext uri="{FF2B5EF4-FFF2-40B4-BE49-F238E27FC236}">
              <a16:creationId xmlns:a16="http://schemas.microsoft.com/office/drawing/2014/main" id="{ADAE5104-8DD2-4603-AC0F-A44F7FE49A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257820</xdr:colOff>
      <xdr:row>48</xdr:row>
      <xdr:rowOff>30079</xdr:rowOff>
    </xdr:from>
    <xdr:to>
      <xdr:col>6</xdr:col>
      <xdr:colOff>312181</xdr:colOff>
      <xdr:row>62</xdr:row>
      <xdr:rowOff>40105</xdr:rowOff>
    </xdr:to>
    <xdr:graphicFrame macro="">
      <xdr:nvGraphicFramePr>
        <xdr:cNvPr id="5" name="Gràfic 4">
          <a:extLst>
            <a:ext uri="{FF2B5EF4-FFF2-40B4-BE49-F238E27FC236}">
              <a16:creationId xmlns:a16="http://schemas.microsoft.com/office/drawing/2014/main" id="{309C2C73-6E9A-4413-8625-E53F8EB1CC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739083</xdr:colOff>
      <xdr:row>64</xdr:row>
      <xdr:rowOff>70184</xdr:rowOff>
    </xdr:from>
    <xdr:to>
      <xdr:col>5</xdr:col>
      <xdr:colOff>793444</xdr:colOff>
      <xdr:row>79</xdr:row>
      <xdr:rowOff>80210</xdr:rowOff>
    </xdr:to>
    <xdr:graphicFrame macro="">
      <xdr:nvGraphicFramePr>
        <xdr:cNvPr id="6" name="Gràfic 4">
          <a:extLst>
            <a:ext uri="{FF2B5EF4-FFF2-40B4-BE49-F238E27FC236}">
              <a16:creationId xmlns:a16="http://schemas.microsoft.com/office/drawing/2014/main" id="{4100A990-8C0D-4296-B4CE-6568E0A57B2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839346</xdr:colOff>
      <xdr:row>82</xdr:row>
      <xdr:rowOff>0</xdr:rowOff>
    </xdr:from>
    <xdr:to>
      <xdr:col>6</xdr:col>
      <xdr:colOff>31444</xdr:colOff>
      <xdr:row>94</xdr:row>
      <xdr:rowOff>0</xdr:rowOff>
    </xdr:to>
    <xdr:graphicFrame macro="">
      <xdr:nvGraphicFramePr>
        <xdr:cNvPr id="7" name="Gràfic 4">
          <a:extLst>
            <a:ext uri="{FF2B5EF4-FFF2-40B4-BE49-F238E27FC236}">
              <a16:creationId xmlns:a16="http://schemas.microsoft.com/office/drawing/2014/main" id="{A1899C55-7D8E-4FD4-93AE-7A9E1ED25F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24</xdr:col>
      <xdr:colOff>163286</xdr:colOff>
      <xdr:row>0</xdr:row>
      <xdr:rowOff>172889</xdr:rowOff>
    </xdr:from>
    <xdr:to>
      <xdr:col>29</xdr:col>
      <xdr:colOff>689701</xdr:colOff>
      <xdr:row>13</xdr:row>
      <xdr:rowOff>106214</xdr:rowOff>
    </xdr:to>
    <xdr:graphicFrame macro="">
      <xdr:nvGraphicFramePr>
        <xdr:cNvPr id="8" name="Gráfico 2">
          <a:extLst>
            <a:ext uri="{FF2B5EF4-FFF2-40B4-BE49-F238E27FC236}">
              <a16:creationId xmlns:a16="http://schemas.microsoft.com/office/drawing/2014/main" id="{404CDD19-9CA8-4AD4-B4FD-38E0AE0352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30</xdr:col>
      <xdr:colOff>557893</xdr:colOff>
      <xdr:row>1</xdr:row>
      <xdr:rowOff>27214</xdr:rowOff>
    </xdr:from>
    <xdr:to>
      <xdr:col>34</xdr:col>
      <xdr:colOff>214993</xdr:colOff>
      <xdr:row>9</xdr:row>
      <xdr:rowOff>74839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73ED8F5-2FF9-48FD-9029-A14B543BD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24</xdr:col>
      <xdr:colOff>574365</xdr:colOff>
      <xdr:row>15</xdr:row>
      <xdr:rowOff>17481</xdr:rowOff>
    </xdr:from>
    <xdr:to>
      <xdr:col>30</xdr:col>
      <xdr:colOff>258569</xdr:colOff>
      <xdr:row>27</xdr:row>
      <xdr:rowOff>131280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B072C83C-1BBA-4E54-AF26-BFF4FD2D316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30</xdr:col>
      <xdr:colOff>462643</xdr:colOff>
      <xdr:row>15</xdr:row>
      <xdr:rowOff>95250</xdr:rowOff>
    </xdr:from>
    <xdr:to>
      <xdr:col>34</xdr:col>
      <xdr:colOff>119743</xdr:colOff>
      <xdr:row>23</xdr:row>
      <xdr:rowOff>142875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2A6F1E21-3810-4349-9F2B-58E44AD8A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24</xdr:col>
      <xdr:colOff>190501</xdr:colOff>
      <xdr:row>30</xdr:row>
      <xdr:rowOff>91247</xdr:rowOff>
    </xdr:from>
    <xdr:to>
      <xdr:col>29</xdr:col>
      <xdr:colOff>716916</xdr:colOff>
      <xdr:row>45</xdr:row>
      <xdr:rowOff>24572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7DC38ECC-D470-4945-B2B0-4573599B0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30</xdr:col>
      <xdr:colOff>462643</xdr:colOff>
      <xdr:row>30</xdr:row>
      <xdr:rowOff>95250</xdr:rowOff>
    </xdr:from>
    <xdr:to>
      <xdr:col>34</xdr:col>
      <xdr:colOff>119743</xdr:colOff>
      <xdr:row>38</xdr:row>
      <xdr:rowOff>142875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92F03706-66A0-42B0-BB8D-90537A42D5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24</xdr:col>
      <xdr:colOff>204107</xdr:colOff>
      <xdr:row>46</xdr:row>
      <xdr:rowOff>159283</xdr:rowOff>
    </xdr:from>
    <xdr:to>
      <xdr:col>29</xdr:col>
      <xdr:colOff>730522</xdr:colOff>
      <xdr:row>61</xdr:row>
      <xdr:rowOff>92608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9620A411-4052-4673-996A-4625890C77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30</xdr:col>
      <xdr:colOff>530678</xdr:colOff>
      <xdr:row>46</xdr:row>
      <xdr:rowOff>136071</xdr:rowOff>
    </xdr:from>
    <xdr:to>
      <xdr:col>34</xdr:col>
      <xdr:colOff>187778</xdr:colOff>
      <xdr:row>54</xdr:row>
      <xdr:rowOff>183696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AA9915E2-6353-45CE-B53B-E899A5F5B2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24</xdr:col>
      <xdr:colOff>176893</xdr:colOff>
      <xdr:row>63</xdr:row>
      <xdr:rowOff>50426</xdr:rowOff>
    </xdr:from>
    <xdr:to>
      <xdr:col>29</xdr:col>
      <xdr:colOff>703308</xdr:colOff>
      <xdr:row>78</xdr:row>
      <xdr:rowOff>174251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FC0D8500-12B9-4DD2-BB68-C0F808731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30</xdr:col>
      <xdr:colOff>503464</xdr:colOff>
      <xdr:row>63</xdr:row>
      <xdr:rowOff>27214</xdr:rowOff>
    </xdr:from>
    <xdr:to>
      <xdr:col>34</xdr:col>
      <xdr:colOff>160564</xdr:colOff>
      <xdr:row>71</xdr:row>
      <xdr:rowOff>74839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1DAA2BD9-7433-4FC5-8FD0-5021A16C9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24</xdr:col>
      <xdr:colOff>176893</xdr:colOff>
      <xdr:row>82</xdr:row>
      <xdr:rowOff>50426</xdr:rowOff>
    </xdr:from>
    <xdr:to>
      <xdr:col>29</xdr:col>
      <xdr:colOff>703308</xdr:colOff>
      <xdr:row>94</xdr:row>
      <xdr:rowOff>174251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67E699FB-0EEC-4907-8E80-DCF47331DF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30</xdr:col>
      <xdr:colOff>503464</xdr:colOff>
      <xdr:row>82</xdr:row>
      <xdr:rowOff>27214</xdr:rowOff>
    </xdr:from>
    <xdr:to>
      <xdr:col>34</xdr:col>
      <xdr:colOff>160564</xdr:colOff>
      <xdr:row>90</xdr:row>
      <xdr:rowOff>74839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25BDCDCF-94E6-4502-B43C-E2F50C327A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2</xdr:row>
      <xdr:rowOff>128460</xdr:rowOff>
    </xdr:from>
    <xdr:to>
      <xdr:col>2</xdr:col>
      <xdr:colOff>651711</xdr:colOff>
      <xdr:row>14</xdr:row>
      <xdr:rowOff>126759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B56D92C3-6E87-4CC3-89E7-0EFF8CB295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23811</xdr:colOff>
      <xdr:row>17</xdr:row>
      <xdr:rowOff>95251</xdr:rowOff>
    </xdr:from>
    <xdr:to>
      <xdr:col>2</xdr:col>
      <xdr:colOff>731921</xdr:colOff>
      <xdr:row>30</xdr:row>
      <xdr:rowOff>105456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D97A0BB8-0E3D-4B8A-84EE-B9E03A6249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130968</xdr:colOff>
      <xdr:row>32</xdr:row>
      <xdr:rowOff>130968</xdr:rowOff>
    </xdr:from>
    <xdr:to>
      <xdr:col>2</xdr:col>
      <xdr:colOff>852237</xdr:colOff>
      <xdr:row>46</xdr:row>
      <xdr:rowOff>141174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2D76047C-37C5-433B-80CE-3539A8CEB1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71438</xdr:colOff>
      <xdr:row>49</xdr:row>
      <xdr:rowOff>11906</xdr:rowOff>
    </xdr:from>
    <xdr:to>
      <xdr:col>3</xdr:col>
      <xdr:colOff>40107</xdr:colOff>
      <xdr:row>63</xdr:row>
      <xdr:rowOff>10206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A8F0716B-596C-4C11-89EC-2E69D70242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154781</xdr:colOff>
      <xdr:row>64</xdr:row>
      <xdr:rowOff>83344</xdr:rowOff>
    </xdr:from>
    <xdr:to>
      <xdr:col>2</xdr:col>
      <xdr:colOff>762000</xdr:colOff>
      <xdr:row>79</xdr:row>
      <xdr:rowOff>93549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5C76D1E0-A2CE-4D53-ABE6-60E2EA11FA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81</xdr:row>
      <xdr:rowOff>107157</xdr:rowOff>
    </xdr:from>
    <xdr:to>
      <xdr:col>2</xdr:col>
      <xdr:colOff>671763</xdr:colOff>
      <xdr:row>93</xdr:row>
      <xdr:rowOff>105456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D976DDC6-562C-4B3E-B815-8817B52728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AppData\Roaming\Microsoft\Excel\Demanda%20i%20oferta%20idioma%20EPSG%202024%20(totes%20titul)%20(version%202)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EPSG 2024"/>
      <sheetName val="Graus"/>
    </sheetNames>
    <sheetDataSet>
      <sheetData sheetId="0"/>
      <sheetData sheetId="1">
        <row r="3">
          <cell r="Y3" t="str">
            <v>Valencià 1a opció</v>
          </cell>
          <cell r="Z3" t="str">
            <v>Valencià 2a opció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38CB2-C8DE-4CA9-B94C-C7C7B76A60E3}">
  <dimension ref="A1:N227"/>
  <sheetViews>
    <sheetView zoomScale="85" zoomScaleNormal="85" workbookViewId="0">
      <selection activeCell="B232" sqref="B232"/>
    </sheetView>
  </sheetViews>
  <sheetFormatPr defaultColWidth="11" defaultRowHeight="14.25"/>
  <cols>
    <col min="1" max="1" width="11.375" customWidth="1"/>
    <col min="13" max="14" width="11.375" customWidth="1"/>
  </cols>
  <sheetData>
    <row r="1" spans="2:11">
      <c r="I1" t="s">
        <v>43</v>
      </c>
      <c r="J1" t="s">
        <v>37</v>
      </c>
    </row>
    <row r="2" spans="2:11">
      <c r="I2" t="s">
        <v>38</v>
      </c>
      <c r="J2" t="s">
        <v>33</v>
      </c>
      <c r="K2" t="s">
        <v>34</v>
      </c>
    </row>
    <row r="3" spans="2:11" ht="15">
      <c r="B3" s="15" t="s">
        <v>29</v>
      </c>
      <c r="C3" t="s">
        <v>30</v>
      </c>
      <c r="D3">
        <f>SUM(G39:G227)</f>
        <v>149194.5</v>
      </c>
      <c r="E3" t="s">
        <v>31</v>
      </c>
      <c r="F3" t="s">
        <v>32</v>
      </c>
      <c r="I3">
        <v>2016</v>
      </c>
      <c r="J3" s="2">
        <v>25</v>
      </c>
      <c r="K3" s="2">
        <v>24</v>
      </c>
    </row>
    <row r="4" spans="2:11">
      <c r="B4" s="21" t="s">
        <v>33</v>
      </c>
      <c r="C4" t="s">
        <v>16</v>
      </c>
      <c r="D4" s="19">
        <f>SUMIF(F39:F227,C4,G39:G227)</f>
        <v>1582.5</v>
      </c>
      <c r="E4" s="1">
        <f>D4/$D$3</f>
        <v>1.0606959371826709E-2</v>
      </c>
      <c r="I4">
        <v>2017</v>
      </c>
      <c r="J4" s="2">
        <v>20</v>
      </c>
      <c r="K4" s="2">
        <v>35</v>
      </c>
    </row>
    <row r="5" spans="2:11">
      <c r="B5" s="21"/>
      <c r="C5" t="s">
        <v>14</v>
      </c>
      <c r="D5" s="19">
        <f t="shared" ref="D5:D8" si="0">SUMIF(F40:F228,C5,G40:G228)</f>
        <v>948</v>
      </c>
      <c r="E5" s="1">
        <f t="shared" ref="E5:E8" si="1">D5/$D$3</f>
        <v>6.3541216331701239E-3</v>
      </c>
      <c r="F5" s="11"/>
      <c r="G5" s="11"/>
      <c r="I5">
        <v>2018</v>
      </c>
      <c r="J5" s="2">
        <v>14.32</v>
      </c>
      <c r="K5" s="2">
        <v>29.37</v>
      </c>
    </row>
    <row r="6" spans="2:11" ht="15">
      <c r="B6" s="21"/>
      <c r="C6" t="s">
        <v>15</v>
      </c>
      <c r="D6" s="19">
        <f t="shared" si="0"/>
        <v>20196</v>
      </c>
      <c r="E6" s="1">
        <f t="shared" si="1"/>
        <v>0.13536692036234579</v>
      </c>
      <c r="F6" s="16" t="s">
        <v>33</v>
      </c>
      <c r="G6" s="16">
        <f>SUM(E4:E6)</f>
        <v>0.15232800136734262</v>
      </c>
      <c r="I6">
        <v>2019</v>
      </c>
      <c r="J6" s="2">
        <v>18.32</v>
      </c>
      <c r="K6" s="2">
        <v>34.26</v>
      </c>
    </row>
    <row r="7" spans="2:11" ht="15">
      <c r="B7" s="21" t="s">
        <v>34</v>
      </c>
      <c r="C7" t="s">
        <v>35</v>
      </c>
      <c r="D7" s="19">
        <f t="shared" si="0"/>
        <v>0</v>
      </c>
      <c r="E7" s="1">
        <f t="shared" si="1"/>
        <v>0</v>
      </c>
      <c r="F7" s="16" t="s">
        <v>34</v>
      </c>
      <c r="G7" s="16">
        <f>SUM(E7:E8)</f>
        <v>0.39651930868765267</v>
      </c>
      <c r="I7">
        <v>2020</v>
      </c>
      <c r="J7" s="2">
        <v>14.13</v>
      </c>
      <c r="K7" s="2">
        <v>27.61</v>
      </c>
    </row>
    <row r="8" spans="2:11">
      <c r="B8" s="21"/>
      <c r="C8" t="s">
        <v>13</v>
      </c>
      <c r="D8" s="19">
        <f t="shared" si="0"/>
        <v>59158.5</v>
      </c>
      <c r="E8" s="1">
        <f t="shared" si="1"/>
        <v>0.39651930868765267</v>
      </c>
      <c r="F8" t="s">
        <v>36</v>
      </c>
      <c r="G8" s="1">
        <f>1-G7-G6</f>
        <v>0.45115268994500479</v>
      </c>
      <c r="I8">
        <v>2021</v>
      </c>
      <c r="J8" s="2">
        <v>15.17</v>
      </c>
      <c r="K8" s="2">
        <v>33.76</v>
      </c>
    </row>
    <row r="9" spans="2:11">
      <c r="I9">
        <v>2022</v>
      </c>
      <c r="J9" s="2">
        <v>14.21</v>
      </c>
      <c r="K9" s="2">
        <v>34.26</v>
      </c>
    </row>
    <row r="10" spans="2:11">
      <c r="I10">
        <v>2023</v>
      </c>
      <c r="J10" s="2">
        <v>15</v>
      </c>
      <c r="K10" s="2">
        <v>35.4</v>
      </c>
    </row>
    <row r="11" spans="2:11">
      <c r="I11">
        <v>2024</v>
      </c>
      <c r="J11" s="2">
        <v>13.6</v>
      </c>
      <c r="K11" s="2">
        <v>37.9</v>
      </c>
    </row>
    <row r="12" spans="2:11">
      <c r="I12">
        <v>2025</v>
      </c>
      <c r="J12" s="2">
        <v>15.9</v>
      </c>
      <c r="K12" s="2">
        <v>38.299999999999997</v>
      </c>
    </row>
    <row r="13" spans="2:11">
      <c r="I13">
        <v>2026</v>
      </c>
      <c r="J13" s="2">
        <v>15.2</v>
      </c>
      <c r="K13" s="2">
        <v>39.700000000000003</v>
      </c>
    </row>
    <row r="28" spans="2:4" ht="15">
      <c r="B28" s="31" t="s">
        <v>45</v>
      </c>
      <c r="C28" s="31"/>
      <c r="D28" s="31"/>
    </row>
    <row r="29" spans="2:4">
      <c r="B29" t="s">
        <v>11</v>
      </c>
      <c r="C29">
        <v>3137.95</v>
      </c>
      <c r="D29" s="1">
        <f>C29/$C$32</f>
        <v>0.90997274098132475</v>
      </c>
    </row>
    <row r="30" spans="2:4">
      <c r="B30" t="s">
        <v>16</v>
      </c>
      <c r="C30">
        <v>176.95</v>
      </c>
      <c r="D30" s="1">
        <f>C30/$C$32</f>
        <v>5.1313652708502494E-2</v>
      </c>
    </row>
    <row r="31" spans="2:4">
      <c r="B31" t="s">
        <v>17</v>
      </c>
      <c r="C31">
        <v>133.5</v>
      </c>
      <c r="D31" s="1">
        <f>C31/$C$32</f>
        <v>3.8713606310172836E-2</v>
      </c>
    </row>
    <row r="32" spans="2:4">
      <c r="B32" t="s">
        <v>47</v>
      </c>
      <c r="C32">
        <f>SUM(C29:C31)</f>
        <v>3448.3999999999996</v>
      </c>
      <c r="D32" s="4">
        <v>1</v>
      </c>
    </row>
    <row r="38" spans="1:13">
      <c r="A38" s="20" t="s">
        <v>113</v>
      </c>
    </row>
    <row r="39" spans="1:13" hidden="1">
      <c r="A39">
        <v>2026</v>
      </c>
      <c r="B39" t="s">
        <v>7</v>
      </c>
      <c r="C39" t="s">
        <v>8</v>
      </c>
      <c r="D39">
        <v>9</v>
      </c>
      <c r="E39" t="s">
        <v>18</v>
      </c>
      <c r="F39" t="s">
        <v>17</v>
      </c>
      <c r="G39">
        <v>10.5</v>
      </c>
    </row>
    <row r="40" spans="1:13" hidden="1">
      <c r="A40">
        <v>2026</v>
      </c>
      <c r="B40" t="s">
        <v>7</v>
      </c>
      <c r="C40" t="s">
        <v>8</v>
      </c>
      <c r="D40">
        <v>11</v>
      </c>
      <c r="E40" t="s">
        <v>99</v>
      </c>
      <c r="F40" t="s">
        <v>17</v>
      </c>
      <c r="G40">
        <v>6</v>
      </c>
    </row>
    <row r="41" spans="1:13" hidden="1">
      <c r="A41">
        <v>2026</v>
      </c>
      <c r="B41" t="s">
        <v>7</v>
      </c>
      <c r="C41" t="s">
        <v>8</v>
      </c>
      <c r="D41">
        <v>12</v>
      </c>
      <c r="E41" t="s">
        <v>19</v>
      </c>
      <c r="F41" t="s">
        <v>17</v>
      </c>
      <c r="G41">
        <v>21</v>
      </c>
    </row>
    <row r="42" spans="1:13" hidden="1">
      <c r="A42">
        <v>2026</v>
      </c>
      <c r="B42" t="s">
        <v>7</v>
      </c>
      <c r="C42" t="s">
        <v>8</v>
      </c>
      <c r="D42">
        <v>17</v>
      </c>
      <c r="E42" t="s">
        <v>100</v>
      </c>
      <c r="F42" t="s">
        <v>17</v>
      </c>
      <c r="G42">
        <v>30</v>
      </c>
    </row>
    <row r="43" spans="1:13" hidden="1">
      <c r="A43">
        <v>2026</v>
      </c>
      <c r="B43" t="s">
        <v>7</v>
      </c>
      <c r="C43" t="s">
        <v>8</v>
      </c>
      <c r="D43">
        <v>20</v>
      </c>
      <c r="E43" t="s">
        <v>101</v>
      </c>
      <c r="F43" t="s">
        <v>17</v>
      </c>
      <c r="G43">
        <v>6</v>
      </c>
    </row>
    <row r="44" spans="1:13" hidden="1">
      <c r="A44">
        <v>2026</v>
      </c>
      <c r="B44" t="s">
        <v>7</v>
      </c>
      <c r="C44" t="s">
        <v>8</v>
      </c>
      <c r="D44">
        <v>21</v>
      </c>
      <c r="E44" t="s">
        <v>102</v>
      </c>
      <c r="F44" t="s">
        <v>17</v>
      </c>
      <c r="G44">
        <v>6</v>
      </c>
    </row>
    <row r="45" spans="1:13" hidden="1">
      <c r="A45">
        <v>2026</v>
      </c>
      <c r="B45" t="s">
        <v>7</v>
      </c>
      <c r="C45" t="s">
        <v>8</v>
      </c>
      <c r="D45">
        <v>22</v>
      </c>
      <c r="E45" t="s">
        <v>21</v>
      </c>
      <c r="F45" t="s">
        <v>17</v>
      </c>
      <c r="G45">
        <v>15.75</v>
      </c>
    </row>
    <row r="46" spans="1:13" hidden="1">
      <c r="A46">
        <v>2026</v>
      </c>
      <c r="B46" t="s">
        <v>7</v>
      </c>
      <c r="C46" t="s">
        <v>8</v>
      </c>
      <c r="D46">
        <v>23</v>
      </c>
      <c r="E46" t="s">
        <v>22</v>
      </c>
      <c r="F46" t="s">
        <v>17</v>
      </c>
      <c r="G46">
        <v>59.25</v>
      </c>
    </row>
    <row r="47" spans="1:13" hidden="1">
      <c r="A47">
        <v>2026</v>
      </c>
      <c r="B47" t="s">
        <v>7</v>
      </c>
      <c r="C47" t="s">
        <v>8</v>
      </c>
      <c r="D47">
        <v>24</v>
      </c>
      <c r="E47" t="s">
        <v>23</v>
      </c>
      <c r="F47" t="s">
        <v>17</v>
      </c>
      <c r="G47">
        <v>51</v>
      </c>
      <c r="M47" s="1"/>
    </row>
    <row r="48" spans="1:13" hidden="1">
      <c r="A48">
        <v>2026</v>
      </c>
      <c r="B48" t="s">
        <v>7</v>
      </c>
      <c r="C48" t="s">
        <v>8</v>
      </c>
      <c r="D48">
        <v>25</v>
      </c>
      <c r="E48" t="s">
        <v>103</v>
      </c>
      <c r="F48" t="s">
        <v>17</v>
      </c>
      <c r="G48">
        <v>4.5</v>
      </c>
      <c r="M48" s="1"/>
    </row>
    <row r="49" spans="1:14" hidden="1">
      <c r="A49">
        <v>2026</v>
      </c>
      <c r="B49" t="s">
        <v>7</v>
      </c>
      <c r="C49" t="s">
        <v>8</v>
      </c>
      <c r="D49">
        <v>26</v>
      </c>
      <c r="E49" t="s">
        <v>104</v>
      </c>
      <c r="F49" t="s">
        <v>17</v>
      </c>
      <c r="G49">
        <v>19.5</v>
      </c>
      <c r="M49" s="1"/>
    </row>
    <row r="50" spans="1:14" hidden="1">
      <c r="A50">
        <v>2026</v>
      </c>
      <c r="B50" t="s">
        <v>7</v>
      </c>
      <c r="C50" t="s">
        <v>8</v>
      </c>
      <c r="D50">
        <v>27</v>
      </c>
      <c r="E50" t="s">
        <v>24</v>
      </c>
      <c r="F50" t="s">
        <v>17</v>
      </c>
      <c r="G50">
        <v>3</v>
      </c>
      <c r="M50" s="1"/>
    </row>
    <row r="51" spans="1:14" hidden="1">
      <c r="A51">
        <v>2026</v>
      </c>
      <c r="B51" t="s">
        <v>7</v>
      </c>
      <c r="C51" t="s">
        <v>8</v>
      </c>
      <c r="D51">
        <v>28</v>
      </c>
      <c r="E51" t="s">
        <v>25</v>
      </c>
      <c r="F51" t="s">
        <v>17</v>
      </c>
      <c r="G51">
        <v>30</v>
      </c>
      <c r="M51" s="1"/>
      <c r="N51" s="3"/>
    </row>
    <row r="52" spans="1:14" hidden="1">
      <c r="A52">
        <v>2026</v>
      </c>
      <c r="B52" t="s">
        <v>7</v>
      </c>
      <c r="C52" t="s">
        <v>8</v>
      </c>
      <c r="D52">
        <v>32</v>
      </c>
      <c r="E52" t="s">
        <v>105</v>
      </c>
      <c r="F52" t="s">
        <v>17</v>
      </c>
      <c r="G52">
        <v>49.5</v>
      </c>
      <c r="M52" s="1"/>
      <c r="N52" s="3"/>
    </row>
    <row r="53" spans="1:14" hidden="1">
      <c r="A53">
        <v>2026</v>
      </c>
      <c r="B53" t="s">
        <v>7</v>
      </c>
      <c r="C53" t="s">
        <v>8</v>
      </c>
      <c r="D53">
        <v>42</v>
      </c>
      <c r="E53" t="s">
        <v>27</v>
      </c>
      <c r="F53" t="s">
        <v>17</v>
      </c>
      <c r="G53">
        <v>16.5</v>
      </c>
      <c r="M53" s="1"/>
      <c r="N53" s="3"/>
    </row>
    <row r="54" spans="1:14" hidden="1">
      <c r="A54">
        <v>2026</v>
      </c>
      <c r="B54" t="s">
        <v>7</v>
      </c>
      <c r="C54" t="s">
        <v>8</v>
      </c>
      <c r="D54">
        <v>43</v>
      </c>
      <c r="E54" t="s">
        <v>106</v>
      </c>
      <c r="F54" t="s">
        <v>17</v>
      </c>
      <c r="G54">
        <v>6</v>
      </c>
      <c r="M54" s="1"/>
    </row>
    <row r="55" spans="1:14" hidden="1">
      <c r="A55">
        <v>2026</v>
      </c>
      <c r="B55" t="s">
        <v>7</v>
      </c>
      <c r="C55" t="s">
        <v>8</v>
      </c>
      <c r="D55">
        <v>4</v>
      </c>
      <c r="E55" t="s">
        <v>107</v>
      </c>
      <c r="F55" t="s">
        <v>9</v>
      </c>
      <c r="G55">
        <v>12</v>
      </c>
      <c r="M55" s="1"/>
    </row>
    <row r="56" spans="1:14" hidden="1">
      <c r="A56">
        <v>2026</v>
      </c>
      <c r="B56" t="s">
        <v>7</v>
      </c>
      <c r="C56" t="s">
        <v>8</v>
      </c>
      <c r="D56">
        <v>6</v>
      </c>
      <c r="E56" t="s">
        <v>108</v>
      </c>
      <c r="F56" t="s">
        <v>9</v>
      </c>
      <c r="G56">
        <v>36</v>
      </c>
    </row>
    <row r="57" spans="1:14" hidden="1">
      <c r="A57">
        <v>2026</v>
      </c>
      <c r="B57" t="s">
        <v>7</v>
      </c>
      <c r="C57" t="s">
        <v>8</v>
      </c>
      <c r="D57">
        <v>7</v>
      </c>
      <c r="E57" t="s">
        <v>109</v>
      </c>
      <c r="F57" t="s">
        <v>9</v>
      </c>
      <c r="G57">
        <v>150</v>
      </c>
      <c r="M57" s="4"/>
      <c r="N57" s="4"/>
    </row>
    <row r="58" spans="1:14" hidden="1">
      <c r="A58">
        <v>2026</v>
      </c>
      <c r="B58" t="s">
        <v>7</v>
      </c>
      <c r="C58" t="s">
        <v>8</v>
      </c>
      <c r="D58">
        <v>9</v>
      </c>
      <c r="E58" t="s">
        <v>18</v>
      </c>
      <c r="F58" t="s">
        <v>9</v>
      </c>
      <c r="G58">
        <v>254</v>
      </c>
    </row>
    <row r="59" spans="1:14" hidden="1">
      <c r="A59">
        <v>2026</v>
      </c>
      <c r="B59" t="s">
        <v>7</v>
      </c>
      <c r="C59" t="s">
        <v>8</v>
      </c>
      <c r="D59">
        <v>11</v>
      </c>
      <c r="E59" t="s">
        <v>99</v>
      </c>
      <c r="F59" t="s">
        <v>9</v>
      </c>
      <c r="G59">
        <v>198</v>
      </c>
    </row>
    <row r="60" spans="1:14" hidden="1">
      <c r="A60">
        <v>2026</v>
      </c>
      <c r="B60" t="s">
        <v>7</v>
      </c>
      <c r="C60" t="s">
        <v>8</v>
      </c>
      <c r="D60">
        <v>12</v>
      </c>
      <c r="E60" t="s">
        <v>19</v>
      </c>
      <c r="F60" t="s">
        <v>9</v>
      </c>
      <c r="G60">
        <v>211.5</v>
      </c>
    </row>
    <row r="61" spans="1:14" hidden="1">
      <c r="A61">
        <v>2026</v>
      </c>
      <c r="B61" t="s">
        <v>7</v>
      </c>
      <c r="C61" t="s">
        <v>8</v>
      </c>
      <c r="D61">
        <v>16</v>
      </c>
      <c r="E61" t="s">
        <v>20</v>
      </c>
      <c r="F61" t="s">
        <v>9</v>
      </c>
      <c r="G61">
        <v>6</v>
      </c>
    </row>
    <row r="62" spans="1:14" hidden="1">
      <c r="A62">
        <v>2026</v>
      </c>
      <c r="B62" t="s">
        <v>7</v>
      </c>
      <c r="C62" t="s">
        <v>8</v>
      </c>
      <c r="D62">
        <v>17</v>
      </c>
      <c r="E62" t="s">
        <v>100</v>
      </c>
      <c r="F62" t="s">
        <v>9</v>
      </c>
      <c r="G62">
        <v>440.5</v>
      </c>
    </row>
    <row r="63" spans="1:14" hidden="1">
      <c r="A63">
        <v>2026</v>
      </c>
      <c r="B63" t="s">
        <v>7</v>
      </c>
      <c r="C63" t="s">
        <v>8</v>
      </c>
      <c r="D63">
        <v>19</v>
      </c>
      <c r="E63" t="s">
        <v>110</v>
      </c>
      <c r="F63" t="s">
        <v>9</v>
      </c>
      <c r="G63">
        <v>46.5</v>
      </c>
    </row>
    <row r="64" spans="1:14" hidden="1">
      <c r="A64">
        <v>2026</v>
      </c>
      <c r="B64" t="s">
        <v>7</v>
      </c>
      <c r="C64" t="s">
        <v>8</v>
      </c>
      <c r="D64">
        <v>20</v>
      </c>
      <c r="E64" t="s">
        <v>101</v>
      </c>
      <c r="F64" t="s">
        <v>9</v>
      </c>
      <c r="G64">
        <v>33</v>
      </c>
    </row>
    <row r="65" spans="1:7" hidden="1">
      <c r="A65">
        <v>2026</v>
      </c>
      <c r="B65" t="s">
        <v>7</v>
      </c>
      <c r="C65" t="s">
        <v>8</v>
      </c>
      <c r="D65">
        <v>21</v>
      </c>
      <c r="E65" t="s">
        <v>102</v>
      </c>
      <c r="F65" t="s">
        <v>9</v>
      </c>
      <c r="G65">
        <v>36</v>
      </c>
    </row>
    <row r="66" spans="1:7" hidden="1">
      <c r="A66">
        <v>2026</v>
      </c>
      <c r="B66" t="s">
        <v>7</v>
      </c>
      <c r="C66" t="s">
        <v>8</v>
      </c>
      <c r="D66">
        <v>22</v>
      </c>
      <c r="E66" t="s">
        <v>21</v>
      </c>
      <c r="F66" t="s">
        <v>9</v>
      </c>
      <c r="G66">
        <v>280</v>
      </c>
    </row>
    <row r="67" spans="1:7" hidden="1">
      <c r="A67">
        <v>2026</v>
      </c>
      <c r="B67" t="s">
        <v>7</v>
      </c>
      <c r="C67" t="s">
        <v>8</v>
      </c>
      <c r="D67">
        <v>23</v>
      </c>
      <c r="E67" t="s">
        <v>22</v>
      </c>
      <c r="F67" t="s">
        <v>9</v>
      </c>
      <c r="G67">
        <v>21</v>
      </c>
    </row>
    <row r="68" spans="1:7" hidden="1">
      <c r="A68">
        <v>2026</v>
      </c>
      <c r="B68" t="s">
        <v>7</v>
      </c>
      <c r="C68" t="s">
        <v>8</v>
      </c>
      <c r="D68">
        <v>24</v>
      </c>
      <c r="E68" t="s">
        <v>23</v>
      </c>
      <c r="F68" t="s">
        <v>9</v>
      </c>
      <c r="G68">
        <v>102</v>
      </c>
    </row>
    <row r="69" spans="1:7" hidden="1">
      <c r="A69">
        <v>2026</v>
      </c>
      <c r="B69" t="s">
        <v>7</v>
      </c>
      <c r="C69" t="s">
        <v>8</v>
      </c>
      <c r="D69">
        <v>25</v>
      </c>
      <c r="E69" t="s">
        <v>103</v>
      </c>
      <c r="F69" t="s">
        <v>9</v>
      </c>
      <c r="G69">
        <v>36</v>
      </c>
    </row>
    <row r="70" spans="1:7" hidden="1">
      <c r="A70">
        <v>2026</v>
      </c>
      <c r="B70" t="s">
        <v>7</v>
      </c>
      <c r="C70" t="s">
        <v>8</v>
      </c>
      <c r="D70">
        <v>26</v>
      </c>
      <c r="E70" t="s">
        <v>104</v>
      </c>
      <c r="F70" t="s">
        <v>9</v>
      </c>
      <c r="G70">
        <v>449.5</v>
      </c>
    </row>
    <row r="71" spans="1:7" hidden="1">
      <c r="A71">
        <v>2026</v>
      </c>
      <c r="B71" t="s">
        <v>7</v>
      </c>
      <c r="C71" t="s">
        <v>8</v>
      </c>
      <c r="D71">
        <v>27</v>
      </c>
      <c r="E71" t="s">
        <v>24</v>
      </c>
      <c r="F71" t="s">
        <v>9</v>
      </c>
      <c r="G71">
        <v>42</v>
      </c>
    </row>
    <row r="72" spans="1:7" hidden="1">
      <c r="A72">
        <v>2026</v>
      </c>
      <c r="B72" t="s">
        <v>7</v>
      </c>
      <c r="C72" t="s">
        <v>8</v>
      </c>
      <c r="D72">
        <v>28</v>
      </c>
      <c r="E72" t="s">
        <v>25</v>
      </c>
      <c r="F72" t="s">
        <v>9</v>
      </c>
      <c r="G72">
        <v>240.5</v>
      </c>
    </row>
    <row r="73" spans="1:7" hidden="1">
      <c r="A73">
        <v>2026</v>
      </c>
      <c r="B73" t="s">
        <v>7</v>
      </c>
      <c r="C73" t="s">
        <v>8</v>
      </c>
      <c r="D73">
        <v>32</v>
      </c>
      <c r="E73" t="s">
        <v>105</v>
      </c>
      <c r="F73" t="s">
        <v>9</v>
      </c>
      <c r="G73">
        <v>572</v>
      </c>
    </row>
    <row r="74" spans="1:7" hidden="1">
      <c r="A74">
        <v>2026</v>
      </c>
      <c r="B74" t="s">
        <v>7</v>
      </c>
      <c r="C74" t="s">
        <v>8</v>
      </c>
      <c r="D74">
        <v>34</v>
      </c>
      <c r="E74" t="s">
        <v>111</v>
      </c>
      <c r="F74" t="s">
        <v>9</v>
      </c>
      <c r="G74">
        <v>6</v>
      </c>
    </row>
    <row r="75" spans="1:7" hidden="1">
      <c r="A75">
        <v>2026</v>
      </c>
      <c r="B75" t="s">
        <v>7</v>
      </c>
      <c r="C75" t="s">
        <v>8</v>
      </c>
      <c r="D75">
        <v>39</v>
      </c>
      <c r="E75" t="s">
        <v>112</v>
      </c>
      <c r="F75" t="s">
        <v>9</v>
      </c>
      <c r="G75">
        <v>37.5</v>
      </c>
    </row>
    <row r="76" spans="1:7" hidden="1">
      <c r="A76">
        <v>2026</v>
      </c>
      <c r="B76" t="s">
        <v>7</v>
      </c>
      <c r="C76" t="s">
        <v>8</v>
      </c>
      <c r="D76">
        <v>42</v>
      </c>
      <c r="E76" t="s">
        <v>27</v>
      </c>
      <c r="F76" t="s">
        <v>9</v>
      </c>
      <c r="G76">
        <v>66</v>
      </c>
    </row>
    <row r="77" spans="1:7" hidden="1">
      <c r="A77">
        <v>2026</v>
      </c>
      <c r="B77" t="s">
        <v>7</v>
      </c>
      <c r="C77" t="s">
        <v>8</v>
      </c>
      <c r="D77">
        <v>43</v>
      </c>
      <c r="E77" t="s">
        <v>106</v>
      </c>
      <c r="F77" t="s">
        <v>9</v>
      </c>
      <c r="G77">
        <v>28.5</v>
      </c>
    </row>
    <row r="78" spans="1:7" hidden="1">
      <c r="A78">
        <v>2026</v>
      </c>
      <c r="B78" t="s">
        <v>7</v>
      </c>
      <c r="C78" t="s">
        <v>8</v>
      </c>
      <c r="D78">
        <v>7</v>
      </c>
      <c r="E78" t="s">
        <v>109</v>
      </c>
      <c r="F78" t="s">
        <v>10</v>
      </c>
      <c r="G78">
        <v>46.5</v>
      </c>
    </row>
    <row r="79" spans="1:7" hidden="1">
      <c r="A79">
        <v>2026</v>
      </c>
      <c r="B79" t="s">
        <v>7</v>
      </c>
      <c r="C79" t="s">
        <v>8</v>
      </c>
      <c r="D79">
        <v>9</v>
      </c>
      <c r="E79" t="s">
        <v>18</v>
      </c>
      <c r="F79" t="s">
        <v>10</v>
      </c>
      <c r="G79">
        <v>12</v>
      </c>
    </row>
    <row r="80" spans="1:7" hidden="1">
      <c r="A80">
        <v>2026</v>
      </c>
      <c r="B80" t="s">
        <v>7</v>
      </c>
      <c r="C80" t="s">
        <v>8</v>
      </c>
      <c r="D80">
        <v>12</v>
      </c>
      <c r="E80" t="s">
        <v>19</v>
      </c>
      <c r="F80" t="s">
        <v>10</v>
      </c>
      <c r="G80">
        <v>12</v>
      </c>
    </row>
    <row r="81" spans="1:7" hidden="1">
      <c r="A81">
        <v>2026</v>
      </c>
      <c r="B81" t="s">
        <v>7</v>
      </c>
      <c r="C81" t="s">
        <v>8</v>
      </c>
      <c r="D81">
        <v>17</v>
      </c>
      <c r="E81" t="s">
        <v>100</v>
      </c>
      <c r="F81" t="s">
        <v>10</v>
      </c>
      <c r="G81">
        <v>6</v>
      </c>
    </row>
    <row r="82" spans="1:7" hidden="1">
      <c r="A82">
        <v>2026</v>
      </c>
      <c r="B82" t="s">
        <v>7</v>
      </c>
      <c r="C82" t="s">
        <v>8</v>
      </c>
      <c r="D82">
        <v>19</v>
      </c>
      <c r="E82" t="s">
        <v>110</v>
      </c>
      <c r="F82" t="s">
        <v>10</v>
      </c>
      <c r="G82">
        <v>10.5</v>
      </c>
    </row>
    <row r="83" spans="1:7" hidden="1">
      <c r="A83">
        <v>2026</v>
      </c>
      <c r="B83" t="s">
        <v>7</v>
      </c>
      <c r="C83" t="s">
        <v>8</v>
      </c>
      <c r="D83">
        <v>20</v>
      </c>
      <c r="E83" t="s">
        <v>101</v>
      </c>
      <c r="F83" t="s">
        <v>10</v>
      </c>
      <c r="G83">
        <v>6</v>
      </c>
    </row>
    <row r="84" spans="1:7" hidden="1">
      <c r="A84">
        <v>2026</v>
      </c>
      <c r="B84" t="s">
        <v>7</v>
      </c>
      <c r="C84" t="s">
        <v>8</v>
      </c>
      <c r="D84">
        <v>21</v>
      </c>
      <c r="E84" t="s">
        <v>102</v>
      </c>
      <c r="F84" t="s">
        <v>10</v>
      </c>
      <c r="G84">
        <v>4.5</v>
      </c>
    </row>
    <row r="85" spans="1:7" hidden="1">
      <c r="A85">
        <v>2026</v>
      </c>
      <c r="B85" t="s">
        <v>7</v>
      </c>
      <c r="C85" t="s">
        <v>8</v>
      </c>
      <c r="D85">
        <v>22</v>
      </c>
      <c r="E85" t="s">
        <v>21</v>
      </c>
      <c r="F85" t="s">
        <v>10</v>
      </c>
      <c r="G85">
        <v>4.5</v>
      </c>
    </row>
    <row r="86" spans="1:7" hidden="1">
      <c r="A86">
        <v>2026</v>
      </c>
      <c r="B86" t="s">
        <v>7</v>
      </c>
      <c r="C86" t="s">
        <v>8</v>
      </c>
      <c r="D86">
        <v>23</v>
      </c>
      <c r="E86" t="s">
        <v>22</v>
      </c>
      <c r="F86" t="s">
        <v>10</v>
      </c>
      <c r="G86">
        <v>22.5</v>
      </c>
    </row>
    <row r="87" spans="1:7" hidden="1">
      <c r="A87">
        <v>2026</v>
      </c>
      <c r="B87" t="s">
        <v>7</v>
      </c>
      <c r="C87" t="s">
        <v>8</v>
      </c>
      <c r="D87">
        <v>24</v>
      </c>
      <c r="E87" t="s">
        <v>23</v>
      </c>
      <c r="F87" t="s">
        <v>10</v>
      </c>
      <c r="G87">
        <v>18</v>
      </c>
    </row>
    <row r="88" spans="1:7" hidden="1">
      <c r="A88">
        <v>2026</v>
      </c>
      <c r="B88" t="s">
        <v>7</v>
      </c>
      <c r="C88" t="s">
        <v>8</v>
      </c>
      <c r="D88">
        <v>26</v>
      </c>
      <c r="E88" t="s">
        <v>104</v>
      </c>
      <c r="F88" t="s">
        <v>10</v>
      </c>
      <c r="G88">
        <v>39</v>
      </c>
    </row>
    <row r="89" spans="1:7" hidden="1">
      <c r="A89">
        <v>2026</v>
      </c>
      <c r="B89" t="s">
        <v>7</v>
      </c>
      <c r="C89" t="s">
        <v>8</v>
      </c>
      <c r="D89">
        <v>27</v>
      </c>
      <c r="E89" t="s">
        <v>24</v>
      </c>
      <c r="F89" t="s">
        <v>10</v>
      </c>
      <c r="G89">
        <v>4.5</v>
      </c>
    </row>
    <row r="90" spans="1:7" hidden="1">
      <c r="A90">
        <v>2026</v>
      </c>
      <c r="B90" t="s">
        <v>7</v>
      </c>
      <c r="C90" t="s">
        <v>8</v>
      </c>
      <c r="D90">
        <v>28</v>
      </c>
      <c r="E90" t="s">
        <v>25</v>
      </c>
      <c r="F90" t="s">
        <v>10</v>
      </c>
      <c r="G90">
        <v>46.5</v>
      </c>
    </row>
    <row r="91" spans="1:7" hidden="1">
      <c r="A91">
        <v>2026</v>
      </c>
      <c r="B91" t="s">
        <v>7</v>
      </c>
      <c r="C91" t="s">
        <v>8</v>
      </c>
      <c r="D91">
        <v>32</v>
      </c>
      <c r="E91" t="s">
        <v>105</v>
      </c>
      <c r="F91" t="s">
        <v>10</v>
      </c>
      <c r="G91">
        <v>6</v>
      </c>
    </row>
    <row r="92" spans="1:7" hidden="1">
      <c r="A92">
        <v>2026</v>
      </c>
      <c r="B92" t="s">
        <v>7</v>
      </c>
      <c r="C92" t="s">
        <v>8</v>
      </c>
      <c r="D92">
        <v>39</v>
      </c>
      <c r="E92" t="s">
        <v>112</v>
      </c>
      <c r="F92" t="s">
        <v>10</v>
      </c>
      <c r="G92">
        <v>12</v>
      </c>
    </row>
    <row r="93" spans="1:7" hidden="1">
      <c r="A93">
        <v>2026</v>
      </c>
      <c r="B93" t="s">
        <v>7</v>
      </c>
      <c r="C93" t="s">
        <v>8</v>
      </c>
      <c r="D93">
        <v>42</v>
      </c>
      <c r="E93" t="s">
        <v>27</v>
      </c>
      <c r="F93" t="s">
        <v>10</v>
      </c>
      <c r="G93">
        <v>4.5</v>
      </c>
    </row>
    <row r="94" spans="1:7" hidden="1">
      <c r="A94">
        <v>2026</v>
      </c>
      <c r="B94" t="s">
        <v>7</v>
      </c>
      <c r="C94" t="s">
        <v>8</v>
      </c>
      <c r="D94">
        <v>43</v>
      </c>
      <c r="E94" t="s">
        <v>106</v>
      </c>
      <c r="F94" t="s">
        <v>10</v>
      </c>
      <c r="G94">
        <v>6</v>
      </c>
    </row>
    <row r="95" spans="1:7" hidden="1">
      <c r="A95">
        <v>2026</v>
      </c>
      <c r="B95" t="s">
        <v>7</v>
      </c>
      <c r="C95" t="s">
        <v>8</v>
      </c>
      <c r="D95">
        <v>4</v>
      </c>
      <c r="E95" t="s">
        <v>107</v>
      </c>
      <c r="F95" t="s">
        <v>11</v>
      </c>
      <c r="G95">
        <v>150.5</v>
      </c>
    </row>
    <row r="96" spans="1:7" hidden="1">
      <c r="A96">
        <v>2026</v>
      </c>
      <c r="B96" t="s">
        <v>7</v>
      </c>
      <c r="C96" t="s">
        <v>8</v>
      </c>
      <c r="D96">
        <v>6</v>
      </c>
      <c r="E96" t="s">
        <v>108</v>
      </c>
      <c r="F96" t="s">
        <v>11</v>
      </c>
      <c r="G96">
        <v>330</v>
      </c>
    </row>
    <row r="97" spans="1:7" hidden="1">
      <c r="A97">
        <v>2026</v>
      </c>
      <c r="B97" t="s">
        <v>7</v>
      </c>
      <c r="C97" t="s">
        <v>8</v>
      </c>
      <c r="D97">
        <v>7</v>
      </c>
      <c r="E97" t="s">
        <v>109</v>
      </c>
      <c r="F97" t="s">
        <v>11</v>
      </c>
      <c r="G97">
        <v>1807.5</v>
      </c>
    </row>
    <row r="98" spans="1:7" hidden="1">
      <c r="A98">
        <v>2026</v>
      </c>
      <c r="B98" t="s">
        <v>7</v>
      </c>
      <c r="C98" t="s">
        <v>8</v>
      </c>
      <c r="D98">
        <v>9</v>
      </c>
      <c r="E98" t="s">
        <v>18</v>
      </c>
      <c r="F98" t="s">
        <v>11</v>
      </c>
      <c r="G98">
        <v>1360.5</v>
      </c>
    </row>
    <row r="99" spans="1:7" hidden="1">
      <c r="A99">
        <v>2026</v>
      </c>
      <c r="B99" t="s">
        <v>7</v>
      </c>
      <c r="C99" t="s">
        <v>8</v>
      </c>
      <c r="D99">
        <v>11</v>
      </c>
      <c r="E99" t="s">
        <v>99</v>
      </c>
      <c r="F99" t="s">
        <v>11</v>
      </c>
      <c r="G99">
        <v>1402.5</v>
      </c>
    </row>
    <row r="100" spans="1:7" hidden="1">
      <c r="A100">
        <v>2026</v>
      </c>
      <c r="B100" t="s">
        <v>7</v>
      </c>
      <c r="C100" t="s">
        <v>8</v>
      </c>
      <c r="D100">
        <v>12</v>
      </c>
      <c r="E100" t="s">
        <v>19</v>
      </c>
      <c r="F100" t="s">
        <v>11</v>
      </c>
      <c r="G100">
        <v>1591.5</v>
      </c>
    </row>
    <row r="101" spans="1:7" hidden="1">
      <c r="A101">
        <v>2026</v>
      </c>
      <c r="B101" t="s">
        <v>7</v>
      </c>
      <c r="C101" t="s">
        <v>8</v>
      </c>
      <c r="D101">
        <v>16</v>
      </c>
      <c r="E101" t="s">
        <v>20</v>
      </c>
      <c r="F101" t="s">
        <v>11</v>
      </c>
      <c r="G101">
        <v>81</v>
      </c>
    </row>
    <row r="102" spans="1:7" hidden="1">
      <c r="A102">
        <v>2026</v>
      </c>
      <c r="B102" t="s">
        <v>7</v>
      </c>
      <c r="C102" t="s">
        <v>8</v>
      </c>
      <c r="D102">
        <v>17</v>
      </c>
      <c r="E102" t="s">
        <v>100</v>
      </c>
      <c r="F102" t="s">
        <v>11</v>
      </c>
      <c r="G102">
        <v>2314</v>
      </c>
    </row>
    <row r="103" spans="1:7" hidden="1">
      <c r="A103">
        <v>2026</v>
      </c>
      <c r="B103" t="s">
        <v>7</v>
      </c>
      <c r="C103" t="s">
        <v>8</v>
      </c>
      <c r="D103">
        <v>19</v>
      </c>
      <c r="E103" t="s">
        <v>110</v>
      </c>
      <c r="F103" t="s">
        <v>11</v>
      </c>
      <c r="G103">
        <v>763.5</v>
      </c>
    </row>
    <row r="104" spans="1:7" hidden="1">
      <c r="A104">
        <v>2026</v>
      </c>
      <c r="B104" t="s">
        <v>7</v>
      </c>
      <c r="C104" t="s">
        <v>8</v>
      </c>
      <c r="D104">
        <v>20</v>
      </c>
      <c r="E104" t="s">
        <v>101</v>
      </c>
      <c r="F104" t="s">
        <v>11</v>
      </c>
      <c r="G104">
        <v>573.75</v>
      </c>
    </row>
    <row r="105" spans="1:7" hidden="1">
      <c r="A105">
        <v>2026</v>
      </c>
      <c r="B105" t="s">
        <v>7</v>
      </c>
      <c r="C105" t="s">
        <v>8</v>
      </c>
      <c r="D105">
        <v>21</v>
      </c>
      <c r="E105" t="s">
        <v>102</v>
      </c>
      <c r="F105" t="s">
        <v>11</v>
      </c>
      <c r="G105">
        <v>450</v>
      </c>
    </row>
    <row r="106" spans="1:7" hidden="1">
      <c r="A106">
        <v>2026</v>
      </c>
      <c r="B106" t="s">
        <v>7</v>
      </c>
      <c r="C106" t="s">
        <v>8</v>
      </c>
      <c r="D106">
        <v>22</v>
      </c>
      <c r="E106" t="s">
        <v>21</v>
      </c>
      <c r="F106" t="s">
        <v>11</v>
      </c>
      <c r="G106">
        <v>2628</v>
      </c>
    </row>
    <row r="107" spans="1:7" hidden="1">
      <c r="A107">
        <v>2026</v>
      </c>
      <c r="B107" t="s">
        <v>7</v>
      </c>
      <c r="C107" t="s">
        <v>8</v>
      </c>
      <c r="D107">
        <v>23</v>
      </c>
      <c r="E107" t="s">
        <v>22</v>
      </c>
      <c r="F107" t="s">
        <v>11</v>
      </c>
      <c r="G107">
        <v>582</v>
      </c>
    </row>
    <row r="108" spans="1:7" hidden="1">
      <c r="A108">
        <v>2026</v>
      </c>
      <c r="B108" t="s">
        <v>7</v>
      </c>
      <c r="C108" t="s">
        <v>8</v>
      </c>
      <c r="D108">
        <v>24</v>
      </c>
      <c r="E108" t="s">
        <v>23</v>
      </c>
      <c r="F108" t="s">
        <v>11</v>
      </c>
      <c r="G108">
        <v>1085.5</v>
      </c>
    </row>
    <row r="109" spans="1:7" hidden="1">
      <c r="A109">
        <v>2026</v>
      </c>
      <c r="B109" t="s">
        <v>7</v>
      </c>
      <c r="C109" t="s">
        <v>8</v>
      </c>
      <c r="D109">
        <v>25</v>
      </c>
      <c r="E109" t="s">
        <v>103</v>
      </c>
      <c r="F109" t="s">
        <v>11</v>
      </c>
      <c r="G109">
        <v>468</v>
      </c>
    </row>
    <row r="110" spans="1:7" hidden="1">
      <c r="A110">
        <v>2026</v>
      </c>
      <c r="B110" t="s">
        <v>7</v>
      </c>
      <c r="C110" t="s">
        <v>8</v>
      </c>
      <c r="D110">
        <v>26</v>
      </c>
      <c r="E110" t="s">
        <v>104</v>
      </c>
      <c r="F110" t="s">
        <v>11</v>
      </c>
      <c r="G110">
        <v>3213.5</v>
      </c>
    </row>
    <row r="111" spans="1:7" hidden="1">
      <c r="A111">
        <v>2026</v>
      </c>
      <c r="B111" t="s">
        <v>7</v>
      </c>
      <c r="C111" t="s">
        <v>8</v>
      </c>
      <c r="D111">
        <v>27</v>
      </c>
      <c r="E111" t="s">
        <v>24</v>
      </c>
      <c r="F111" t="s">
        <v>11</v>
      </c>
      <c r="G111">
        <v>571.5</v>
      </c>
    </row>
    <row r="112" spans="1:7" hidden="1">
      <c r="A112">
        <v>2026</v>
      </c>
      <c r="B112" t="s">
        <v>7</v>
      </c>
      <c r="C112" t="s">
        <v>8</v>
      </c>
      <c r="D112">
        <v>28</v>
      </c>
      <c r="E112" t="s">
        <v>25</v>
      </c>
      <c r="F112" t="s">
        <v>11</v>
      </c>
      <c r="G112">
        <v>1746</v>
      </c>
    </row>
    <row r="113" spans="1:7" hidden="1">
      <c r="A113">
        <v>2026</v>
      </c>
      <c r="B113" t="s">
        <v>7</v>
      </c>
      <c r="C113" t="s">
        <v>8</v>
      </c>
      <c r="D113">
        <v>32</v>
      </c>
      <c r="E113" t="s">
        <v>105</v>
      </c>
      <c r="F113" t="s">
        <v>11</v>
      </c>
      <c r="G113">
        <v>2362.5</v>
      </c>
    </row>
    <row r="114" spans="1:7" hidden="1">
      <c r="A114">
        <v>2026</v>
      </c>
      <c r="B114" t="s">
        <v>7</v>
      </c>
      <c r="C114" t="s">
        <v>8</v>
      </c>
      <c r="D114">
        <v>34</v>
      </c>
      <c r="E114" t="s">
        <v>111</v>
      </c>
      <c r="F114" t="s">
        <v>11</v>
      </c>
      <c r="G114">
        <v>66</v>
      </c>
    </row>
    <row r="115" spans="1:7" hidden="1">
      <c r="A115">
        <v>2026</v>
      </c>
      <c r="B115" t="s">
        <v>7</v>
      </c>
      <c r="C115" t="s">
        <v>8</v>
      </c>
      <c r="D115">
        <v>39</v>
      </c>
      <c r="E115" t="s">
        <v>112</v>
      </c>
      <c r="F115" t="s">
        <v>11</v>
      </c>
      <c r="G115">
        <v>339</v>
      </c>
    </row>
    <row r="116" spans="1:7" hidden="1">
      <c r="A116">
        <v>2026</v>
      </c>
      <c r="B116" t="s">
        <v>7</v>
      </c>
      <c r="C116" t="s">
        <v>8</v>
      </c>
      <c r="D116">
        <v>42</v>
      </c>
      <c r="E116" t="s">
        <v>27</v>
      </c>
      <c r="F116" t="s">
        <v>11</v>
      </c>
      <c r="G116">
        <v>507.75</v>
      </c>
    </row>
    <row r="117" spans="1:7" hidden="1">
      <c r="A117">
        <v>2026</v>
      </c>
      <c r="B117" t="s">
        <v>7</v>
      </c>
      <c r="C117" t="s">
        <v>8</v>
      </c>
      <c r="D117">
        <v>43</v>
      </c>
      <c r="E117" t="s">
        <v>106</v>
      </c>
      <c r="F117" t="s">
        <v>11</v>
      </c>
      <c r="G117">
        <v>159</v>
      </c>
    </row>
    <row r="118" spans="1:7" hidden="1">
      <c r="A118">
        <v>2026</v>
      </c>
      <c r="B118" t="s">
        <v>7</v>
      </c>
      <c r="C118" t="s">
        <v>8</v>
      </c>
      <c r="D118">
        <v>4</v>
      </c>
      <c r="E118" t="s">
        <v>107</v>
      </c>
      <c r="F118" t="s">
        <v>12</v>
      </c>
      <c r="G118">
        <v>246</v>
      </c>
    </row>
    <row r="119" spans="1:7" hidden="1">
      <c r="A119">
        <v>2026</v>
      </c>
      <c r="B119" t="s">
        <v>7</v>
      </c>
      <c r="C119" t="s">
        <v>8</v>
      </c>
      <c r="D119">
        <v>6</v>
      </c>
      <c r="E119" t="s">
        <v>108</v>
      </c>
      <c r="F119" t="s">
        <v>12</v>
      </c>
      <c r="G119">
        <v>555</v>
      </c>
    </row>
    <row r="120" spans="1:7" hidden="1">
      <c r="A120">
        <v>2026</v>
      </c>
      <c r="B120" t="s">
        <v>7</v>
      </c>
      <c r="C120" t="s">
        <v>8</v>
      </c>
      <c r="D120">
        <v>7</v>
      </c>
      <c r="E120" t="s">
        <v>109</v>
      </c>
      <c r="F120" t="s">
        <v>12</v>
      </c>
      <c r="G120">
        <v>2743.5</v>
      </c>
    </row>
    <row r="121" spans="1:7" hidden="1">
      <c r="A121">
        <v>2026</v>
      </c>
      <c r="B121" t="s">
        <v>7</v>
      </c>
      <c r="C121" t="s">
        <v>8</v>
      </c>
      <c r="D121">
        <v>9</v>
      </c>
      <c r="E121" t="s">
        <v>18</v>
      </c>
      <c r="F121" t="s">
        <v>12</v>
      </c>
      <c r="G121">
        <v>2145</v>
      </c>
    </row>
    <row r="122" spans="1:7" hidden="1">
      <c r="A122">
        <v>2026</v>
      </c>
      <c r="B122" t="s">
        <v>7</v>
      </c>
      <c r="C122" t="s">
        <v>8</v>
      </c>
      <c r="D122">
        <v>11</v>
      </c>
      <c r="E122" t="s">
        <v>99</v>
      </c>
      <c r="F122" t="s">
        <v>12</v>
      </c>
      <c r="G122">
        <v>2406</v>
      </c>
    </row>
    <row r="123" spans="1:7" hidden="1">
      <c r="A123">
        <v>2026</v>
      </c>
      <c r="B123" t="s">
        <v>7</v>
      </c>
      <c r="C123" t="s">
        <v>8</v>
      </c>
      <c r="D123">
        <v>12</v>
      </c>
      <c r="E123" t="s">
        <v>19</v>
      </c>
      <c r="F123" t="s">
        <v>12</v>
      </c>
      <c r="G123">
        <v>2232</v>
      </c>
    </row>
    <row r="124" spans="1:7" hidden="1">
      <c r="A124">
        <v>2026</v>
      </c>
      <c r="B124" t="s">
        <v>7</v>
      </c>
      <c r="C124" t="s">
        <v>8</v>
      </c>
      <c r="D124">
        <v>16</v>
      </c>
      <c r="E124" t="s">
        <v>20</v>
      </c>
      <c r="F124" t="s">
        <v>12</v>
      </c>
      <c r="G124">
        <v>154.5</v>
      </c>
    </row>
    <row r="125" spans="1:7" hidden="1">
      <c r="A125">
        <v>2026</v>
      </c>
      <c r="B125" t="s">
        <v>7</v>
      </c>
      <c r="C125" t="s">
        <v>8</v>
      </c>
      <c r="D125">
        <v>17</v>
      </c>
      <c r="E125" t="s">
        <v>100</v>
      </c>
      <c r="F125" t="s">
        <v>12</v>
      </c>
      <c r="G125">
        <v>3922</v>
      </c>
    </row>
    <row r="126" spans="1:7" hidden="1">
      <c r="A126">
        <v>2026</v>
      </c>
      <c r="B126" t="s">
        <v>7</v>
      </c>
      <c r="C126" t="s">
        <v>8</v>
      </c>
      <c r="D126">
        <v>19</v>
      </c>
      <c r="E126" t="s">
        <v>110</v>
      </c>
      <c r="F126" t="s">
        <v>12</v>
      </c>
      <c r="G126">
        <v>858</v>
      </c>
    </row>
    <row r="127" spans="1:7" hidden="1">
      <c r="A127">
        <v>2026</v>
      </c>
      <c r="B127" t="s">
        <v>7</v>
      </c>
      <c r="C127" t="s">
        <v>8</v>
      </c>
      <c r="D127">
        <v>20</v>
      </c>
      <c r="E127" t="s">
        <v>101</v>
      </c>
      <c r="F127" t="s">
        <v>12</v>
      </c>
      <c r="G127">
        <v>906.75</v>
      </c>
    </row>
    <row r="128" spans="1:7" hidden="1">
      <c r="A128">
        <v>2026</v>
      </c>
      <c r="B128" t="s">
        <v>7</v>
      </c>
      <c r="C128" t="s">
        <v>8</v>
      </c>
      <c r="D128">
        <v>21</v>
      </c>
      <c r="E128" t="s">
        <v>102</v>
      </c>
      <c r="F128" t="s">
        <v>12</v>
      </c>
      <c r="G128">
        <v>678</v>
      </c>
    </row>
    <row r="129" spans="1:7" hidden="1">
      <c r="A129">
        <v>2026</v>
      </c>
      <c r="B129" t="s">
        <v>7</v>
      </c>
      <c r="C129" t="s">
        <v>8</v>
      </c>
      <c r="D129">
        <v>22</v>
      </c>
      <c r="E129" t="s">
        <v>21</v>
      </c>
      <c r="F129" t="s">
        <v>12</v>
      </c>
      <c r="G129">
        <v>4295</v>
      </c>
    </row>
    <row r="130" spans="1:7" hidden="1">
      <c r="A130">
        <v>2026</v>
      </c>
      <c r="B130" t="s">
        <v>7</v>
      </c>
      <c r="C130" t="s">
        <v>8</v>
      </c>
      <c r="D130">
        <v>23</v>
      </c>
      <c r="E130" t="s">
        <v>22</v>
      </c>
      <c r="F130" t="s">
        <v>12</v>
      </c>
      <c r="G130">
        <v>765</v>
      </c>
    </row>
    <row r="131" spans="1:7" hidden="1">
      <c r="A131">
        <v>2026</v>
      </c>
      <c r="B131" t="s">
        <v>7</v>
      </c>
      <c r="C131" t="s">
        <v>8</v>
      </c>
      <c r="D131">
        <v>24</v>
      </c>
      <c r="E131" t="s">
        <v>23</v>
      </c>
      <c r="F131" t="s">
        <v>12</v>
      </c>
      <c r="G131">
        <v>1548</v>
      </c>
    </row>
    <row r="132" spans="1:7" hidden="1">
      <c r="A132">
        <v>2026</v>
      </c>
      <c r="B132" t="s">
        <v>7</v>
      </c>
      <c r="C132" t="s">
        <v>8</v>
      </c>
      <c r="D132">
        <v>25</v>
      </c>
      <c r="E132" t="s">
        <v>103</v>
      </c>
      <c r="F132" t="s">
        <v>12</v>
      </c>
      <c r="G132">
        <v>825</v>
      </c>
    </row>
    <row r="133" spans="1:7" hidden="1">
      <c r="A133">
        <v>2026</v>
      </c>
      <c r="B133" t="s">
        <v>7</v>
      </c>
      <c r="C133" t="s">
        <v>8</v>
      </c>
      <c r="D133">
        <v>26</v>
      </c>
      <c r="E133" t="s">
        <v>104</v>
      </c>
      <c r="F133" t="s">
        <v>12</v>
      </c>
      <c r="G133">
        <v>4666</v>
      </c>
    </row>
    <row r="134" spans="1:7" hidden="1">
      <c r="A134">
        <v>2026</v>
      </c>
      <c r="B134" t="s">
        <v>7</v>
      </c>
      <c r="C134" t="s">
        <v>8</v>
      </c>
      <c r="D134">
        <v>27</v>
      </c>
      <c r="E134" t="s">
        <v>24</v>
      </c>
      <c r="F134" t="s">
        <v>12</v>
      </c>
      <c r="G134">
        <v>880.5</v>
      </c>
    </row>
    <row r="135" spans="1:7" hidden="1">
      <c r="A135">
        <v>2026</v>
      </c>
      <c r="B135" t="s">
        <v>7</v>
      </c>
      <c r="C135" t="s">
        <v>8</v>
      </c>
      <c r="D135">
        <v>28</v>
      </c>
      <c r="E135" t="s">
        <v>25</v>
      </c>
      <c r="F135" t="s">
        <v>12</v>
      </c>
      <c r="G135">
        <v>2706.5</v>
      </c>
    </row>
    <row r="136" spans="1:7" hidden="1">
      <c r="A136">
        <v>2026</v>
      </c>
      <c r="B136" t="s">
        <v>7</v>
      </c>
      <c r="C136" t="s">
        <v>8</v>
      </c>
      <c r="D136">
        <v>32</v>
      </c>
      <c r="E136" t="s">
        <v>105</v>
      </c>
      <c r="F136" t="s">
        <v>12</v>
      </c>
      <c r="G136">
        <v>4469</v>
      </c>
    </row>
    <row r="137" spans="1:7" hidden="1">
      <c r="A137">
        <v>2026</v>
      </c>
      <c r="B137" t="s">
        <v>7</v>
      </c>
      <c r="C137" t="s">
        <v>8</v>
      </c>
      <c r="D137">
        <v>34</v>
      </c>
      <c r="E137" t="s">
        <v>111</v>
      </c>
      <c r="F137" t="s">
        <v>12</v>
      </c>
      <c r="G137">
        <v>156</v>
      </c>
    </row>
    <row r="138" spans="1:7" hidden="1">
      <c r="A138">
        <v>2026</v>
      </c>
      <c r="B138" t="s">
        <v>7</v>
      </c>
      <c r="C138" t="s">
        <v>8</v>
      </c>
      <c r="D138">
        <v>39</v>
      </c>
      <c r="E138" t="s">
        <v>112</v>
      </c>
      <c r="F138" t="s">
        <v>12</v>
      </c>
      <c r="G138">
        <v>667.5</v>
      </c>
    </row>
    <row r="139" spans="1:7" hidden="1">
      <c r="A139">
        <v>2026</v>
      </c>
      <c r="B139" t="s">
        <v>7</v>
      </c>
      <c r="C139" t="s">
        <v>8</v>
      </c>
      <c r="D139">
        <v>42</v>
      </c>
      <c r="E139" t="s">
        <v>27</v>
      </c>
      <c r="F139" t="s">
        <v>12</v>
      </c>
      <c r="G139">
        <v>711.25</v>
      </c>
    </row>
    <row r="140" spans="1:7" hidden="1">
      <c r="A140">
        <v>2026</v>
      </c>
      <c r="B140" t="s">
        <v>7</v>
      </c>
      <c r="C140" t="s">
        <v>8</v>
      </c>
      <c r="D140">
        <v>43</v>
      </c>
      <c r="E140" t="s">
        <v>106</v>
      </c>
      <c r="F140" t="s">
        <v>12</v>
      </c>
      <c r="G140">
        <v>319.5</v>
      </c>
    </row>
    <row r="141" spans="1:7" hidden="1">
      <c r="A141">
        <v>2026</v>
      </c>
      <c r="B141" t="s">
        <v>7</v>
      </c>
      <c r="C141" t="s">
        <v>8</v>
      </c>
      <c r="D141">
        <v>4</v>
      </c>
      <c r="E141" t="s">
        <v>107</v>
      </c>
      <c r="F141" t="s">
        <v>13</v>
      </c>
      <c r="G141">
        <v>189</v>
      </c>
    </row>
    <row r="142" spans="1:7" hidden="1">
      <c r="A142">
        <v>2026</v>
      </c>
      <c r="B142" t="s">
        <v>7</v>
      </c>
      <c r="C142" t="s">
        <v>8</v>
      </c>
      <c r="D142">
        <v>6</v>
      </c>
      <c r="E142" t="s">
        <v>108</v>
      </c>
      <c r="F142" t="s">
        <v>13</v>
      </c>
      <c r="G142">
        <v>705</v>
      </c>
    </row>
    <row r="143" spans="1:7" hidden="1">
      <c r="A143">
        <v>2026</v>
      </c>
      <c r="B143" t="s">
        <v>7</v>
      </c>
      <c r="C143" t="s">
        <v>8</v>
      </c>
      <c r="D143">
        <v>7</v>
      </c>
      <c r="E143" t="s">
        <v>109</v>
      </c>
      <c r="F143" t="s">
        <v>13</v>
      </c>
      <c r="G143">
        <v>4959</v>
      </c>
    </row>
    <row r="144" spans="1:7" hidden="1">
      <c r="A144">
        <v>2026</v>
      </c>
      <c r="B144" t="s">
        <v>7</v>
      </c>
      <c r="C144" t="s">
        <v>8</v>
      </c>
      <c r="D144">
        <v>9</v>
      </c>
      <c r="E144" t="s">
        <v>18</v>
      </c>
      <c r="F144" t="s">
        <v>13</v>
      </c>
      <c r="G144">
        <v>3258.5</v>
      </c>
    </row>
    <row r="145" spans="1:7" hidden="1">
      <c r="A145">
        <v>2026</v>
      </c>
      <c r="B145" t="s">
        <v>7</v>
      </c>
      <c r="C145" t="s">
        <v>8</v>
      </c>
      <c r="D145">
        <v>11</v>
      </c>
      <c r="E145" t="s">
        <v>99</v>
      </c>
      <c r="F145" t="s">
        <v>13</v>
      </c>
      <c r="G145">
        <v>2998.5</v>
      </c>
    </row>
    <row r="146" spans="1:7" hidden="1">
      <c r="A146">
        <v>2026</v>
      </c>
      <c r="B146" t="s">
        <v>7</v>
      </c>
      <c r="C146" t="s">
        <v>8</v>
      </c>
      <c r="D146">
        <v>12</v>
      </c>
      <c r="E146" t="s">
        <v>19</v>
      </c>
      <c r="F146" t="s">
        <v>13</v>
      </c>
      <c r="G146">
        <v>3451.5</v>
      </c>
    </row>
    <row r="147" spans="1:7" hidden="1">
      <c r="A147">
        <v>2026</v>
      </c>
      <c r="B147" t="s">
        <v>7</v>
      </c>
      <c r="C147" t="s">
        <v>8</v>
      </c>
      <c r="D147">
        <v>16</v>
      </c>
      <c r="E147" t="s">
        <v>20</v>
      </c>
      <c r="F147" t="s">
        <v>13</v>
      </c>
      <c r="G147">
        <v>232.5</v>
      </c>
    </row>
    <row r="148" spans="1:7" hidden="1">
      <c r="A148">
        <v>2026</v>
      </c>
      <c r="B148" t="s">
        <v>7</v>
      </c>
      <c r="C148" t="s">
        <v>8</v>
      </c>
      <c r="D148">
        <v>17</v>
      </c>
      <c r="E148" t="s">
        <v>100</v>
      </c>
      <c r="F148" t="s">
        <v>13</v>
      </c>
      <c r="G148">
        <v>5411.5</v>
      </c>
    </row>
    <row r="149" spans="1:7" hidden="1">
      <c r="A149">
        <v>2026</v>
      </c>
      <c r="B149" t="s">
        <v>7</v>
      </c>
      <c r="C149" t="s">
        <v>8</v>
      </c>
      <c r="D149">
        <v>19</v>
      </c>
      <c r="E149" t="s">
        <v>110</v>
      </c>
      <c r="F149" t="s">
        <v>13</v>
      </c>
      <c r="G149">
        <v>1468.5</v>
      </c>
    </row>
    <row r="150" spans="1:7" hidden="1">
      <c r="A150">
        <v>2026</v>
      </c>
      <c r="B150" t="s">
        <v>7</v>
      </c>
      <c r="C150" t="s">
        <v>8</v>
      </c>
      <c r="D150">
        <v>20</v>
      </c>
      <c r="E150" t="s">
        <v>101</v>
      </c>
      <c r="F150" t="s">
        <v>13</v>
      </c>
      <c r="G150">
        <v>1284.75</v>
      </c>
    </row>
    <row r="151" spans="1:7" hidden="1">
      <c r="A151">
        <v>2026</v>
      </c>
      <c r="B151" t="s">
        <v>7</v>
      </c>
      <c r="C151" t="s">
        <v>8</v>
      </c>
      <c r="D151">
        <v>21</v>
      </c>
      <c r="E151" t="s">
        <v>102</v>
      </c>
      <c r="F151" t="s">
        <v>13</v>
      </c>
      <c r="G151">
        <v>1105.5</v>
      </c>
    </row>
    <row r="152" spans="1:7" hidden="1">
      <c r="A152">
        <v>2026</v>
      </c>
      <c r="B152" t="s">
        <v>7</v>
      </c>
      <c r="C152" t="s">
        <v>8</v>
      </c>
      <c r="D152">
        <v>22</v>
      </c>
      <c r="E152" t="s">
        <v>21</v>
      </c>
      <c r="F152" t="s">
        <v>13</v>
      </c>
      <c r="G152">
        <v>6182.5</v>
      </c>
    </row>
    <row r="153" spans="1:7" hidden="1">
      <c r="A153">
        <v>2026</v>
      </c>
      <c r="B153" t="s">
        <v>7</v>
      </c>
      <c r="C153" t="s">
        <v>8</v>
      </c>
      <c r="D153">
        <v>23</v>
      </c>
      <c r="E153" t="s">
        <v>22</v>
      </c>
      <c r="F153" t="s">
        <v>13</v>
      </c>
      <c r="G153">
        <v>1870.5</v>
      </c>
    </row>
    <row r="154" spans="1:7" hidden="1">
      <c r="A154">
        <v>2026</v>
      </c>
      <c r="B154" t="s">
        <v>7</v>
      </c>
      <c r="C154" t="s">
        <v>8</v>
      </c>
      <c r="D154">
        <v>24</v>
      </c>
      <c r="E154" t="s">
        <v>23</v>
      </c>
      <c r="F154" t="s">
        <v>13</v>
      </c>
      <c r="G154">
        <v>3145.5</v>
      </c>
    </row>
    <row r="155" spans="1:7" hidden="1">
      <c r="A155">
        <v>2026</v>
      </c>
      <c r="B155" t="s">
        <v>7</v>
      </c>
      <c r="C155" t="s">
        <v>8</v>
      </c>
      <c r="D155">
        <v>25</v>
      </c>
      <c r="E155" t="s">
        <v>103</v>
      </c>
      <c r="F155" t="s">
        <v>13</v>
      </c>
      <c r="G155">
        <v>1164</v>
      </c>
    </row>
    <row r="156" spans="1:7" hidden="1">
      <c r="A156">
        <v>2026</v>
      </c>
      <c r="B156" t="s">
        <v>7</v>
      </c>
      <c r="C156" t="s">
        <v>8</v>
      </c>
      <c r="D156">
        <v>26</v>
      </c>
      <c r="E156" t="s">
        <v>104</v>
      </c>
      <c r="F156" t="s">
        <v>13</v>
      </c>
      <c r="G156">
        <v>7251</v>
      </c>
    </row>
    <row r="157" spans="1:7" hidden="1">
      <c r="A157">
        <v>2026</v>
      </c>
      <c r="B157" t="s">
        <v>7</v>
      </c>
      <c r="C157" t="s">
        <v>8</v>
      </c>
      <c r="D157">
        <v>27</v>
      </c>
      <c r="E157" t="s">
        <v>24</v>
      </c>
      <c r="F157" t="s">
        <v>13</v>
      </c>
      <c r="G157">
        <v>1240.5</v>
      </c>
    </row>
    <row r="158" spans="1:7" hidden="1">
      <c r="A158">
        <v>2026</v>
      </c>
      <c r="B158" t="s">
        <v>7</v>
      </c>
      <c r="C158" t="s">
        <v>8</v>
      </c>
      <c r="D158">
        <v>28</v>
      </c>
      <c r="E158" t="s">
        <v>25</v>
      </c>
      <c r="F158" t="s">
        <v>13</v>
      </c>
      <c r="G158">
        <v>4546</v>
      </c>
    </row>
    <row r="159" spans="1:7" hidden="1">
      <c r="A159">
        <v>2026</v>
      </c>
      <c r="B159" t="s">
        <v>7</v>
      </c>
      <c r="C159" t="s">
        <v>8</v>
      </c>
      <c r="D159">
        <v>32</v>
      </c>
      <c r="E159" t="s">
        <v>105</v>
      </c>
      <c r="F159" t="s">
        <v>13</v>
      </c>
      <c r="G159">
        <v>5933.5</v>
      </c>
    </row>
    <row r="160" spans="1:7" hidden="1">
      <c r="A160">
        <v>2026</v>
      </c>
      <c r="B160" t="s">
        <v>7</v>
      </c>
      <c r="C160" t="s">
        <v>8</v>
      </c>
      <c r="D160">
        <v>34</v>
      </c>
      <c r="E160" t="s">
        <v>111</v>
      </c>
      <c r="F160" t="s">
        <v>13</v>
      </c>
      <c r="G160">
        <v>234</v>
      </c>
    </row>
    <row r="161" spans="1:7" hidden="1">
      <c r="A161">
        <v>2026</v>
      </c>
      <c r="B161" t="s">
        <v>7</v>
      </c>
      <c r="C161" t="s">
        <v>8</v>
      </c>
      <c r="D161">
        <v>39</v>
      </c>
      <c r="E161" t="s">
        <v>112</v>
      </c>
      <c r="F161" t="s">
        <v>13</v>
      </c>
      <c r="G161">
        <v>894</v>
      </c>
    </row>
    <row r="162" spans="1:7" hidden="1">
      <c r="A162">
        <v>2026</v>
      </c>
      <c r="B162" t="s">
        <v>7</v>
      </c>
      <c r="C162" t="s">
        <v>8</v>
      </c>
      <c r="D162">
        <v>42</v>
      </c>
      <c r="E162" t="s">
        <v>27</v>
      </c>
      <c r="F162" t="s">
        <v>13</v>
      </c>
      <c r="G162">
        <v>1107.75</v>
      </c>
    </row>
    <row r="163" spans="1:7" hidden="1">
      <c r="A163">
        <v>2026</v>
      </c>
      <c r="B163" t="s">
        <v>7</v>
      </c>
      <c r="C163" t="s">
        <v>8</v>
      </c>
      <c r="D163">
        <v>43</v>
      </c>
      <c r="E163" t="s">
        <v>106</v>
      </c>
      <c r="F163" t="s">
        <v>13</v>
      </c>
      <c r="G163">
        <v>525</v>
      </c>
    </row>
    <row r="164" spans="1:7" hidden="1">
      <c r="A164">
        <v>2026</v>
      </c>
      <c r="B164" t="s">
        <v>7</v>
      </c>
      <c r="C164" t="s">
        <v>8</v>
      </c>
      <c r="D164">
        <v>7</v>
      </c>
      <c r="E164" t="s">
        <v>109</v>
      </c>
      <c r="F164" s="18" t="s">
        <v>16</v>
      </c>
      <c r="G164">
        <v>115.5</v>
      </c>
    </row>
    <row r="165" spans="1:7" hidden="1">
      <c r="A165">
        <v>2026</v>
      </c>
      <c r="B165" t="s">
        <v>7</v>
      </c>
      <c r="C165" t="s">
        <v>8</v>
      </c>
      <c r="D165">
        <v>9</v>
      </c>
      <c r="E165" t="s">
        <v>18</v>
      </c>
      <c r="F165" s="18" t="s">
        <v>16</v>
      </c>
      <c r="G165">
        <v>85</v>
      </c>
    </row>
    <row r="166" spans="1:7" hidden="1">
      <c r="A166">
        <v>2026</v>
      </c>
      <c r="B166" t="s">
        <v>7</v>
      </c>
      <c r="C166" t="s">
        <v>8</v>
      </c>
      <c r="D166">
        <v>11</v>
      </c>
      <c r="E166" t="s">
        <v>99</v>
      </c>
      <c r="F166" s="18" t="s">
        <v>16</v>
      </c>
      <c r="G166">
        <v>48</v>
      </c>
    </row>
    <row r="167" spans="1:7" hidden="1">
      <c r="A167">
        <v>2026</v>
      </c>
      <c r="B167" t="s">
        <v>7</v>
      </c>
      <c r="C167" t="s">
        <v>8</v>
      </c>
      <c r="D167">
        <v>12</v>
      </c>
      <c r="E167" t="s">
        <v>19</v>
      </c>
      <c r="F167" s="18" t="s">
        <v>16</v>
      </c>
      <c r="G167">
        <v>54</v>
      </c>
    </row>
    <row r="168" spans="1:7" hidden="1">
      <c r="A168">
        <v>2026</v>
      </c>
      <c r="B168" t="s">
        <v>7</v>
      </c>
      <c r="C168" t="s">
        <v>8</v>
      </c>
      <c r="D168">
        <v>16</v>
      </c>
      <c r="E168" t="s">
        <v>20</v>
      </c>
      <c r="F168" s="18" t="s">
        <v>16</v>
      </c>
      <c r="G168">
        <v>15</v>
      </c>
    </row>
    <row r="169" spans="1:7" hidden="1">
      <c r="A169">
        <v>2026</v>
      </c>
      <c r="B169" t="s">
        <v>7</v>
      </c>
      <c r="C169" t="s">
        <v>8</v>
      </c>
      <c r="D169">
        <v>17</v>
      </c>
      <c r="E169" t="s">
        <v>100</v>
      </c>
      <c r="F169" s="18" t="s">
        <v>16</v>
      </c>
      <c r="G169">
        <v>126</v>
      </c>
    </row>
    <row r="170" spans="1:7" hidden="1">
      <c r="A170">
        <v>2026</v>
      </c>
      <c r="B170" t="s">
        <v>7</v>
      </c>
      <c r="C170" t="s">
        <v>8</v>
      </c>
      <c r="D170">
        <v>19</v>
      </c>
      <c r="E170" t="s">
        <v>110</v>
      </c>
      <c r="F170" s="18" t="s">
        <v>16</v>
      </c>
      <c r="G170">
        <v>94.5</v>
      </c>
    </row>
    <row r="171" spans="1:7" hidden="1">
      <c r="A171">
        <v>2026</v>
      </c>
      <c r="B171" t="s">
        <v>7</v>
      </c>
      <c r="C171" t="s">
        <v>8</v>
      </c>
      <c r="D171">
        <v>20</v>
      </c>
      <c r="E171" t="s">
        <v>101</v>
      </c>
      <c r="F171" s="18" t="s">
        <v>16</v>
      </c>
      <c r="G171">
        <v>75.75</v>
      </c>
    </row>
    <row r="172" spans="1:7" hidden="1">
      <c r="A172">
        <v>2026</v>
      </c>
      <c r="B172" t="s">
        <v>7</v>
      </c>
      <c r="C172" t="s">
        <v>8</v>
      </c>
      <c r="D172">
        <v>21</v>
      </c>
      <c r="E172" t="s">
        <v>102</v>
      </c>
      <c r="F172" s="18" t="s">
        <v>16</v>
      </c>
      <c r="G172">
        <v>45</v>
      </c>
    </row>
    <row r="173" spans="1:7" hidden="1">
      <c r="A173">
        <v>2026</v>
      </c>
      <c r="B173" t="s">
        <v>7</v>
      </c>
      <c r="C173" t="s">
        <v>8</v>
      </c>
      <c r="D173">
        <v>22</v>
      </c>
      <c r="E173" t="s">
        <v>21</v>
      </c>
      <c r="F173" s="18" t="s">
        <v>16</v>
      </c>
      <c r="G173">
        <v>186</v>
      </c>
    </row>
    <row r="174" spans="1:7" hidden="1">
      <c r="A174">
        <v>2026</v>
      </c>
      <c r="B174" t="s">
        <v>7</v>
      </c>
      <c r="C174" t="s">
        <v>8</v>
      </c>
      <c r="D174">
        <v>23</v>
      </c>
      <c r="E174" t="s">
        <v>22</v>
      </c>
      <c r="F174" s="18" t="s">
        <v>16</v>
      </c>
      <c r="G174">
        <v>31.5</v>
      </c>
    </row>
    <row r="175" spans="1:7" hidden="1">
      <c r="A175">
        <v>2026</v>
      </c>
      <c r="B175" t="s">
        <v>7</v>
      </c>
      <c r="C175" t="s">
        <v>8</v>
      </c>
      <c r="D175">
        <v>24</v>
      </c>
      <c r="E175" t="s">
        <v>23</v>
      </c>
      <c r="F175" s="18" t="s">
        <v>16</v>
      </c>
      <c r="G175">
        <v>61.5</v>
      </c>
    </row>
    <row r="176" spans="1:7" hidden="1">
      <c r="A176">
        <v>2026</v>
      </c>
      <c r="B176" t="s">
        <v>7</v>
      </c>
      <c r="C176" t="s">
        <v>8</v>
      </c>
      <c r="D176">
        <v>25</v>
      </c>
      <c r="E176" t="s">
        <v>103</v>
      </c>
      <c r="F176" s="18" t="s">
        <v>16</v>
      </c>
      <c r="G176">
        <v>67.5</v>
      </c>
    </row>
    <row r="177" spans="1:7" hidden="1">
      <c r="A177">
        <v>2026</v>
      </c>
      <c r="B177" t="s">
        <v>7</v>
      </c>
      <c r="C177" t="s">
        <v>8</v>
      </c>
      <c r="D177">
        <v>26</v>
      </c>
      <c r="E177" t="s">
        <v>104</v>
      </c>
      <c r="F177" s="18" t="s">
        <v>16</v>
      </c>
      <c r="G177">
        <v>181</v>
      </c>
    </row>
    <row r="178" spans="1:7" hidden="1">
      <c r="A178">
        <v>2026</v>
      </c>
      <c r="B178" t="s">
        <v>7</v>
      </c>
      <c r="C178" t="s">
        <v>8</v>
      </c>
      <c r="D178">
        <v>27</v>
      </c>
      <c r="E178" t="s">
        <v>24</v>
      </c>
      <c r="F178" s="18" t="s">
        <v>16</v>
      </c>
      <c r="G178">
        <v>78</v>
      </c>
    </row>
    <row r="179" spans="1:7" hidden="1">
      <c r="A179">
        <v>2026</v>
      </c>
      <c r="B179" t="s">
        <v>7</v>
      </c>
      <c r="C179" t="s">
        <v>8</v>
      </c>
      <c r="D179">
        <v>28</v>
      </c>
      <c r="E179" t="s">
        <v>25</v>
      </c>
      <c r="F179" s="18" t="s">
        <v>16</v>
      </c>
      <c r="G179">
        <v>85.5</v>
      </c>
    </row>
    <row r="180" spans="1:7" hidden="1">
      <c r="A180">
        <v>2026</v>
      </c>
      <c r="B180" t="s">
        <v>7</v>
      </c>
      <c r="C180" t="s">
        <v>8</v>
      </c>
      <c r="D180">
        <v>32</v>
      </c>
      <c r="E180" t="s">
        <v>105</v>
      </c>
      <c r="F180" s="18" t="s">
        <v>16</v>
      </c>
      <c r="G180">
        <v>137.5</v>
      </c>
    </row>
    <row r="181" spans="1:7" hidden="1">
      <c r="A181">
        <v>2026</v>
      </c>
      <c r="B181" t="s">
        <v>7</v>
      </c>
      <c r="C181" t="s">
        <v>8</v>
      </c>
      <c r="D181">
        <v>34</v>
      </c>
      <c r="E181" t="s">
        <v>111</v>
      </c>
      <c r="F181" s="18" t="s">
        <v>16</v>
      </c>
      <c r="G181">
        <v>12</v>
      </c>
    </row>
    <row r="182" spans="1:7" hidden="1">
      <c r="A182">
        <v>2026</v>
      </c>
      <c r="B182" t="s">
        <v>7</v>
      </c>
      <c r="C182" t="s">
        <v>8</v>
      </c>
      <c r="D182">
        <v>39</v>
      </c>
      <c r="E182" t="s">
        <v>112</v>
      </c>
      <c r="F182" s="18" t="s">
        <v>16</v>
      </c>
      <c r="G182">
        <v>27</v>
      </c>
    </row>
    <row r="183" spans="1:7" hidden="1">
      <c r="A183">
        <v>2026</v>
      </c>
      <c r="B183" t="s">
        <v>7</v>
      </c>
      <c r="C183" t="s">
        <v>8</v>
      </c>
      <c r="D183">
        <v>42</v>
      </c>
      <c r="E183" t="s">
        <v>27</v>
      </c>
      <c r="F183" s="18" t="s">
        <v>16</v>
      </c>
      <c r="G183">
        <v>41.25</v>
      </c>
    </row>
    <row r="184" spans="1:7" hidden="1">
      <c r="A184">
        <v>2026</v>
      </c>
      <c r="B184" t="s">
        <v>7</v>
      </c>
      <c r="C184" t="s">
        <v>8</v>
      </c>
      <c r="D184">
        <v>43</v>
      </c>
      <c r="E184" t="s">
        <v>106</v>
      </c>
      <c r="F184" s="18" t="s">
        <v>16</v>
      </c>
      <c r="G184">
        <v>15</v>
      </c>
    </row>
    <row r="185" spans="1:7" hidden="1">
      <c r="A185">
        <v>2026</v>
      </c>
      <c r="B185" t="s">
        <v>7</v>
      </c>
      <c r="C185" t="s">
        <v>8</v>
      </c>
      <c r="D185">
        <v>6</v>
      </c>
      <c r="E185" t="s">
        <v>108</v>
      </c>
      <c r="F185" t="s">
        <v>14</v>
      </c>
      <c r="G185">
        <v>6</v>
      </c>
    </row>
    <row r="186" spans="1:7" hidden="1">
      <c r="A186">
        <v>2026</v>
      </c>
      <c r="B186" t="s">
        <v>7</v>
      </c>
      <c r="C186" t="s">
        <v>8</v>
      </c>
      <c r="D186">
        <v>7</v>
      </c>
      <c r="E186" t="s">
        <v>109</v>
      </c>
      <c r="F186" t="s">
        <v>14</v>
      </c>
      <c r="G186">
        <v>40.5</v>
      </c>
    </row>
    <row r="187" spans="1:7" hidden="1">
      <c r="A187">
        <v>2026</v>
      </c>
      <c r="B187" t="s">
        <v>7</v>
      </c>
      <c r="C187" t="s">
        <v>8</v>
      </c>
      <c r="D187">
        <v>9</v>
      </c>
      <c r="E187" t="s">
        <v>18</v>
      </c>
      <c r="F187" t="s">
        <v>14</v>
      </c>
      <c r="G187">
        <v>42</v>
      </c>
    </row>
    <row r="188" spans="1:7" hidden="1">
      <c r="A188">
        <v>2026</v>
      </c>
      <c r="B188" t="s">
        <v>7</v>
      </c>
      <c r="C188" t="s">
        <v>8</v>
      </c>
      <c r="D188">
        <v>11</v>
      </c>
      <c r="E188" t="s">
        <v>99</v>
      </c>
      <c r="F188" t="s">
        <v>14</v>
      </c>
      <c r="G188">
        <v>78</v>
      </c>
    </row>
    <row r="189" spans="1:7" hidden="1">
      <c r="A189">
        <v>2026</v>
      </c>
      <c r="B189" t="s">
        <v>7</v>
      </c>
      <c r="C189" t="s">
        <v>8</v>
      </c>
      <c r="D189">
        <v>12</v>
      </c>
      <c r="E189" t="s">
        <v>19</v>
      </c>
      <c r="F189" t="s">
        <v>14</v>
      </c>
      <c r="G189">
        <v>109.5</v>
      </c>
    </row>
    <row r="190" spans="1:7" hidden="1">
      <c r="A190">
        <v>2026</v>
      </c>
      <c r="B190" t="s">
        <v>7</v>
      </c>
      <c r="C190" t="s">
        <v>8</v>
      </c>
      <c r="D190">
        <v>17</v>
      </c>
      <c r="E190" t="s">
        <v>100</v>
      </c>
      <c r="F190" t="s">
        <v>14</v>
      </c>
      <c r="G190">
        <v>60</v>
      </c>
    </row>
    <row r="191" spans="1:7" hidden="1">
      <c r="A191">
        <v>2026</v>
      </c>
      <c r="B191" t="s">
        <v>7</v>
      </c>
      <c r="C191" t="s">
        <v>8</v>
      </c>
      <c r="D191">
        <v>19</v>
      </c>
      <c r="E191" t="s">
        <v>110</v>
      </c>
      <c r="F191" t="s">
        <v>14</v>
      </c>
      <c r="G191">
        <v>10.5</v>
      </c>
    </row>
    <row r="192" spans="1:7" hidden="1">
      <c r="A192">
        <v>2026</v>
      </c>
      <c r="B192" t="s">
        <v>7</v>
      </c>
      <c r="C192" t="s">
        <v>8</v>
      </c>
      <c r="D192">
        <v>20</v>
      </c>
      <c r="E192" t="s">
        <v>101</v>
      </c>
      <c r="F192" t="s">
        <v>14</v>
      </c>
      <c r="G192">
        <v>18</v>
      </c>
    </row>
    <row r="193" spans="1:7" hidden="1">
      <c r="A193">
        <v>2026</v>
      </c>
      <c r="B193" t="s">
        <v>7</v>
      </c>
      <c r="C193" t="s">
        <v>8</v>
      </c>
      <c r="D193">
        <v>21</v>
      </c>
      <c r="E193" t="s">
        <v>102</v>
      </c>
      <c r="F193" t="s">
        <v>14</v>
      </c>
      <c r="G193">
        <v>12</v>
      </c>
    </row>
    <row r="194" spans="1:7" hidden="1">
      <c r="A194">
        <v>2026</v>
      </c>
      <c r="B194" t="s">
        <v>7</v>
      </c>
      <c r="C194" t="s">
        <v>8</v>
      </c>
      <c r="D194">
        <v>22</v>
      </c>
      <c r="E194" t="s">
        <v>21</v>
      </c>
      <c r="F194" t="s">
        <v>14</v>
      </c>
      <c r="G194">
        <v>182.5</v>
      </c>
    </row>
    <row r="195" spans="1:7" hidden="1">
      <c r="A195">
        <v>2026</v>
      </c>
      <c r="B195" t="s">
        <v>7</v>
      </c>
      <c r="C195" t="s">
        <v>8</v>
      </c>
      <c r="D195">
        <v>23</v>
      </c>
      <c r="E195" t="s">
        <v>22</v>
      </c>
      <c r="F195" t="s">
        <v>14</v>
      </c>
      <c r="G195">
        <v>21</v>
      </c>
    </row>
    <row r="196" spans="1:7" hidden="1">
      <c r="A196">
        <v>2026</v>
      </c>
      <c r="B196" t="s">
        <v>7</v>
      </c>
      <c r="C196" t="s">
        <v>8</v>
      </c>
      <c r="D196">
        <v>24</v>
      </c>
      <c r="E196" t="s">
        <v>23</v>
      </c>
      <c r="F196" t="s">
        <v>14</v>
      </c>
      <c r="G196">
        <v>82.5</v>
      </c>
    </row>
    <row r="197" spans="1:7" hidden="1">
      <c r="A197">
        <v>2026</v>
      </c>
      <c r="B197" t="s">
        <v>7</v>
      </c>
      <c r="C197" t="s">
        <v>8</v>
      </c>
      <c r="D197">
        <v>25</v>
      </c>
      <c r="E197" t="s">
        <v>103</v>
      </c>
      <c r="F197" t="s">
        <v>14</v>
      </c>
      <c r="G197">
        <v>9</v>
      </c>
    </row>
    <row r="198" spans="1:7" hidden="1">
      <c r="A198">
        <v>2026</v>
      </c>
      <c r="B198" t="s">
        <v>7</v>
      </c>
      <c r="C198" t="s">
        <v>8</v>
      </c>
      <c r="D198">
        <v>26</v>
      </c>
      <c r="E198" t="s">
        <v>104</v>
      </c>
      <c r="F198" t="s">
        <v>14</v>
      </c>
      <c r="G198">
        <v>115.5</v>
      </c>
    </row>
    <row r="199" spans="1:7" hidden="1">
      <c r="A199">
        <v>2026</v>
      </c>
      <c r="B199" t="s">
        <v>7</v>
      </c>
      <c r="C199" t="s">
        <v>8</v>
      </c>
      <c r="D199">
        <v>27</v>
      </c>
      <c r="E199" t="s">
        <v>24</v>
      </c>
      <c r="F199" t="s">
        <v>14</v>
      </c>
      <c r="G199">
        <v>15</v>
      </c>
    </row>
    <row r="200" spans="1:7" hidden="1">
      <c r="A200">
        <v>2026</v>
      </c>
      <c r="B200" t="s">
        <v>7</v>
      </c>
      <c r="C200" t="s">
        <v>8</v>
      </c>
      <c r="D200">
        <v>28</v>
      </c>
      <c r="E200" t="s">
        <v>25</v>
      </c>
      <c r="F200" t="s">
        <v>14</v>
      </c>
      <c r="G200">
        <v>72.5</v>
      </c>
    </row>
    <row r="201" spans="1:7" hidden="1">
      <c r="A201">
        <v>2026</v>
      </c>
      <c r="B201" t="s">
        <v>7</v>
      </c>
      <c r="C201" t="s">
        <v>8</v>
      </c>
      <c r="D201">
        <v>32</v>
      </c>
      <c r="E201" t="s">
        <v>105</v>
      </c>
      <c r="F201" t="s">
        <v>14</v>
      </c>
      <c r="G201">
        <v>30</v>
      </c>
    </row>
    <row r="202" spans="1:7" hidden="1">
      <c r="A202">
        <v>2026</v>
      </c>
      <c r="B202" t="s">
        <v>7</v>
      </c>
      <c r="C202" t="s">
        <v>8</v>
      </c>
      <c r="D202">
        <v>39</v>
      </c>
      <c r="E202" t="s">
        <v>112</v>
      </c>
      <c r="F202" t="s">
        <v>14</v>
      </c>
      <c r="G202">
        <v>9</v>
      </c>
    </row>
    <row r="203" spans="1:7" hidden="1">
      <c r="A203">
        <v>2026</v>
      </c>
      <c r="B203" t="s">
        <v>7</v>
      </c>
      <c r="C203" t="s">
        <v>8</v>
      </c>
      <c r="D203">
        <v>42</v>
      </c>
      <c r="E203" t="s">
        <v>27</v>
      </c>
      <c r="F203" t="s">
        <v>14</v>
      </c>
      <c r="G203">
        <v>25.5</v>
      </c>
    </row>
    <row r="204" spans="1:7" hidden="1">
      <c r="A204">
        <v>2026</v>
      </c>
      <c r="B204" t="s">
        <v>7</v>
      </c>
      <c r="C204" t="s">
        <v>8</v>
      </c>
      <c r="D204">
        <v>43</v>
      </c>
      <c r="E204" t="s">
        <v>106</v>
      </c>
      <c r="F204" t="s">
        <v>14</v>
      </c>
      <c r="G204">
        <v>9</v>
      </c>
    </row>
    <row r="205" spans="1:7" hidden="1">
      <c r="A205">
        <v>2026</v>
      </c>
      <c r="B205" t="s">
        <v>7</v>
      </c>
      <c r="C205" t="s">
        <v>8</v>
      </c>
      <c r="D205">
        <v>4</v>
      </c>
      <c r="E205" t="s">
        <v>107</v>
      </c>
      <c r="F205" t="s">
        <v>15</v>
      </c>
      <c r="G205">
        <v>45</v>
      </c>
    </row>
    <row r="206" spans="1:7" hidden="1">
      <c r="A206">
        <v>2026</v>
      </c>
      <c r="B206" t="s">
        <v>7</v>
      </c>
      <c r="C206" t="s">
        <v>8</v>
      </c>
      <c r="D206">
        <v>6</v>
      </c>
      <c r="E206" t="s">
        <v>108</v>
      </c>
      <c r="F206" t="s">
        <v>15</v>
      </c>
      <c r="G206">
        <v>138</v>
      </c>
    </row>
    <row r="207" spans="1:7" hidden="1">
      <c r="A207">
        <v>2026</v>
      </c>
      <c r="B207" t="s">
        <v>7</v>
      </c>
      <c r="C207" t="s">
        <v>8</v>
      </c>
      <c r="D207">
        <v>7</v>
      </c>
      <c r="E207" t="s">
        <v>109</v>
      </c>
      <c r="F207" t="s">
        <v>15</v>
      </c>
      <c r="G207">
        <v>1330.5</v>
      </c>
    </row>
    <row r="208" spans="1:7" hidden="1">
      <c r="A208">
        <v>2026</v>
      </c>
      <c r="B208" t="s">
        <v>7</v>
      </c>
      <c r="C208" t="s">
        <v>8</v>
      </c>
      <c r="D208">
        <v>9</v>
      </c>
      <c r="E208" t="s">
        <v>18</v>
      </c>
      <c r="F208" t="s">
        <v>15</v>
      </c>
      <c r="G208">
        <v>940</v>
      </c>
    </row>
    <row r="209" spans="1:7" hidden="1">
      <c r="A209">
        <v>2026</v>
      </c>
      <c r="B209" t="s">
        <v>7</v>
      </c>
      <c r="C209" t="s">
        <v>8</v>
      </c>
      <c r="D209">
        <v>11</v>
      </c>
      <c r="E209" t="s">
        <v>99</v>
      </c>
      <c r="F209" t="s">
        <v>15</v>
      </c>
      <c r="G209">
        <v>999</v>
      </c>
    </row>
    <row r="210" spans="1:7" hidden="1">
      <c r="A210">
        <v>2026</v>
      </c>
      <c r="B210" t="s">
        <v>7</v>
      </c>
      <c r="C210" t="s">
        <v>8</v>
      </c>
      <c r="D210">
        <v>12</v>
      </c>
      <c r="E210" t="s">
        <v>19</v>
      </c>
      <c r="F210" t="s">
        <v>15</v>
      </c>
      <c r="G210">
        <v>1236</v>
      </c>
    </row>
    <row r="211" spans="1:7" hidden="1">
      <c r="A211">
        <v>2026</v>
      </c>
      <c r="B211" t="s">
        <v>7</v>
      </c>
      <c r="C211" t="s">
        <v>8</v>
      </c>
      <c r="D211">
        <v>16</v>
      </c>
      <c r="E211" t="s">
        <v>20</v>
      </c>
      <c r="F211" t="s">
        <v>15</v>
      </c>
      <c r="G211">
        <v>129</v>
      </c>
    </row>
    <row r="212" spans="1:7" hidden="1">
      <c r="A212">
        <v>2026</v>
      </c>
      <c r="B212" t="s">
        <v>7</v>
      </c>
      <c r="C212" t="s">
        <v>8</v>
      </c>
      <c r="D212">
        <v>17</v>
      </c>
      <c r="E212" t="s">
        <v>100</v>
      </c>
      <c r="F212" t="s">
        <v>15</v>
      </c>
      <c r="G212">
        <v>1842.5</v>
      </c>
    </row>
    <row r="213" spans="1:7" hidden="1">
      <c r="A213">
        <v>2026</v>
      </c>
      <c r="B213" t="s">
        <v>7</v>
      </c>
      <c r="C213" t="s">
        <v>8</v>
      </c>
      <c r="D213">
        <v>19</v>
      </c>
      <c r="E213" t="s">
        <v>110</v>
      </c>
      <c r="F213" t="s">
        <v>15</v>
      </c>
      <c r="G213">
        <v>723</v>
      </c>
    </row>
    <row r="214" spans="1:7" hidden="1">
      <c r="A214">
        <v>2026</v>
      </c>
      <c r="B214" t="s">
        <v>7</v>
      </c>
      <c r="C214" t="s">
        <v>8</v>
      </c>
      <c r="D214">
        <v>20</v>
      </c>
      <c r="E214" t="s">
        <v>101</v>
      </c>
      <c r="F214" t="s">
        <v>15</v>
      </c>
      <c r="G214">
        <v>525</v>
      </c>
    </row>
    <row r="215" spans="1:7" hidden="1">
      <c r="A215">
        <v>2026</v>
      </c>
      <c r="B215" t="s">
        <v>7</v>
      </c>
      <c r="C215" t="s">
        <v>8</v>
      </c>
      <c r="D215">
        <v>21</v>
      </c>
      <c r="E215" t="s">
        <v>102</v>
      </c>
      <c r="F215" t="s">
        <v>15</v>
      </c>
      <c r="G215">
        <v>489</v>
      </c>
    </row>
    <row r="216" spans="1:7" hidden="1">
      <c r="A216">
        <v>2026</v>
      </c>
      <c r="B216" t="s">
        <v>7</v>
      </c>
      <c r="C216" t="s">
        <v>8</v>
      </c>
      <c r="D216">
        <v>22</v>
      </c>
      <c r="E216" t="s">
        <v>21</v>
      </c>
      <c r="F216" t="s">
        <v>15</v>
      </c>
      <c r="G216">
        <v>2387.75</v>
      </c>
    </row>
    <row r="217" spans="1:7" hidden="1">
      <c r="A217">
        <v>2026</v>
      </c>
      <c r="B217" t="s">
        <v>7</v>
      </c>
      <c r="C217" t="s">
        <v>8</v>
      </c>
      <c r="D217">
        <v>23</v>
      </c>
      <c r="E217" t="s">
        <v>22</v>
      </c>
      <c r="F217" t="s">
        <v>15</v>
      </c>
      <c r="G217">
        <v>719.25</v>
      </c>
    </row>
    <row r="218" spans="1:7" hidden="1">
      <c r="A218">
        <v>2026</v>
      </c>
      <c r="B218" t="s">
        <v>7</v>
      </c>
      <c r="C218" t="s">
        <v>8</v>
      </c>
      <c r="D218">
        <v>24</v>
      </c>
      <c r="E218" t="s">
        <v>23</v>
      </c>
      <c r="F218" t="s">
        <v>15</v>
      </c>
      <c r="G218">
        <v>1117.5</v>
      </c>
    </row>
    <row r="219" spans="1:7" hidden="1">
      <c r="A219">
        <v>2026</v>
      </c>
      <c r="B219" t="s">
        <v>7</v>
      </c>
      <c r="C219" t="s">
        <v>8</v>
      </c>
      <c r="D219">
        <v>25</v>
      </c>
      <c r="E219" t="s">
        <v>103</v>
      </c>
      <c r="F219" t="s">
        <v>15</v>
      </c>
      <c r="G219">
        <v>435</v>
      </c>
    </row>
    <row r="220" spans="1:7" hidden="1">
      <c r="A220">
        <v>2026</v>
      </c>
      <c r="B220" t="s">
        <v>7</v>
      </c>
      <c r="C220" t="s">
        <v>8</v>
      </c>
      <c r="D220">
        <v>26</v>
      </c>
      <c r="E220" t="s">
        <v>104</v>
      </c>
      <c r="F220" t="s">
        <v>15</v>
      </c>
      <c r="G220">
        <v>2295</v>
      </c>
    </row>
    <row r="221" spans="1:7" hidden="1">
      <c r="A221">
        <v>2026</v>
      </c>
      <c r="B221" t="s">
        <v>7</v>
      </c>
      <c r="C221" t="s">
        <v>8</v>
      </c>
      <c r="D221">
        <v>27</v>
      </c>
      <c r="E221" t="s">
        <v>24</v>
      </c>
      <c r="F221" t="s">
        <v>15</v>
      </c>
      <c r="G221">
        <v>571.5</v>
      </c>
    </row>
    <row r="222" spans="1:7" hidden="1">
      <c r="A222">
        <v>2026</v>
      </c>
      <c r="B222" t="s">
        <v>7</v>
      </c>
      <c r="C222" t="s">
        <v>8</v>
      </c>
      <c r="D222">
        <v>28</v>
      </c>
      <c r="E222" t="s">
        <v>25</v>
      </c>
      <c r="F222" t="s">
        <v>15</v>
      </c>
      <c r="G222">
        <v>1374.5</v>
      </c>
    </row>
    <row r="223" spans="1:7" hidden="1">
      <c r="A223">
        <v>2026</v>
      </c>
      <c r="B223" t="s">
        <v>7</v>
      </c>
      <c r="C223" t="s">
        <v>8</v>
      </c>
      <c r="D223">
        <v>32</v>
      </c>
      <c r="E223" t="s">
        <v>105</v>
      </c>
      <c r="F223" t="s">
        <v>15</v>
      </c>
      <c r="G223">
        <v>1794.5</v>
      </c>
    </row>
    <row r="224" spans="1:7" hidden="1">
      <c r="A224">
        <v>2026</v>
      </c>
      <c r="B224" t="s">
        <v>7</v>
      </c>
      <c r="C224" t="s">
        <v>8</v>
      </c>
      <c r="D224">
        <v>34</v>
      </c>
      <c r="E224" t="s">
        <v>111</v>
      </c>
      <c r="F224" t="s">
        <v>15</v>
      </c>
      <c r="G224">
        <v>72</v>
      </c>
    </row>
    <row r="225" spans="1:7" hidden="1">
      <c r="A225">
        <v>2026</v>
      </c>
      <c r="B225" t="s">
        <v>7</v>
      </c>
      <c r="C225" t="s">
        <v>8</v>
      </c>
      <c r="D225">
        <v>39</v>
      </c>
      <c r="E225" t="s">
        <v>112</v>
      </c>
      <c r="F225" t="s">
        <v>15</v>
      </c>
      <c r="G225">
        <v>346.5</v>
      </c>
    </row>
    <row r="226" spans="1:7" hidden="1">
      <c r="A226">
        <v>2026</v>
      </c>
      <c r="B226" t="s">
        <v>7</v>
      </c>
      <c r="C226" t="s">
        <v>8</v>
      </c>
      <c r="D226">
        <v>42</v>
      </c>
      <c r="E226" t="s">
        <v>27</v>
      </c>
      <c r="F226" t="s">
        <v>15</v>
      </c>
      <c r="G226">
        <v>498</v>
      </c>
    </row>
    <row r="227" spans="1:7" hidden="1">
      <c r="A227">
        <v>2026</v>
      </c>
      <c r="B227" t="s">
        <v>7</v>
      </c>
      <c r="C227" t="s">
        <v>8</v>
      </c>
      <c r="D227">
        <v>43</v>
      </c>
      <c r="E227" t="s">
        <v>106</v>
      </c>
      <c r="F227" t="s">
        <v>15</v>
      </c>
      <c r="G227">
        <v>187.5</v>
      </c>
    </row>
  </sheetData>
  <mergeCells count="3">
    <mergeCell ref="B4:B6"/>
    <mergeCell ref="B7:B8"/>
    <mergeCell ref="B28:D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B144F-A466-4211-82DB-345C634B3DEC}">
  <dimension ref="G2:X94"/>
  <sheetViews>
    <sheetView tabSelected="1" topLeftCell="Y55" zoomScale="95" zoomScaleNormal="95" workbookViewId="0">
      <selection activeCell="AG96" sqref="AG96"/>
    </sheetView>
  </sheetViews>
  <sheetFormatPr defaultColWidth="11" defaultRowHeight="14.25"/>
  <cols>
    <col min="1" max="6" width="11.375" customWidth="1"/>
    <col min="12" max="12" width="0" hidden="1" customWidth="1"/>
    <col min="24" max="24" width="11.375" customWidth="1"/>
  </cols>
  <sheetData>
    <row r="2" spans="7:24" ht="15" customHeight="1">
      <c r="G2" s="5" t="s">
        <v>39</v>
      </c>
      <c r="K2" t="s">
        <v>40</v>
      </c>
      <c r="M2" s="23" t="s">
        <v>41</v>
      </c>
      <c r="N2" t="s">
        <v>42</v>
      </c>
      <c r="P2" t="s">
        <v>43</v>
      </c>
      <c r="Q2" t="s">
        <v>32</v>
      </c>
      <c r="T2" t="s">
        <v>30</v>
      </c>
      <c r="X2" t="s">
        <v>44</v>
      </c>
    </row>
    <row r="3" spans="7:24">
      <c r="G3" t="s">
        <v>42</v>
      </c>
      <c r="I3">
        <v>20961</v>
      </c>
      <c r="M3" s="23"/>
      <c r="N3" t="s">
        <v>33</v>
      </c>
      <c r="O3" t="s">
        <v>16</v>
      </c>
      <c r="P3" s="3">
        <f>J10</f>
        <v>9.9470445112351518E-3</v>
      </c>
      <c r="T3" t="s">
        <v>33</v>
      </c>
      <c r="U3" t="s">
        <v>34</v>
      </c>
      <c r="W3">
        <v>2015</v>
      </c>
      <c r="X3">
        <v>11</v>
      </c>
    </row>
    <row r="4" spans="7:24">
      <c r="H4" t="s">
        <v>17</v>
      </c>
      <c r="I4">
        <v>75</v>
      </c>
      <c r="J4" s="3">
        <f>I4/$I$3</f>
        <v>3.5780735651925002E-3</v>
      </c>
      <c r="K4" s="3"/>
      <c r="M4" s="23"/>
      <c r="O4" t="s">
        <v>14</v>
      </c>
      <c r="P4" s="3">
        <f t="shared" ref="P4:P5" si="0">J11</f>
        <v>9.3029912695005007E-4</v>
      </c>
      <c r="Q4" s="1"/>
      <c r="S4">
        <v>2016</v>
      </c>
      <c r="T4" s="2">
        <v>27.56</v>
      </c>
      <c r="U4" s="2">
        <v>23.83</v>
      </c>
      <c r="W4">
        <v>2016</v>
      </c>
      <c r="X4">
        <v>11</v>
      </c>
    </row>
    <row r="5" spans="7:24">
      <c r="H5" t="s">
        <v>9</v>
      </c>
      <c r="I5">
        <v>586.5</v>
      </c>
      <c r="J5" s="3">
        <f t="shared" ref="J5:J12" si="1">I5/$I$3</f>
        <v>2.7980535279805353E-2</v>
      </c>
      <c r="K5" s="3"/>
      <c r="M5" s="23"/>
      <c r="O5" t="s">
        <v>15</v>
      </c>
      <c r="P5" s="3">
        <f t="shared" si="0"/>
        <v>0.14004579934163447</v>
      </c>
      <c r="Q5" s="1">
        <f>K10</f>
        <v>0.15092314297981968</v>
      </c>
      <c r="R5" t="s">
        <v>33</v>
      </c>
      <c r="S5">
        <v>2017</v>
      </c>
      <c r="T5" s="2">
        <v>22.33</v>
      </c>
      <c r="U5" s="2">
        <v>33.67</v>
      </c>
      <c r="W5">
        <v>2017</v>
      </c>
      <c r="X5">
        <v>10</v>
      </c>
    </row>
    <row r="6" spans="7:24">
      <c r="H6" t="s">
        <v>10</v>
      </c>
      <c r="I6">
        <v>60</v>
      </c>
      <c r="J6" s="3">
        <f t="shared" si="1"/>
        <v>2.8624588521540002E-3</v>
      </c>
      <c r="K6" s="3"/>
      <c r="M6" s="23"/>
      <c r="N6" t="s">
        <v>34</v>
      </c>
      <c r="O6" t="s">
        <v>35</v>
      </c>
      <c r="P6" s="3">
        <f>J6</f>
        <v>2.8624588521540002E-3</v>
      </c>
      <c r="Q6" s="1">
        <f>K7</f>
        <v>0.37576928581651642</v>
      </c>
      <c r="R6" t="s">
        <v>34</v>
      </c>
      <c r="S6">
        <v>2018</v>
      </c>
      <c r="T6" s="2">
        <v>23.05</v>
      </c>
      <c r="U6" s="2">
        <v>30.57</v>
      </c>
      <c r="W6">
        <v>2018</v>
      </c>
      <c r="X6">
        <v>10</v>
      </c>
    </row>
    <row r="7" spans="7:24">
      <c r="H7" t="s">
        <v>11</v>
      </c>
      <c r="I7">
        <v>2908.5</v>
      </c>
      <c r="J7" s="3">
        <f t="shared" si="1"/>
        <v>0.13875769285816517</v>
      </c>
      <c r="K7" s="1">
        <f>SUM(J6,J9)</f>
        <v>0.37576928581651642</v>
      </c>
      <c r="M7" s="23"/>
      <c r="O7" t="s">
        <v>13</v>
      </c>
      <c r="P7" s="3">
        <f>J9</f>
        <v>0.37290682696436239</v>
      </c>
      <c r="Q7" s="1"/>
      <c r="S7">
        <v>2019</v>
      </c>
      <c r="T7" s="2">
        <v>22.69</v>
      </c>
      <c r="U7" s="2">
        <v>25.84</v>
      </c>
      <c r="W7">
        <v>2019</v>
      </c>
      <c r="X7">
        <v>10</v>
      </c>
    </row>
    <row r="8" spans="7:24">
      <c r="H8" t="s">
        <v>12</v>
      </c>
      <c r="I8">
        <v>6351</v>
      </c>
      <c r="J8" s="3">
        <f t="shared" si="1"/>
        <v>0.30299126950050093</v>
      </c>
      <c r="K8" s="1"/>
      <c r="M8" s="23"/>
      <c r="S8">
        <v>2020</v>
      </c>
      <c r="T8" s="2">
        <v>20.63</v>
      </c>
      <c r="U8" s="2">
        <v>25.11</v>
      </c>
      <c r="W8">
        <v>2020</v>
      </c>
      <c r="X8">
        <v>6</v>
      </c>
    </row>
    <row r="9" spans="7:24">
      <c r="H9" t="s">
        <v>13</v>
      </c>
      <c r="I9">
        <v>7816.5</v>
      </c>
      <c r="J9" s="3">
        <f t="shared" si="1"/>
        <v>0.37290682696436239</v>
      </c>
      <c r="K9" s="1"/>
      <c r="M9" s="23"/>
      <c r="N9" t="s">
        <v>45</v>
      </c>
      <c r="O9" t="s">
        <v>46</v>
      </c>
      <c r="P9" t="s">
        <v>43</v>
      </c>
      <c r="S9">
        <v>2021</v>
      </c>
      <c r="T9" s="2">
        <v>15.98</v>
      </c>
      <c r="U9" s="2">
        <v>24.5</v>
      </c>
      <c r="W9">
        <v>2021</v>
      </c>
      <c r="X9">
        <v>5</v>
      </c>
    </row>
    <row r="10" spans="7:24">
      <c r="H10" t="s">
        <v>16</v>
      </c>
      <c r="I10" s="17">
        <v>208.5</v>
      </c>
      <c r="J10" s="3">
        <f t="shared" si="1"/>
        <v>9.9470445112351518E-3</v>
      </c>
      <c r="K10" s="1">
        <f>SUM(J10:J12)</f>
        <v>0.15092314297981968</v>
      </c>
      <c r="M10" s="23"/>
      <c r="N10" t="s">
        <v>17</v>
      </c>
      <c r="O10">
        <v>43.5</v>
      </c>
      <c r="P10" s="1">
        <f>O10/$O$13</f>
        <v>9.1772151898734181E-2</v>
      </c>
      <c r="S10">
        <v>2022</v>
      </c>
      <c r="T10" s="2">
        <v>15.2</v>
      </c>
      <c r="U10" s="2">
        <v>27.81</v>
      </c>
      <c r="W10">
        <v>2022</v>
      </c>
      <c r="X10">
        <v>5</v>
      </c>
    </row>
    <row r="11" spans="7:24">
      <c r="H11" t="s">
        <v>14</v>
      </c>
      <c r="I11">
        <v>19.5</v>
      </c>
      <c r="J11" s="3">
        <f t="shared" si="1"/>
        <v>9.3029912695005007E-4</v>
      </c>
      <c r="K11" s="1"/>
      <c r="M11" s="23"/>
      <c r="N11" t="s">
        <v>11</v>
      </c>
      <c r="O11">
        <v>396</v>
      </c>
      <c r="P11" s="1">
        <f t="shared" ref="P11:P12" si="2">O11/$O$13</f>
        <v>0.83544303797468356</v>
      </c>
      <c r="S11">
        <v>2023</v>
      </c>
      <c r="T11" s="2">
        <v>14.7</v>
      </c>
      <c r="U11" s="2">
        <v>28.1</v>
      </c>
      <c r="W11">
        <v>2023</v>
      </c>
      <c r="X11">
        <v>7.2</v>
      </c>
    </row>
    <row r="12" spans="7:24">
      <c r="H12" t="s">
        <v>15</v>
      </c>
      <c r="I12">
        <v>2935.5</v>
      </c>
      <c r="J12" s="3">
        <f t="shared" si="1"/>
        <v>0.14004579934163447</v>
      </c>
      <c r="K12" s="1"/>
      <c r="M12" s="23"/>
      <c r="N12" t="s">
        <v>16</v>
      </c>
      <c r="O12">
        <v>34.5</v>
      </c>
      <c r="P12" s="1">
        <f t="shared" si="2"/>
        <v>7.2784810126582278E-2</v>
      </c>
      <c r="S12">
        <v>2024</v>
      </c>
      <c r="T12" s="2">
        <v>13.6</v>
      </c>
      <c r="U12" s="2">
        <v>34.1</v>
      </c>
      <c r="W12">
        <v>2024</v>
      </c>
      <c r="X12">
        <v>6.2</v>
      </c>
    </row>
    <row r="13" spans="7:24">
      <c r="M13" s="23"/>
      <c r="N13" t="s">
        <v>47</v>
      </c>
      <c r="O13">
        <f>SUM(O10:O12)</f>
        <v>474</v>
      </c>
      <c r="S13">
        <v>2025</v>
      </c>
      <c r="T13" s="2">
        <v>14.3</v>
      </c>
      <c r="U13" s="2">
        <v>33.200000000000003</v>
      </c>
      <c r="W13">
        <v>2025</v>
      </c>
      <c r="X13">
        <v>7.2</v>
      </c>
    </row>
    <row r="14" spans="7:24">
      <c r="J14" s="4"/>
      <c r="K14" s="4"/>
      <c r="S14">
        <v>2026</v>
      </c>
      <c r="T14" s="2">
        <v>15.1</v>
      </c>
      <c r="U14" s="2">
        <v>37.6</v>
      </c>
      <c r="W14">
        <v>2026</v>
      </c>
      <c r="X14">
        <v>7.3</v>
      </c>
    </row>
    <row r="16" spans="7:24" ht="15" customHeight="1">
      <c r="G16" s="6" t="s">
        <v>48</v>
      </c>
      <c r="K16" t="s">
        <v>40</v>
      </c>
      <c r="M16" s="24" t="s">
        <v>49</v>
      </c>
      <c r="N16" t="s">
        <v>42</v>
      </c>
      <c r="P16" t="s">
        <v>43</v>
      </c>
      <c r="Q16" t="s">
        <v>32</v>
      </c>
      <c r="T16" t="s">
        <v>30</v>
      </c>
    </row>
    <row r="17" spans="7:24">
      <c r="G17" t="s">
        <v>42</v>
      </c>
      <c r="I17">
        <f>SUM(I18:I26)</f>
        <v>18064.5</v>
      </c>
      <c r="M17" s="24"/>
      <c r="N17" t="s">
        <v>33</v>
      </c>
      <c r="O17" t="s">
        <v>16</v>
      </c>
      <c r="P17" s="3">
        <f>J24</f>
        <v>7.0580420161089428E-3</v>
      </c>
      <c r="T17" t="s">
        <v>33</v>
      </c>
      <c r="U17" t="s">
        <v>34</v>
      </c>
      <c r="X17" t="s">
        <v>44</v>
      </c>
    </row>
    <row r="18" spans="7:24">
      <c r="H18" t="s">
        <v>17</v>
      </c>
      <c r="I18">
        <v>0</v>
      </c>
      <c r="J18" s="3">
        <f>I18/$I$17</f>
        <v>0</v>
      </c>
      <c r="K18" s="3"/>
      <c r="M18" s="24"/>
      <c r="O18" t="s">
        <v>14</v>
      </c>
      <c r="P18" s="3">
        <f t="shared" ref="P18:P19" si="3">J25</f>
        <v>8.2205430540562979E-3</v>
      </c>
      <c r="Q18" s="1"/>
      <c r="S18">
        <v>2016</v>
      </c>
      <c r="T18" s="2">
        <v>16.53</v>
      </c>
      <c r="U18" s="2">
        <v>15.93</v>
      </c>
      <c r="W18">
        <v>2015</v>
      </c>
      <c r="X18">
        <v>4</v>
      </c>
    </row>
    <row r="19" spans="7:24">
      <c r="H19" t="s">
        <v>9</v>
      </c>
      <c r="I19">
        <v>354</v>
      </c>
      <c r="J19" s="3">
        <f t="shared" ref="J19:J26" si="4">I19/$I$17</f>
        <v>1.9596446068255419E-2</v>
      </c>
      <c r="K19" s="3"/>
      <c r="M19" s="24"/>
      <c r="O19" t="s">
        <v>15</v>
      </c>
      <c r="P19" s="3">
        <f t="shared" si="3"/>
        <v>0.10470812920368679</v>
      </c>
      <c r="Q19" s="1">
        <f>K24</f>
        <v>0.11998671427385203</v>
      </c>
      <c r="S19">
        <v>2017</v>
      </c>
      <c r="T19" s="2">
        <v>11.91</v>
      </c>
      <c r="U19" s="2">
        <v>30.92</v>
      </c>
      <c r="W19">
        <v>2016</v>
      </c>
      <c r="X19">
        <v>3</v>
      </c>
    </row>
    <row r="20" spans="7:24">
      <c r="H20" t="s">
        <v>10</v>
      </c>
      <c r="I20">
        <v>0</v>
      </c>
      <c r="J20" s="3">
        <f t="shared" si="4"/>
        <v>0</v>
      </c>
      <c r="K20" s="3"/>
      <c r="M20" s="24"/>
      <c r="N20" t="s">
        <v>34</v>
      </c>
      <c r="O20" t="s">
        <v>35</v>
      </c>
      <c r="P20" s="3">
        <f>J20</f>
        <v>0</v>
      </c>
      <c r="Q20" s="1">
        <f>K21</f>
        <v>0.3421904840986465</v>
      </c>
      <c r="S20">
        <v>2018</v>
      </c>
      <c r="T20" s="2">
        <v>10.92</v>
      </c>
      <c r="U20" s="2">
        <v>26.16</v>
      </c>
      <c r="W20">
        <v>2017</v>
      </c>
      <c r="X20">
        <v>7</v>
      </c>
    </row>
    <row r="21" spans="7:24">
      <c r="H21" t="s">
        <v>11</v>
      </c>
      <c r="I21">
        <v>3220.5</v>
      </c>
      <c r="J21" s="3">
        <f t="shared" si="4"/>
        <v>0.17827783774806941</v>
      </c>
      <c r="K21" s="1">
        <f>SUM(J20,J23)</f>
        <v>0.3421904840986465</v>
      </c>
      <c r="M21" s="24"/>
      <c r="O21" t="s">
        <v>13</v>
      </c>
      <c r="P21" s="3">
        <f>J23</f>
        <v>0.3421904840986465</v>
      </c>
      <c r="Q21" s="1"/>
      <c r="S21">
        <v>2019</v>
      </c>
      <c r="T21" s="2">
        <v>12.8</v>
      </c>
      <c r="U21" s="2">
        <v>30.51</v>
      </c>
      <c r="W21">
        <v>2018</v>
      </c>
      <c r="X21">
        <v>7</v>
      </c>
    </row>
    <row r="22" spans="7:24">
      <c r="H22" t="s">
        <v>12</v>
      </c>
      <c r="I22">
        <v>6141</v>
      </c>
      <c r="J22" s="3">
        <f t="shared" si="4"/>
        <v>0.33994851781117663</v>
      </c>
      <c r="K22" s="1"/>
      <c r="M22" s="24"/>
      <c r="S22">
        <v>2020</v>
      </c>
      <c r="T22" s="2">
        <v>14.13</v>
      </c>
      <c r="U22" s="2">
        <v>27.61</v>
      </c>
      <c r="W22">
        <v>2019</v>
      </c>
      <c r="X22">
        <v>2</v>
      </c>
    </row>
    <row r="23" spans="7:24">
      <c r="H23" t="s">
        <v>13</v>
      </c>
      <c r="I23">
        <v>6181.5</v>
      </c>
      <c r="J23" s="3">
        <f t="shared" si="4"/>
        <v>0.3421904840986465</v>
      </c>
      <c r="K23" s="1"/>
      <c r="M23" s="24"/>
      <c r="N23" t="s">
        <v>45</v>
      </c>
      <c r="O23" t="s">
        <v>46</v>
      </c>
      <c r="P23" t="s">
        <v>43</v>
      </c>
      <c r="S23">
        <v>2021</v>
      </c>
      <c r="T23" s="2">
        <v>13.03</v>
      </c>
      <c r="U23" s="2">
        <v>34.72</v>
      </c>
      <c r="W23">
        <v>2020</v>
      </c>
      <c r="X23">
        <v>0.1</v>
      </c>
    </row>
    <row r="24" spans="7:24">
      <c r="H24" t="s">
        <v>16</v>
      </c>
      <c r="I24" s="17">
        <v>127.5</v>
      </c>
      <c r="J24" s="3">
        <f t="shared" si="4"/>
        <v>7.0580420161089428E-3</v>
      </c>
      <c r="K24" s="1">
        <f>SUM(J24:J26)</f>
        <v>0.11998671427385203</v>
      </c>
      <c r="M24" s="24"/>
      <c r="N24" t="s">
        <v>17</v>
      </c>
      <c r="O24">
        <v>6</v>
      </c>
      <c r="P24" s="1">
        <f>O24/$O$27</f>
        <v>1.467351430667645E-2</v>
      </c>
      <c r="S24">
        <v>2022</v>
      </c>
      <c r="T24" s="2">
        <v>14.6</v>
      </c>
      <c r="U24" s="2">
        <v>26.42</v>
      </c>
      <c r="W24">
        <v>2021</v>
      </c>
      <c r="X24">
        <v>0</v>
      </c>
    </row>
    <row r="25" spans="7:24">
      <c r="H25" t="s">
        <v>14</v>
      </c>
      <c r="I25">
        <v>148.5</v>
      </c>
      <c r="J25" s="3">
        <f t="shared" si="4"/>
        <v>8.2205430540562979E-3</v>
      </c>
      <c r="K25" s="1"/>
      <c r="M25" s="24"/>
      <c r="N25" t="s">
        <v>11</v>
      </c>
      <c r="O25">
        <v>396.7</v>
      </c>
      <c r="P25" s="1">
        <f t="shared" ref="P25:P26" si="5">O25/$O$27</f>
        <v>0.97016385424309126</v>
      </c>
      <c r="S25">
        <v>2023</v>
      </c>
      <c r="T25" s="2">
        <v>11.8</v>
      </c>
      <c r="U25" s="2">
        <v>30.3</v>
      </c>
      <c r="W25">
        <v>2022</v>
      </c>
      <c r="X25">
        <v>2</v>
      </c>
    </row>
    <row r="26" spans="7:24">
      <c r="H26" t="s">
        <v>15</v>
      </c>
      <c r="I26">
        <v>1891.5</v>
      </c>
      <c r="J26" s="3">
        <f t="shared" si="4"/>
        <v>0.10470812920368679</v>
      </c>
      <c r="K26" s="1"/>
      <c r="M26" s="24"/>
      <c r="N26" t="s">
        <v>16</v>
      </c>
      <c r="O26">
        <v>6.2</v>
      </c>
      <c r="P26" s="1">
        <f t="shared" si="5"/>
        <v>1.5162631450232332E-2</v>
      </c>
      <c r="S26">
        <v>2024</v>
      </c>
      <c r="T26" s="2">
        <v>10.9</v>
      </c>
      <c r="U26" s="2">
        <v>33.299999999999997</v>
      </c>
      <c r="W26">
        <v>2023</v>
      </c>
      <c r="X26">
        <v>2.2999999999999998</v>
      </c>
    </row>
    <row r="27" spans="7:24">
      <c r="M27" s="24"/>
      <c r="N27" t="s">
        <v>47</v>
      </c>
      <c r="O27">
        <f>SUM(O24:O26)</f>
        <v>408.9</v>
      </c>
      <c r="S27">
        <v>2025</v>
      </c>
      <c r="T27" s="2">
        <v>13.2</v>
      </c>
      <c r="U27" s="2">
        <v>35</v>
      </c>
      <c r="W27">
        <v>2024</v>
      </c>
      <c r="X27">
        <v>2.2999999999999998</v>
      </c>
    </row>
    <row r="28" spans="7:24">
      <c r="J28" s="4"/>
      <c r="K28" s="4"/>
      <c r="S28">
        <v>2026</v>
      </c>
      <c r="T28" s="2">
        <v>12</v>
      </c>
      <c r="U28" s="2">
        <v>34.200000000000003</v>
      </c>
      <c r="W28">
        <v>2025</v>
      </c>
      <c r="X28">
        <v>1.4</v>
      </c>
    </row>
    <row r="29" spans="7:24">
      <c r="J29" s="4"/>
      <c r="K29" s="4"/>
      <c r="W29">
        <v>2026</v>
      </c>
      <c r="X29">
        <v>1.5</v>
      </c>
    </row>
    <row r="31" spans="7:24" ht="15" customHeight="1">
      <c r="G31" s="7" t="s">
        <v>50</v>
      </c>
      <c r="K31" t="s">
        <v>40</v>
      </c>
      <c r="M31" s="25" t="s">
        <v>50</v>
      </c>
      <c r="N31" t="s">
        <v>42</v>
      </c>
      <c r="P31" t="s">
        <v>43</v>
      </c>
      <c r="Q31" t="s">
        <v>32</v>
      </c>
    </row>
    <row r="32" spans="7:24">
      <c r="G32" t="s">
        <v>42</v>
      </c>
      <c r="I32">
        <v>20650</v>
      </c>
      <c r="M32" s="25"/>
      <c r="N32" t="s">
        <v>33</v>
      </c>
      <c r="O32" t="s">
        <v>16</v>
      </c>
      <c r="P32" s="3">
        <f>J39</f>
        <v>1.0823244552058112E-2</v>
      </c>
      <c r="T32" t="s">
        <v>30</v>
      </c>
      <c r="X32" t="s">
        <v>44</v>
      </c>
    </row>
    <row r="33" spans="7:24">
      <c r="H33" t="s">
        <v>17</v>
      </c>
      <c r="I33">
        <v>0</v>
      </c>
      <c r="J33" s="3">
        <f>I33/$I$32</f>
        <v>0</v>
      </c>
      <c r="K33" s="3"/>
      <c r="M33" s="25"/>
      <c r="O33" t="s">
        <v>14</v>
      </c>
      <c r="P33" s="3">
        <f t="shared" ref="P33:P34" si="6">J40</f>
        <v>3.414043583535109E-3</v>
      </c>
      <c r="Q33" s="1"/>
      <c r="T33" t="s">
        <v>33</v>
      </c>
      <c r="U33" t="s">
        <v>34</v>
      </c>
      <c r="W33">
        <v>2015</v>
      </c>
      <c r="X33">
        <v>31</v>
      </c>
    </row>
    <row r="34" spans="7:24">
      <c r="H34" t="s">
        <v>9</v>
      </c>
      <c r="I34">
        <v>276</v>
      </c>
      <c r="J34" s="3">
        <f t="shared" ref="J34:J41" si="7">I34/$I$32</f>
        <v>1.3365617433414044E-2</v>
      </c>
      <c r="K34" s="3"/>
      <c r="M34" s="25"/>
      <c r="O34" t="s">
        <v>15</v>
      </c>
      <c r="P34" s="3">
        <f t="shared" si="6"/>
        <v>0.12079903147699758</v>
      </c>
      <c r="Q34" s="1">
        <f>K39</f>
        <v>0.1350363196125908</v>
      </c>
      <c r="S34">
        <v>2016</v>
      </c>
      <c r="T34" s="2">
        <v>31.42</v>
      </c>
      <c r="U34" s="2">
        <v>25.75</v>
      </c>
      <c r="W34">
        <v>2016</v>
      </c>
      <c r="X34">
        <v>17</v>
      </c>
    </row>
    <row r="35" spans="7:24">
      <c r="H35" t="s">
        <v>10</v>
      </c>
      <c r="I35">
        <v>94.5</v>
      </c>
      <c r="J35" s="3">
        <f t="shared" si="7"/>
        <v>4.5762711864406778E-3</v>
      </c>
      <c r="K35" s="3"/>
      <c r="M35" s="25"/>
      <c r="N35" t="s">
        <v>34</v>
      </c>
      <c r="O35" t="s">
        <v>35</v>
      </c>
      <c r="P35" s="3">
        <f>J35</f>
        <v>4.5762711864406778E-3</v>
      </c>
      <c r="Q35" s="1">
        <f>K36</f>
        <v>0.48777239709443099</v>
      </c>
      <c r="S35">
        <v>2017</v>
      </c>
      <c r="T35" s="2">
        <v>25.9</v>
      </c>
      <c r="U35" s="2">
        <v>38.89</v>
      </c>
      <c r="W35">
        <v>2017</v>
      </c>
      <c r="X35">
        <v>16</v>
      </c>
    </row>
    <row r="36" spans="7:24">
      <c r="H36" t="s">
        <v>11</v>
      </c>
      <c r="I36">
        <v>3381</v>
      </c>
      <c r="J36" s="3">
        <f t="shared" si="7"/>
        <v>0.16372881355932203</v>
      </c>
      <c r="K36" s="1">
        <f>SUM(J35,J38)</f>
        <v>0.48777239709443099</v>
      </c>
      <c r="M36" s="25"/>
      <c r="O36" t="s">
        <v>13</v>
      </c>
      <c r="P36" s="3">
        <f>J38</f>
        <v>0.48319612590799033</v>
      </c>
      <c r="Q36" s="1"/>
      <c r="S36">
        <v>2018</v>
      </c>
      <c r="T36" s="2">
        <v>23.11</v>
      </c>
      <c r="U36" s="2">
        <v>35.21</v>
      </c>
      <c r="W36">
        <v>2018</v>
      </c>
      <c r="X36">
        <v>16</v>
      </c>
    </row>
    <row r="37" spans="7:24">
      <c r="H37" t="s">
        <v>12</v>
      </c>
      <c r="I37">
        <v>5088</v>
      </c>
      <c r="J37" s="3">
        <f t="shared" si="7"/>
        <v>0.24639225181598062</v>
      </c>
      <c r="K37" s="1"/>
      <c r="M37" s="25"/>
      <c r="S37">
        <v>2019</v>
      </c>
      <c r="T37" s="2">
        <v>18.440000000000001</v>
      </c>
      <c r="U37" s="2">
        <v>42.98</v>
      </c>
      <c r="W37">
        <v>2019</v>
      </c>
      <c r="X37">
        <v>2</v>
      </c>
    </row>
    <row r="38" spans="7:24">
      <c r="H38" t="s">
        <v>13</v>
      </c>
      <c r="I38">
        <v>9978</v>
      </c>
      <c r="J38" s="3">
        <f t="shared" si="7"/>
        <v>0.48319612590799033</v>
      </c>
      <c r="K38" s="1"/>
      <c r="M38" s="25"/>
      <c r="N38" t="s">
        <v>45</v>
      </c>
      <c r="O38" t="s">
        <v>46</v>
      </c>
      <c r="P38" t="s">
        <v>43</v>
      </c>
      <c r="S38">
        <v>2020</v>
      </c>
      <c r="T38" s="2">
        <v>12.23</v>
      </c>
      <c r="U38" s="2">
        <v>43.14</v>
      </c>
      <c r="W38">
        <v>2020</v>
      </c>
      <c r="X38">
        <v>7</v>
      </c>
    </row>
    <row r="39" spans="7:24">
      <c r="H39" t="s">
        <v>16</v>
      </c>
      <c r="I39">
        <v>223.5</v>
      </c>
      <c r="J39" s="3">
        <f t="shared" si="7"/>
        <v>1.0823244552058112E-2</v>
      </c>
      <c r="K39" s="1">
        <f>SUM(J39:J41)</f>
        <v>0.1350363196125908</v>
      </c>
      <c r="M39" s="25"/>
      <c r="N39" t="s">
        <v>17</v>
      </c>
      <c r="O39">
        <v>25.5</v>
      </c>
      <c r="P39" s="1">
        <f>O39/$O$42</f>
        <v>6.4361433619384151E-2</v>
      </c>
      <c r="S39">
        <v>2021</v>
      </c>
      <c r="T39" s="2">
        <v>10.34</v>
      </c>
      <c r="U39" s="2">
        <v>42.76</v>
      </c>
      <c r="W39">
        <v>2021</v>
      </c>
      <c r="X39">
        <v>17</v>
      </c>
    </row>
    <row r="40" spans="7:24">
      <c r="H40" t="s">
        <v>14</v>
      </c>
      <c r="I40">
        <v>70.5</v>
      </c>
      <c r="J40" s="3">
        <f t="shared" si="7"/>
        <v>3.414043583535109E-3</v>
      </c>
      <c r="K40" s="1"/>
      <c r="M40" s="25"/>
      <c r="N40" t="s">
        <v>11</v>
      </c>
      <c r="O40">
        <v>347.7</v>
      </c>
      <c r="P40" s="1">
        <f t="shared" ref="P40:P41" si="8">O40/$O$42</f>
        <v>0.87758707723372031</v>
      </c>
      <c r="S40">
        <v>2022</v>
      </c>
      <c r="T40" s="2">
        <v>10.34</v>
      </c>
      <c r="U40" s="2">
        <v>44.22</v>
      </c>
      <c r="W40">
        <v>2022</v>
      </c>
      <c r="X40">
        <v>5</v>
      </c>
    </row>
    <row r="41" spans="7:24">
      <c r="H41" t="s">
        <v>15</v>
      </c>
      <c r="I41">
        <v>2494.5</v>
      </c>
      <c r="J41" s="3">
        <f t="shared" si="7"/>
        <v>0.12079903147699758</v>
      </c>
      <c r="K41" s="1"/>
      <c r="M41" s="25"/>
      <c r="N41" t="s">
        <v>16</v>
      </c>
      <c r="O41">
        <v>23</v>
      </c>
      <c r="P41" s="1">
        <f t="shared" si="8"/>
        <v>5.8051489146895507E-2</v>
      </c>
      <c r="S41">
        <v>2023</v>
      </c>
      <c r="T41" s="2">
        <v>12.2</v>
      </c>
      <c r="U41" s="2">
        <v>41.7</v>
      </c>
      <c r="W41">
        <v>2023</v>
      </c>
      <c r="X41">
        <v>4.3</v>
      </c>
    </row>
    <row r="42" spans="7:24">
      <c r="M42" s="25"/>
      <c r="N42" t="s">
        <v>47</v>
      </c>
      <c r="O42">
        <f>SUM(O39:O41)</f>
        <v>396.2</v>
      </c>
      <c r="S42">
        <v>2024</v>
      </c>
      <c r="T42" s="2">
        <v>10.7</v>
      </c>
      <c r="U42" s="2">
        <v>46.9</v>
      </c>
      <c r="W42">
        <v>2024</v>
      </c>
      <c r="X42">
        <v>4.9000000000000004</v>
      </c>
    </row>
    <row r="43" spans="7:24">
      <c r="J43" s="4"/>
      <c r="K43" s="4"/>
      <c r="S43">
        <v>2025</v>
      </c>
      <c r="T43" s="2">
        <v>11</v>
      </c>
      <c r="U43" s="2">
        <v>46.3</v>
      </c>
      <c r="W43">
        <v>2025</v>
      </c>
      <c r="X43">
        <v>5.5</v>
      </c>
    </row>
    <row r="44" spans="7:24">
      <c r="J44" s="4"/>
      <c r="K44" s="4"/>
      <c r="S44">
        <v>2026</v>
      </c>
      <c r="T44" s="2">
        <v>13.5</v>
      </c>
      <c r="U44" s="2">
        <v>48.8</v>
      </c>
      <c r="W44">
        <v>2026</v>
      </c>
      <c r="X44">
        <v>5.8</v>
      </c>
    </row>
    <row r="45" spans="7:24">
      <c r="J45" s="4"/>
      <c r="K45" s="4"/>
      <c r="T45" s="2"/>
      <c r="U45" s="2"/>
    </row>
    <row r="47" spans="7:24" ht="15" customHeight="1">
      <c r="G47" s="8" t="s">
        <v>51</v>
      </c>
      <c r="K47" t="s">
        <v>40</v>
      </c>
      <c r="M47" s="26" t="s">
        <v>52</v>
      </c>
      <c r="N47" t="s">
        <v>42</v>
      </c>
      <c r="P47" t="s">
        <v>43</v>
      </c>
      <c r="Q47" t="s">
        <v>32</v>
      </c>
    </row>
    <row r="48" spans="7:24">
      <c r="G48" t="s">
        <v>42</v>
      </c>
      <c r="I48">
        <f>SUM(I49:I57)</f>
        <v>13732.5</v>
      </c>
      <c r="M48" s="26"/>
      <c r="N48" t="s">
        <v>33</v>
      </c>
      <c r="O48" t="s">
        <v>16</v>
      </c>
      <c r="P48" s="3">
        <f>J55</f>
        <v>1.867831785909339E-2</v>
      </c>
      <c r="T48" t="s">
        <v>30</v>
      </c>
      <c r="X48" t="s">
        <v>44</v>
      </c>
    </row>
    <row r="49" spans="7:24">
      <c r="H49" t="s">
        <v>17</v>
      </c>
      <c r="I49">
        <v>0</v>
      </c>
      <c r="J49" s="3">
        <f>I49/$I$48</f>
        <v>0</v>
      </c>
      <c r="K49" s="3"/>
      <c r="M49" s="26"/>
      <c r="O49" t="s">
        <v>14</v>
      </c>
      <c r="P49" s="3">
        <f t="shared" ref="P49:P50" si="9">J56</f>
        <v>2.5122883670125615E-3</v>
      </c>
      <c r="Q49" s="1"/>
      <c r="T49" t="s">
        <v>33</v>
      </c>
      <c r="U49" t="s">
        <v>34</v>
      </c>
      <c r="W49">
        <v>2015</v>
      </c>
      <c r="X49">
        <v>10</v>
      </c>
    </row>
    <row r="50" spans="7:24">
      <c r="H50" t="s">
        <v>9</v>
      </c>
      <c r="I50">
        <v>237</v>
      </c>
      <c r="J50" s="3">
        <f t="shared" ref="J50:J57" si="10">I50/$I$48</f>
        <v>1.7258328782086291E-2</v>
      </c>
      <c r="K50" s="3"/>
      <c r="M50" s="26"/>
      <c r="O50" t="s">
        <v>15</v>
      </c>
      <c r="P50" s="3">
        <f t="shared" si="9"/>
        <v>0.18274167121791371</v>
      </c>
      <c r="Q50" s="1">
        <f>K55</f>
        <v>0.20393227744401965</v>
      </c>
      <c r="T50" s="2">
        <v>31.12</v>
      </c>
      <c r="U50" s="2">
        <v>27.05</v>
      </c>
      <c r="W50">
        <v>2016</v>
      </c>
      <c r="X50">
        <v>9</v>
      </c>
    </row>
    <row r="51" spans="7:24">
      <c r="H51" t="s">
        <v>10</v>
      </c>
      <c r="I51">
        <v>60</v>
      </c>
      <c r="J51" s="3">
        <f t="shared" si="10"/>
        <v>4.3691971600218456E-3</v>
      </c>
      <c r="K51" s="3"/>
      <c r="M51" s="26"/>
      <c r="N51" t="s">
        <v>34</v>
      </c>
      <c r="O51" t="s">
        <v>35</v>
      </c>
      <c r="P51" s="3">
        <f>J51</f>
        <v>4.3691971600218456E-3</v>
      </c>
      <c r="Q51" s="1">
        <f>K52</f>
        <v>0.3991261605679956</v>
      </c>
      <c r="S51">
        <v>2016</v>
      </c>
      <c r="T51" s="2">
        <v>25.97</v>
      </c>
      <c r="U51" s="2">
        <v>38.65</v>
      </c>
      <c r="W51">
        <v>2017</v>
      </c>
      <c r="X51">
        <v>8</v>
      </c>
    </row>
    <row r="52" spans="7:24">
      <c r="H52" t="s">
        <v>11</v>
      </c>
      <c r="I52">
        <v>2788.5</v>
      </c>
      <c r="J52" s="3">
        <f t="shared" si="10"/>
        <v>0.20305843801201529</v>
      </c>
      <c r="K52" s="1">
        <f>SUM(J51,J54)</f>
        <v>0.3991261605679956</v>
      </c>
      <c r="M52" s="26"/>
      <c r="O52" t="s">
        <v>13</v>
      </c>
      <c r="P52" s="3">
        <f>J54</f>
        <v>0.39475696340797378</v>
      </c>
      <c r="Q52" s="1"/>
      <c r="S52">
        <v>2017</v>
      </c>
      <c r="T52" s="2">
        <v>27.23</v>
      </c>
      <c r="U52" s="2">
        <v>36.64</v>
      </c>
      <c r="W52">
        <v>2018</v>
      </c>
      <c r="X52">
        <v>6</v>
      </c>
    </row>
    <row r="53" spans="7:24">
      <c r="H53" t="s">
        <v>12</v>
      </c>
      <c r="I53">
        <v>2425.5</v>
      </c>
      <c r="J53" s="3">
        <f t="shared" si="10"/>
        <v>0.17662479519388313</v>
      </c>
      <c r="K53" s="1"/>
      <c r="M53" s="26"/>
      <c r="S53">
        <v>2018</v>
      </c>
      <c r="T53" s="2">
        <v>22.54</v>
      </c>
      <c r="U53" s="2">
        <v>33.4</v>
      </c>
      <c r="W53">
        <v>2019</v>
      </c>
      <c r="X53">
        <v>5</v>
      </c>
    </row>
    <row r="54" spans="7:24">
      <c r="H54" t="s">
        <v>13</v>
      </c>
      <c r="I54">
        <v>5421</v>
      </c>
      <c r="J54" s="3">
        <f t="shared" si="10"/>
        <v>0.39475696340797378</v>
      </c>
      <c r="K54" s="1"/>
      <c r="M54" s="26"/>
      <c r="N54" t="s">
        <v>45</v>
      </c>
      <c r="O54" t="s">
        <v>46</v>
      </c>
      <c r="P54" t="s">
        <v>43</v>
      </c>
      <c r="S54">
        <v>2019</v>
      </c>
      <c r="T54" s="2">
        <v>19.97</v>
      </c>
      <c r="U54" s="2">
        <v>35.590000000000003</v>
      </c>
      <c r="W54">
        <v>2020</v>
      </c>
      <c r="X54">
        <v>6</v>
      </c>
    </row>
    <row r="55" spans="7:24">
      <c r="H55" t="s">
        <v>16</v>
      </c>
      <c r="I55" s="17">
        <v>256.5</v>
      </c>
      <c r="J55" s="3">
        <f t="shared" si="10"/>
        <v>1.867831785909339E-2</v>
      </c>
      <c r="K55" s="1">
        <f>SUM(J55:J57)</f>
        <v>0.20393227744401965</v>
      </c>
      <c r="M55" s="26"/>
      <c r="N55" t="s">
        <v>17</v>
      </c>
      <c r="O55">
        <v>0</v>
      </c>
      <c r="P55" s="1">
        <v>0</v>
      </c>
      <c r="S55">
        <v>2020</v>
      </c>
      <c r="T55" s="2">
        <v>20.04</v>
      </c>
      <c r="U55" s="2">
        <v>30.71</v>
      </c>
      <c r="W55">
        <v>2021</v>
      </c>
      <c r="X55">
        <v>3</v>
      </c>
    </row>
    <row r="56" spans="7:24">
      <c r="H56" t="s">
        <v>14</v>
      </c>
      <c r="I56">
        <v>34.5</v>
      </c>
      <c r="J56" s="3">
        <f t="shared" si="10"/>
        <v>2.5122883670125615E-3</v>
      </c>
      <c r="K56" s="1"/>
      <c r="M56" s="26"/>
      <c r="N56" t="s">
        <v>11</v>
      </c>
      <c r="O56">
        <v>296.60000000000002</v>
      </c>
      <c r="P56" s="1">
        <v>0.95664990462979016</v>
      </c>
      <c r="S56">
        <v>2021</v>
      </c>
      <c r="T56" s="2">
        <v>13.02</v>
      </c>
      <c r="U56" s="2">
        <v>33.229999999999997</v>
      </c>
      <c r="W56">
        <v>2022</v>
      </c>
      <c r="X56">
        <v>4</v>
      </c>
    </row>
    <row r="57" spans="7:24">
      <c r="H57" t="s">
        <v>15</v>
      </c>
      <c r="I57">
        <v>2509.5</v>
      </c>
      <c r="J57" s="3">
        <f t="shared" si="10"/>
        <v>0.18274167121791371</v>
      </c>
      <c r="K57" s="1"/>
      <c r="M57" s="26"/>
      <c r="N57" t="s">
        <v>16</v>
      </c>
      <c r="O57">
        <v>9</v>
      </c>
      <c r="P57" s="1">
        <v>4.3350095370209812E-2</v>
      </c>
      <c r="S57">
        <v>2022</v>
      </c>
      <c r="T57" s="2">
        <v>17.600000000000001</v>
      </c>
      <c r="U57" s="2">
        <v>34.1</v>
      </c>
      <c r="W57">
        <v>2023</v>
      </c>
      <c r="X57">
        <v>4.3</v>
      </c>
    </row>
    <row r="58" spans="7:24">
      <c r="M58" s="26"/>
      <c r="N58" t="s">
        <v>47</v>
      </c>
      <c r="O58">
        <f>SUM(O55:O57)</f>
        <v>305.60000000000002</v>
      </c>
      <c r="S58">
        <v>2023</v>
      </c>
      <c r="T58" s="2">
        <v>15.2</v>
      </c>
      <c r="U58" s="2">
        <v>34.4</v>
      </c>
      <c r="W58">
        <v>2024</v>
      </c>
      <c r="X58">
        <v>4.3</v>
      </c>
    </row>
    <row r="59" spans="7:24">
      <c r="J59" s="4"/>
      <c r="K59" s="4"/>
      <c r="S59">
        <v>2024</v>
      </c>
      <c r="T59" s="2">
        <v>20.100000000000001</v>
      </c>
      <c r="U59" s="2">
        <v>36.200000000000003</v>
      </c>
      <c r="W59">
        <v>2025</v>
      </c>
      <c r="X59">
        <v>2.7</v>
      </c>
    </row>
    <row r="60" spans="7:24">
      <c r="J60" s="4"/>
      <c r="K60" s="4"/>
      <c r="S60">
        <v>2026</v>
      </c>
      <c r="T60" s="2">
        <v>20.399999999999999</v>
      </c>
      <c r="U60" s="2">
        <v>39.9</v>
      </c>
      <c r="W60">
        <v>2026</v>
      </c>
      <c r="X60">
        <v>4.3</v>
      </c>
    </row>
    <row r="61" spans="7:24">
      <c r="J61" s="4"/>
      <c r="K61" s="4"/>
      <c r="T61" s="2"/>
      <c r="U61" s="2"/>
    </row>
    <row r="63" spans="7:24" ht="15" customHeight="1">
      <c r="G63" s="9" t="s">
        <v>53</v>
      </c>
      <c r="K63" t="s">
        <v>40</v>
      </c>
      <c r="M63" s="27" t="s">
        <v>54</v>
      </c>
      <c r="N63" t="s">
        <v>42</v>
      </c>
      <c r="P63" t="s">
        <v>43</v>
      </c>
      <c r="Q63" t="s">
        <v>32</v>
      </c>
    </row>
    <row r="64" spans="7:24">
      <c r="G64" t="s">
        <v>42</v>
      </c>
      <c r="I64">
        <f>SUM(I65:I73)</f>
        <v>9924</v>
      </c>
      <c r="M64" s="27"/>
      <c r="N64" t="s">
        <v>33</v>
      </c>
      <c r="O64" t="s">
        <v>16</v>
      </c>
      <c r="P64" s="3">
        <f>J71</f>
        <v>5.592503022974607E-3</v>
      </c>
      <c r="T64" t="s">
        <v>30</v>
      </c>
      <c r="X64" t="s">
        <v>44</v>
      </c>
    </row>
    <row r="65" spans="7:24">
      <c r="H65" t="s">
        <v>17</v>
      </c>
      <c r="I65">
        <v>154.5</v>
      </c>
      <c r="J65" s="3">
        <f>I65/$I$64</f>
        <v>1.5568319226118501E-2</v>
      </c>
      <c r="K65" s="3"/>
      <c r="M65" s="27"/>
      <c r="O65" t="s">
        <v>14</v>
      </c>
      <c r="P65" s="3">
        <f t="shared" ref="P65:P66" si="11">J72</f>
        <v>6.9528415961305923E-3</v>
      </c>
      <c r="Q65" s="1"/>
      <c r="T65" t="s">
        <v>33</v>
      </c>
      <c r="U65" t="s">
        <v>34</v>
      </c>
      <c r="W65">
        <v>2015</v>
      </c>
      <c r="X65">
        <v>2</v>
      </c>
    </row>
    <row r="66" spans="7:24">
      <c r="H66" t="s">
        <v>9</v>
      </c>
      <c r="I66">
        <v>64.5</v>
      </c>
      <c r="J66" s="3">
        <f t="shared" ref="J66:J73" si="12">I66/$I$64</f>
        <v>6.4993954050785972E-3</v>
      </c>
      <c r="K66" s="3"/>
      <c r="M66" s="27"/>
      <c r="O66" t="s">
        <v>15</v>
      </c>
      <c r="P66" s="3">
        <f t="shared" si="11"/>
        <v>0.17351874244256349</v>
      </c>
      <c r="Q66" s="1">
        <f>K71</f>
        <v>0.18606408706166869</v>
      </c>
      <c r="W66">
        <v>2016</v>
      </c>
      <c r="X66">
        <v>2</v>
      </c>
    </row>
    <row r="67" spans="7:24">
      <c r="H67" t="s">
        <v>10</v>
      </c>
      <c r="I67">
        <v>46.5</v>
      </c>
      <c r="J67" s="3">
        <f t="shared" si="12"/>
        <v>4.6856106408706168E-3</v>
      </c>
      <c r="K67" s="3"/>
      <c r="M67" s="27"/>
      <c r="N67" t="s">
        <v>34</v>
      </c>
      <c r="O67" t="s">
        <v>35</v>
      </c>
      <c r="P67" s="3">
        <f>J67</f>
        <v>4.6856106408706168E-3</v>
      </c>
      <c r="Q67" s="1">
        <f>K68</f>
        <v>0.46765417170495771</v>
      </c>
      <c r="S67">
        <v>2016</v>
      </c>
      <c r="T67" s="2">
        <v>30.22</v>
      </c>
      <c r="U67" s="2">
        <v>23.34</v>
      </c>
      <c r="W67">
        <v>2017</v>
      </c>
      <c r="X67">
        <v>3</v>
      </c>
    </row>
    <row r="68" spans="7:24">
      <c r="H68" t="s">
        <v>11</v>
      </c>
      <c r="I68">
        <v>1420.5</v>
      </c>
      <c r="J68" s="3">
        <f t="shared" si="12"/>
        <v>0.14313784764207982</v>
      </c>
      <c r="K68" s="1">
        <f>SUM(J67,J70)</f>
        <v>0.46765417170495771</v>
      </c>
      <c r="M68" s="27"/>
      <c r="O68" t="s">
        <v>13</v>
      </c>
      <c r="P68" s="3">
        <f>J70</f>
        <v>0.46296856106408707</v>
      </c>
      <c r="Q68" s="1"/>
      <c r="S68">
        <v>2017</v>
      </c>
      <c r="T68" s="2">
        <v>25.51</v>
      </c>
      <c r="U68" s="2">
        <v>33.6</v>
      </c>
      <c r="W68">
        <v>2018</v>
      </c>
      <c r="X68">
        <v>4</v>
      </c>
    </row>
    <row r="69" spans="7:24">
      <c r="H69" t="s">
        <v>12</v>
      </c>
      <c r="I69">
        <v>1797</v>
      </c>
      <c r="J69" s="3">
        <f t="shared" si="12"/>
        <v>0.18107617896009673</v>
      </c>
      <c r="K69" s="1"/>
      <c r="M69" s="27"/>
      <c r="S69">
        <v>2018</v>
      </c>
      <c r="T69" s="2">
        <v>37.979999999999997</v>
      </c>
      <c r="U69" s="2">
        <v>25</v>
      </c>
      <c r="W69">
        <v>2019</v>
      </c>
      <c r="X69">
        <v>7</v>
      </c>
    </row>
    <row r="70" spans="7:24">
      <c r="H70" t="s">
        <v>13</v>
      </c>
      <c r="I70">
        <v>4594.5</v>
      </c>
      <c r="J70" s="3">
        <f t="shared" si="12"/>
        <v>0.46296856106408707</v>
      </c>
      <c r="K70" s="1"/>
      <c r="M70" s="27"/>
      <c r="N70" t="s">
        <v>45</v>
      </c>
      <c r="O70" t="s">
        <v>46</v>
      </c>
      <c r="P70" t="s">
        <v>43</v>
      </c>
      <c r="S70">
        <v>2019</v>
      </c>
      <c r="T70" s="2">
        <v>50.63</v>
      </c>
      <c r="U70" s="2">
        <v>17.55</v>
      </c>
      <c r="W70">
        <v>2020</v>
      </c>
      <c r="X70">
        <v>4</v>
      </c>
    </row>
    <row r="71" spans="7:24">
      <c r="H71" t="s">
        <v>16</v>
      </c>
      <c r="I71">
        <v>55.5</v>
      </c>
      <c r="J71" s="3">
        <f t="shared" si="12"/>
        <v>5.592503022974607E-3</v>
      </c>
      <c r="K71" s="1">
        <f>SUM(J71:J73)</f>
        <v>0.18606408706166869</v>
      </c>
      <c r="M71" s="27"/>
      <c r="N71" t="s">
        <v>17</v>
      </c>
      <c r="O71">
        <v>0</v>
      </c>
      <c r="P71" s="1">
        <f>O71/$O$74</f>
        <v>0</v>
      </c>
      <c r="S71">
        <v>2020</v>
      </c>
      <c r="T71" s="2">
        <v>30.8</v>
      </c>
      <c r="U71" s="2">
        <v>34.44</v>
      </c>
      <c r="W71">
        <v>2021</v>
      </c>
      <c r="X71">
        <v>3</v>
      </c>
    </row>
    <row r="72" spans="7:24">
      <c r="H72" t="s">
        <v>14</v>
      </c>
      <c r="I72">
        <v>69</v>
      </c>
      <c r="J72" s="3">
        <f t="shared" si="12"/>
        <v>6.9528415961305923E-3</v>
      </c>
      <c r="K72" s="1"/>
      <c r="M72" s="27"/>
      <c r="N72" t="s">
        <v>11</v>
      </c>
      <c r="O72">
        <v>227.3</v>
      </c>
      <c r="P72" s="1">
        <f t="shared" ref="P72:P73" si="13">O72/$O$74</f>
        <v>0.92005666869054847</v>
      </c>
      <c r="S72">
        <v>2021</v>
      </c>
      <c r="T72" s="2">
        <v>25.6</v>
      </c>
      <c r="U72" s="2">
        <v>33.54</v>
      </c>
      <c r="W72">
        <v>2022</v>
      </c>
      <c r="X72">
        <v>5</v>
      </c>
    </row>
    <row r="73" spans="7:24">
      <c r="H73" t="s">
        <v>15</v>
      </c>
      <c r="I73">
        <v>1722</v>
      </c>
      <c r="J73" s="3">
        <f t="shared" si="12"/>
        <v>0.17351874244256349</v>
      </c>
      <c r="K73" s="1"/>
      <c r="M73" s="27"/>
      <c r="N73" t="s">
        <v>16</v>
      </c>
      <c r="O73">
        <v>19.75</v>
      </c>
      <c r="P73" s="1">
        <f t="shared" si="13"/>
        <v>7.9943331309451526E-2</v>
      </c>
      <c r="S73">
        <v>2022</v>
      </c>
      <c r="T73" s="2">
        <v>20.46</v>
      </c>
      <c r="U73" s="2">
        <v>38.01</v>
      </c>
      <c r="W73">
        <v>2023</v>
      </c>
      <c r="X73">
        <v>5.3</v>
      </c>
    </row>
    <row r="74" spans="7:24">
      <c r="M74" s="27"/>
      <c r="N74" t="s">
        <v>47</v>
      </c>
      <c r="O74">
        <f>SUM(O72:O73)</f>
        <v>247.05</v>
      </c>
      <c r="S74">
        <v>2023</v>
      </c>
      <c r="T74">
        <v>21.4</v>
      </c>
      <c r="U74">
        <v>36.200000000000003</v>
      </c>
      <c r="W74">
        <v>2024</v>
      </c>
      <c r="X74">
        <v>5.9</v>
      </c>
    </row>
    <row r="75" spans="7:24">
      <c r="J75" s="4"/>
      <c r="K75" s="4"/>
      <c r="S75">
        <v>2024</v>
      </c>
      <c r="T75" s="2">
        <v>15.5</v>
      </c>
      <c r="U75" s="2">
        <v>46.7</v>
      </c>
      <c r="W75">
        <v>2025</v>
      </c>
      <c r="X75">
        <v>6.8</v>
      </c>
    </row>
    <row r="76" spans="7:24">
      <c r="J76" s="4"/>
      <c r="K76" s="4"/>
      <c r="S76">
        <v>2025</v>
      </c>
      <c r="T76" s="2">
        <v>20.399999999999999</v>
      </c>
      <c r="U76" s="2">
        <v>44.2</v>
      </c>
      <c r="W76">
        <v>2026</v>
      </c>
      <c r="X76">
        <v>8</v>
      </c>
    </row>
    <row r="77" spans="7:24">
      <c r="J77" s="4"/>
      <c r="K77" s="4"/>
      <c r="S77">
        <v>2026</v>
      </c>
      <c r="T77" s="2">
        <v>18.600000000000001</v>
      </c>
      <c r="U77" s="2">
        <v>46.8</v>
      </c>
    </row>
    <row r="78" spans="7:24">
      <c r="J78" s="4"/>
      <c r="K78" s="4"/>
      <c r="T78" s="2"/>
      <c r="U78" s="2"/>
    </row>
    <row r="80" spans="7:24" ht="15" customHeight="1">
      <c r="G80" s="10" t="s">
        <v>55</v>
      </c>
      <c r="K80" t="s">
        <v>40</v>
      </c>
      <c r="M80" s="22" t="s">
        <v>56</v>
      </c>
      <c r="N80" t="s">
        <v>42</v>
      </c>
      <c r="P80" t="s">
        <v>43</v>
      </c>
      <c r="Q80" t="s">
        <v>32</v>
      </c>
    </row>
    <row r="81" spans="7:24">
      <c r="G81" t="s">
        <v>42</v>
      </c>
      <c r="I81">
        <f>SUM(I82:I90)</f>
        <v>30522</v>
      </c>
      <c r="M81" s="22"/>
      <c r="N81" t="s">
        <v>33</v>
      </c>
      <c r="O81" t="s">
        <v>16</v>
      </c>
      <c r="P81" s="3">
        <f>J88</f>
        <v>1.5234912522115196E-2</v>
      </c>
      <c r="X81" t="s">
        <v>44</v>
      </c>
    </row>
    <row r="82" spans="7:24">
      <c r="H82" t="s">
        <v>17</v>
      </c>
      <c r="I82">
        <v>0</v>
      </c>
      <c r="J82" s="3">
        <f>I82/$I$81</f>
        <v>0</v>
      </c>
      <c r="K82" s="3"/>
      <c r="M82" s="22"/>
      <c r="O82" t="s">
        <v>14</v>
      </c>
      <c r="P82" s="3">
        <f t="shared" ref="P82:P83" si="14">J89</f>
        <v>9.0426577550619218E-3</v>
      </c>
      <c r="Q82" s="1"/>
      <c r="T82" t="s">
        <v>30</v>
      </c>
      <c r="W82">
        <v>2015</v>
      </c>
      <c r="X82">
        <v>7</v>
      </c>
    </row>
    <row r="83" spans="7:24">
      <c r="H83" t="s">
        <v>9</v>
      </c>
      <c r="I83">
        <v>592.5</v>
      </c>
      <c r="J83" s="3">
        <f t="shared" ref="J83:J90" si="15">I83/$I$81</f>
        <v>1.9412227245920975E-2</v>
      </c>
      <c r="K83" s="3"/>
      <c r="M83" s="22"/>
      <c r="O83" t="s">
        <v>15</v>
      </c>
      <c r="P83" s="3">
        <f t="shared" si="14"/>
        <v>0.15775506192254768</v>
      </c>
      <c r="Q83" s="1">
        <f>K88</f>
        <v>0.18203263219972479</v>
      </c>
      <c r="T83" t="s">
        <v>33</v>
      </c>
      <c r="U83" t="s">
        <v>34</v>
      </c>
      <c r="W83">
        <v>2016</v>
      </c>
      <c r="X83">
        <v>7</v>
      </c>
    </row>
    <row r="84" spans="7:24">
      <c r="H84" t="s">
        <v>10</v>
      </c>
      <c r="I84">
        <v>0</v>
      </c>
      <c r="J84" s="3">
        <f t="shared" si="15"/>
        <v>0</v>
      </c>
      <c r="K84" s="3"/>
      <c r="M84" s="22"/>
      <c r="N84" t="s">
        <v>34</v>
      </c>
      <c r="O84" t="s">
        <v>35</v>
      </c>
      <c r="P84" s="3">
        <f>J84</f>
        <v>0</v>
      </c>
      <c r="Q84" s="1">
        <f>K85</f>
        <v>0.37015922940829565</v>
      </c>
      <c r="S84">
        <v>2016</v>
      </c>
      <c r="T84" s="2">
        <v>20.02</v>
      </c>
      <c r="U84" s="2">
        <v>25.96</v>
      </c>
      <c r="W84">
        <v>2017</v>
      </c>
      <c r="X84">
        <v>9</v>
      </c>
    </row>
    <row r="85" spans="7:24">
      <c r="H85" t="s">
        <v>11</v>
      </c>
      <c r="I85">
        <v>5044.5</v>
      </c>
      <c r="J85" s="3">
        <f t="shared" si="15"/>
        <v>0.16527422842539807</v>
      </c>
      <c r="K85" s="1">
        <f>SUM(J84,J87)</f>
        <v>0.37015922940829565</v>
      </c>
      <c r="M85" s="22"/>
      <c r="O85" t="s">
        <v>13</v>
      </c>
      <c r="P85" s="3">
        <f>J87</f>
        <v>0.37015922940829565</v>
      </c>
      <c r="Q85" s="1"/>
      <c r="S85">
        <v>2017</v>
      </c>
      <c r="T85" s="2">
        <v>19.39</v>
      </c>
      <c r="U85" s="2">
        <v>30.37</v>
      </c>
      <c r="W85">
        <v>2018</v>
      </c>
      <c r="X85">
        <v>8</v>
      </c>
    </row>
    <row r="86" spans="7:24">
      <c r="H86" t="s">
        <v>12</v>
      </c>
      <c r="I86">
        <v>8031</v>
      </c>
      <c r="J86" s="3">
        <f t="shared" si="15"/>
        <v>0.2631216827206605</v>
      </c>
      <c r="K86" s="1"/>
      <c r="M86" s="22"/>
      <c r="S86">
        <v>2018</v>
      </c>
      <c r="T86" s="2">
        <v>15.96</v>
      </c>
      <c r="U86" s="2">
        <v>38.49</v>
      </c>
      <c r="W86">
        <v>2019</v>
      </c>
      <c r="X86">
        <v>6</v>
      </c>
    </row>
    <row r="87" spans="7:24">
      <c r="H87" t="s">
        <v>13</v>
      </c>
      <c r="I87">
        <v>11298</v>
      </c>
      <c r="J87" s="3">
        <f t="shared" si="15"/>
        <v>0.37015922940829565</v>
      </c>
      <c r="K87" s="1"/>
      <c r="M87" s="22"/>
      <c r="N87" t="s">
        <v>45</v>
      </c>
      <c r="O87" t="s">
        <v>46</v>
      </c>
      <c r="P87" t="s">
        <v>43</v>
      </c>
      <c r="S87">
        <v>2019</v>
      </c>
      <c r="T87" s="2">
        <v>14.55</v>
      </c>
      <c r="U87" s="2">
        <v>36.07</v>
      </c>
      <c r="W87">
        <v>2020</v>
      </c>
      <c r="X87">
        <v>6</v>
      </c>
    </row>
    <row r="88" spans="7:24">
      <c r="H88" t="s">
        <v>16</v>
      </c>
      <c r="I88" s="17">
        <v>465</v>
      </c>
      <c r="J88" s="3">
        <f t="shared" si="15"/>
        <v>1.5234912522115196E-2</v>
      </c>
      <c r="K88" s="1">
        <f>SUM(J88:J90)</f>
        <v>0.18203263219972479</v>
      </c>
      <c r="M88" s="22"/>
      <c r="N88" t="s">
        <v>17</v>
      </c>
      <c r="O88">
        <v>0</v>
      </c>
      <c r="P88" s="1">
        <f>O88/$O$91</f>
        <v>0</v>
      </c>
      <c r="S88">
        <v>2020</v>
      </c>
      <c r="T88" s="2">
        <v>12.8</v>
      </c>
      <c r="U88" s="2">
        <v>37.72</v>
      </c>
      <c r="W88">
        <v>2021</v>
      </c>
      <c r="X88">
        <v>6</v>
      </c>
    </row>
    <row r="89" spans="7:24">
      <c r="H89" t="s">
        <v>14</v>
      </c>
      <c r="I89">
        <v>276</v>
      </c>
      <c r="J89" s="3">
        <f t="shared" si="15"/>
        <v>9.0426577550619218E-3</v>
      </c>
      <c r="K89" s="1"/>
      <c r="M89" s="22"/>
      <c r="N89" t="s">
        <v>11</v>
      </c>
      <c r="O89">
        <v>611.20000000000005</v>
      </c>
      <c r="P89" s="1">
        <f>O89/$O$91</f>
        <v>0.93520006120419241</v>
      </c>
      <c r="S89">
        <v>2021</v>
      </c>
      <c r="T89" s="2">
        <v>14.74</v>
      </c>
      <c r="U89" s="2">
        <v>35.99</v>
      </c>
      <c r="W89">
        <v>2022</v>
      </c>
      <c r="X89">
        <v>2</v>
      </c>
    </row>
    <row r="90" spans="7:24">
      <c r="H90" t="s">
        <v>15</v>
      </c>
      <c r="I90">
        <v>4815</v>
      </c>
      <c r="J90" s="3">
        <f t="shared" si="15"/>
        <v>0.15775506192254768</v>
      </c>
      <c r="K90" s="1"/>
      <c r="M90" s="22"/>
      <c r="N90" t="s">
        <v>16</v>
      </c>
      <c r="O90">
        <v>42.35</v>
      </c>
      <c r="P90" s="1">
        <f>O90/$O$91</f>
        <v>6.4799938795807505E-2</v>
      </c>
      <c r="S90">
        <v>2022</v>
      </c>
      <c r="T90" s="2">
        <v>14.72</v>
      </c>
      <c r="U90" s="2">
        <v>35.99</v>
      </c>
      <c r="W90">
        <v>2023</v>
      </c>
      <c r="X90">
        <v>4.2</v>
      </c>
    </row>
    <row r="91" spans="7:24">
      <c r="M91" s="22"/>
      <c r="N91" t="s">
        <v>47</v>
      </c>
      <c r="O91">
        <f>SUM(O88:O90)</f>
        <v>653.55000000000007</v>
      </c>
      <c r="S91">
        <v>2023</v>
      </c>
      <c r="T91">
        <v>15.7</v>
      </c>
      <c r="U91">
        <v>39.6</v>
      </c>
      <c r="W91">
        <v>2024</v>
      </c>
      <c r="X91">
        <v>5.3</v>
      </c>
    </row>
    <row r="92" spans="7:24">
      <c r="J92" s="4"/>
      <c r="K92" s="4"/>
      <c r="S92">
        <v>2024</v>
      </c>
      <c r="T92" s="2">
        <v>15.7</v>
      </c>
      <c r="U92" s="2">
        <v>41.2</v>
      </c>
      <c r="W92">
        <v>2025</v>
      </c>
      <c r="X92">
        <v>5.2</v>
      </c>
    </row>
    <row r="93" spans="7:24">
      <c r="S93">
        <v>2025</v>
      </c>
      <c r="T93" s="2">
        <v>20.3</v>
      </c>
      <c r="U93" s="2">
        <v>40.6</v>
      </c>
      <c r="W93">
        <v>2026</v>
      </c>
      <c r="X93">
        <v>6.5</v>
      </c>
    </row>
    <row r="94" spans="7:24">
      <c r="S94">
        <v>2026</v>
      </c>
      <c r="T94" s="2">
        <v>18.2</v>
      </c>
      <c r="U94" s="2">
        <v>37</v>
      </c>
    </row>
  </sheetData>
  <mergeCells count="6">
    <mergeCell ref="M80:M91"/>
    <mergeCell ref="M2:M13"/>
    <mergeCell ref="M16:M27"/>
    <mergeCell ref="M31:M42"/>
    <mergeCell ref="M47:M58"/>
    <mergeCell ref="M63:M7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0596A-29E8-4BAB-BA5E-732579F33E71}">
  <dimension ref="B1:AD45"/>
  <sheetViews>
    <sheetView topLeftCell="E1" workbookViewId="0">
      <selection activeCell="N13" sqref="N13"/>
    </sheetView>
  </sheetViews>
  <sheetFormatPr defaultColWidth="11" defaultRowHeight="14.25"/>
  <sheetData>
    <row r="1" spans="2:30">
      <c r="V1" t="s">
        <v>0</v>
      </c>
      <c r="W1" t="s">
        <v>1</v>
      </c>
      <c r="X1" t="s">
        <v>2</v>
      </c>
      <c r="Y1" t="s">
        <v>3</v>
      </c>
      <c r="Z1" t="s">
        <v>4</v>
      </c>
      <c r="AA1" t="s">
        <v>57</v>
      </c>
      <c r="AB1" t="s">
        <v>58</v>
      </c>
      <c r="AC1" t="s">
        <v>5</v>
      </c>
      <c r="AD1" t="s">
        <v>6</v>
      </c>
    </row>
    <row r="2" spans="2:30" ht="15" customHeight="1">
      <c r="B2" s="12" t="s">
        <v>79</v>
      </c>
      <c r="F2" t="s">
        <v>40</v>
      </c>
      <c r="H2" s="28" t="s">
        <v>79</v>
      </c>
      <c r="I2" t="s">
        <v>42</v>
      </c>
      <c r="K2" t="s">
        <v>43</v>
      </c>
      <c r="L2" t="s">
        <v>32</v>
      </c>
      <c r="O2" t="s">
        <v>30</v>
      </c>
      <c r="S2" t="s">
        <v>44</v>
      </c>
      <c r="V2" s="12">
        <v>2024</v>
      </c>
      <c r="W2" s="12" t="s">
        <v>7</v>
      </c>
      <c r="X2" s="12" t="s">
        <v>8</v>
      </c>
      <c r="Y2" s="12">
        <v>96</v>
      </c>
      <c r="Z2" s="12" t="s">
        <v>28</v>
      </c>
      <c r="AA2" s="12">
        <v>32928</v>
      </c>
      <c r="AB2" s="12" t="s">
        <v>59</v>
      </c>
      <c r="AC2" s="12" t="s">
        <v>11</v>
      </c>
      <c r="AD2" s="12">
        <v>2</v>
      </c>
    </row>
    <row r="3" spans="2:30">
      <c r="B3" t="s">
        <v>42</v>
      </c>
      <c r="D3">
        <v>1366.5</v>
      </c>
      <c r="H3" s="28"/>
      <c r="I3" t="s">
        <v>33</v>
      </c>
      <c r="J3" t="s">
        <v>16</v>
      </c>
      <c r="K3" s="3">
        <f>E10</f>
        <v>5.0493962678375415E-2</v>
      </c>
      <c r="L3" s="1">
        <f>F10</f>
        <v>0.16136114160263448</v>
      </c>
      <c r="O3" t="s">
        <v>33</v>
      </c>
      <c r="P3" t="s">
        <v>34</v>
      </c>
      <c r="R3">
        <v>2015</v>
      </c>
      <c r="V3" s="12">
        <v>2024</v>
      </c>
      <c r="W3" s="12" t="s">
        <v>7</v>
      </c>
      <c r="X3" s="12" t="s">
        <v>8</v>
      </c>
      <c r="Y3" s="12">
        <v>22</v>
      </c>
      <c r="Z3" s="12" t="s">
        <v>21</v>
      </c>
      <c r="AA3" s="12">
        <v>32937</v>
      </c>
      <c r="AB3" s="12" t="s">
        <v>60</v>
      </c>
      <c r="AC3" s="12" t="s">
        <v>11</v>
      </c>
      <c r="AD3" s="12">
        <v>4.5</v>
      </c>
    </row>
    <row r="4" spans="2:30">
      <c r="C4" t="s">
        <v>17</v>
      </c>
      <c r="D4">
        <v>0</v>
      </c>
      <c r="E4" s="3">
        <f>D4/$D$3</f>
        <v>0</v>
      </c>
      <c r="F4" s="3"/>
      <c r="H4" s="28"/>
      <c r="J4" t="s">
        <v>14</v>
      </c>
      <c r="K4" s="3">
        <f t="shared" ref="K4:K5" si="0">E11</f>
        <v>0</v>
      </c>
      <c r="L4" s="1"/>
      <c r="N4">
        <v>2016</v>
      </c>
      <c r="O4" s="2"/>
      <c r="P4" s="2"/>
      <c r="R4">
        <v>2016</v>
      </c>
      <c r="V4" s="12">
        <v>2024</v>
      </c>
      <c r="W4" s="12" t="s">
        <v>7</v>
      </c>
      <c r="X4" s="12" t="s">
        <v>8</v>
      </c>
      <c r="Y4" s="12">
        <v>24</v>
      </c>
      <c r="Z4" s="12" t="s">
        <v>23</v>
      </c>
      <c r="AA4" s="12">
        <v>32933</v>
      </c>
      <c r="AB4" s="12" t="s">
        <v>61</v>
      </c>
      <c r="AC4" s="12" t="s">
        <v>11</v>
      </c>
      <c r="AD4" s="12">
        <v>4.5</v>
      </c>
    </row>
    <row r="5" spans="2:30">
      <c r="C5" t="s">
        <v>9</v>
      </c>
      <c r="D5">
        <v>69</v>
      </c>
      <c r="E5" s="3">
        <f t="shared" ref="E5:E12" si="1">D5/$D$3</f>
        <v>5.0493962678375415E-2</v>
      </c>
      <c r="F5" s="3"/>
      <c r="H5" s="28"/>
      <c r="J5" t="s">
        <v>15</v>
      </c>
      <c r="K5" s="3">
        <f t="shared" si="0"/>
        <v>0.11086717892425905</v>
      </c>
      <c r="L5" s="1"/>
      <c r="N5">
        <v>2017</v>
      </c>
      <c r="O5" s="2"/>
      <c r="P5" s="2"/>
      <c r="R5">
        <v>2017</v>
      </c>
      <c r="V5" s="12">
        <v>2024</v>
      </c>
      <c r="W5" s="12" t="s">
        <v>7</v>
      </c>
      <c r="X5" s="12" t="s">
        <v>8</v>
      </c>
      <c r="Y5" s="12">
        <v>22</v>
      </c>
      <c r="Z5" s="12" t="s">
        <v>21</v>
      </c>
      <c r="AA5" s="12">
        <v>32935</v>
      </c>
      <c r="AB5" s="12" t="s">
        <v>62</v>
      </c>
      <c r="AC5" s="12" t="s">
        <v>11</v>
      </c>
      <c r="AD5" s="12">
        <v>4.5</v>
      </c>
    </row>
    <row r="6" spans="2:30">
      <c r="C6" t="s">
        <v>10</v>
      </c>
      <c r="D6">
        <v>0</v>
      </c>
      <c r="E6" s="3">
        <f t="shared" si="1"/>
        <v>0</v>
      </c>
      <c r="F6" s="3"/>
      <c r="H6" s="28"/>
      <c r="I6" t="s">
        <v>34</v>
      </c>
      <c r="J6" t="s">
        <v>35</v>
      </c>
      <c r="K6" s="3">
        <v>0</v>
      </c>
      <c r="L6" s="1">
        <f>F7</f>
        <v>0.19538968166849616</v>
      </c>
      <c r="N6">
        <v>2018</v>
      </c>
      <c r="O6" s="2"/>
      <c r="P6" s="2"/>
      <c r="R6">
        <v>2018</v>
      </c>
      <c r="V6" s="12">
        <v>2024</v>
      </c>
      <c r="W6" s="12" t="s">
        <v>7</v>
      </c>
      <c r="X6" s="12" t="s">
        <v>8</v>
      </c>
      <c r="Y6" s="12">
        <v>27</v>
      </c>
      <c r="Z6" s="12" t="s">
        <v>24</v>
      </c>
      <c r="AA6" s="12">
        <v>32927</v>
      </c>
      <c r="AB6" s="12" t="s">
        <v>63</v>
      </c>
      <c r="AC6" s="12" t="s">
        <v>11</v>
      </c>
      <c r="AD6" s="12">
        <v>4.5</v>
      </c>
    </row>
    <row r="7" spans="2:30">
      <c r="C7" t="s">
        <v>11</v>
      </c>
      <c r="D7">
        <v>258</v>
      </c>
      <c r="E7" s="3">
        <f t="shared" si="1"/>
        <v>0.18880351262349068</v>
      </c>
      <c r="F7" s="1">
        <f>SUM(E6,E9)</f>
        <v>0.19538968166849616</v>
      </c>
      <c r="H7" s="28"/>
      <c r="J7" t="s">
        <v>13</v>
      </c>
      <c r="K7" s="3">
        <f>E9</f>
        <v>0.19538968166849616</v>
      </c>
      <c r="L7" s="1"/>
      <c r="N7">
        <v>2019</v>
      </c>
      <c r="O7" s="2"/>
      <c r="P7" s="2"/>
      <c r="R7">
        <v>2019</v>
      </c>
      <c r="V7" s="12">
        <v>2024</v>
      </c>
      <c r="W7" s="12" t="s">
        <v>7</v>
      </c>
      <c r="X7" s="12" t="s">
        <v>8</v>
      </c>
      <c r="Y7" s="12">
        <v>22</v>
      </c>
      <c r="Z7" s="12" t="s">
        <v>21</v>
      </c>
      <c r="AA7" s="12">
        <v>32928</v>
      </c>
      <c r="AB7" s="12" t="s">
        <v>59</v>
      </c>
      <c r="AC7" s="12" t="s">
        <v>11</v>
      </c>
      <c r="AD7" s="12">
        <v>2.5</v>
      </c>
    </row>
    <row r="8" spans="2:30">
      <c r="C8" t="s">
        <v>12</v>
      </c>
      <c r="D8">
        <v>552</v>
      </c>
      <c r="E8" s="3">
        <f t="shared" si="1"/>
        <v>0.40395170142700332</v>
      </c>
      <c r="F8" s="1"/>
      <c r="H8" s="28"/>
      <c r="N8">
        <v>2020</v>
      </c>
      <c r="O8" s="2"/>
      <c r="P8" s="2"/>
      <c r="R8">
        <v>2020</v>
      </c>
      <c r="V8" s="12">
        <v>2024</v>
      </c>
      <c r="W8" s="12" t="s">
        <v>7</v>
      </c>
      <c r="X8" s="12" t="s">
        <v>8</v>
      </c>
      <c r="Y8" s="12">
        <v>22</v>
      </c>
      <c r="Z8" s="12" t="s">
        <v>21</v>
      </c>
      <c r="AA8" s="12">
        <v>32930</v>
      </c>
      <c r="AB8" s="12" t="s">
        <v>64</v>
      </c>
      <c r="AC8" s="12" t="s">
        <v>11</v>
      </c>
      <c r="AD8" s="12">
        <v>4.5</v>
      </c>
    </row>
    <row r="9" spans="2:30">
      <c r="C9" t="s">
        <v>13</v>
      </c>
      <c r="D9">
        <v>267</v>
      </c>
      <c r="E9" s="3">
        <f t="shared" si="1"/>
        <v>0.19538968166849616</v>
      </c>
      <c r="F9" s="1"/>
      <c r="H9" s="28"/>
      <c r="I9" t="s">
        <v>45</v>
      </c>
      <c r="J9" t="s">
        <v>46</v>
      </c>
      <c r="K9" t="s">
        <v>43</v>
      </c>
      <c r="N9">
        <v>2021</v>
      </c>
      <c r="O9" s="2"/>
      <c r="P9" s="2"/>
      <c r="R9">
        <v>2021</v>
      </c>
      <c r="V9" s="12">
        <v>2024</v>
      </c>
      <c r="W9" s="12" t="s">
        <v>7</v>
      </c>
      <c r="X9" s="12" t="s">
        <v>8</v>
      </c>
      <c r="Y9" s="12">
        <v>22</v>
      </c>
      <c r="Z9" s="12" t="s">
        <v>21</v>
      </c>
      <c r="AA9" s="12">
        <v>32941</v>
      </c>
      <c r="AB9" s="12" t="s">
        <v>65</v>
      </c>
      <c r="AC9" s="12" t="s">
        <v>11</v>
      </c>
      <c r="AD9" s="12">
        <v>4.5</v>
      </c>
    </row>
    <row r="10" spans="2:30">
      <c r="C10" t="s">
        <v>16</v>
      </c>
      <c r="D10">
        <v>69</v>
      </c>
      <c r="E10" s="3">
        <f t="shared" si="1"/>
        <v>5.0493962678375415E-2</v>
      </c>
      <c r="F10" s="1">
        <f>SUM(E10:E12)</f>
        <v>0.16136114160263448</v>
      </c>
      <c r="H10" s="28"/>
      <c r="I10" t="s">
        <v>17</v>
      </c>
      <c r="J10">
        <v>0</v>
      </c>
      <c r="K10" s="1">
        <f>J10/$J$13</f>
        <v>0</v>
      </c>
      <c r="N10">
        <v>2022</v>
      </c>
      <c r="O10" s="2"/>
      <c r="P10" s="2"/>
      <c r="R10">
        <v>2022</v>
      </c>
      <c r="V10" s="12">
        <v>2024</v>
      </c>
      <c r="W10" s="12" t="s">
        <v>7</v>
      </c>
      <c r="X10" s="12" t="s">
        <v>8</v>
      </c>
      <c r="Y10" s="12">
        <v>22</v>
      </c>
      <c r="Z10" s="12" t="s">
        <v>21</v>
      </c>
      <c r="AA10" s="12">
        <v>32942</v>
      </c>
      <c r="AB10" s="12" t="s">
        <v>66</v>
      </c>
      <c r="AC10" s="12" t="s">
        <v>11</v>
      </c>
      <c r="AD10" s="12">
        <v>4.5</v>
      </c>
    </row>
    <row r="11" spans="2:30">
      <c r="C11" t="s">
        <v>14</v>
      </c>
      <c r="D11">
        <v>0</v>
      </c>
      <c r="E11" s="3">
        <f t="shared" si="1"/>
        <v>0</v>
      </c>
      <c r="F11" s="1"/>
      <c r="H11" s="28"/>
      <c r="I11" t="s">
        <v>11</v>
      </c>
      <c r="J11">
        <v>91.5</v>
      </c>
      <c r="K11" s="1">
        <f t="shared" ref="K11:K12" si="2">J11/$J$13</f>
        <v>1</v>
      </c>
      <c r="N11">
        <v>2023</v>
      </c>
      <c r="R11">
        <v>2023</v>
      </c>
      <c r="V11" s="12">
        <v>2024</v>
      </c>
      <c r="W11" s="12" t="s">
        <v>7</v>
      </c>
      <c r="X11" s="12" t="s">
        <v>8</v>
      </c>
      <c r="Y11" s="12">
        <v>22</v>
      </c>
      <c r="Z11" s="12" t="s">
        <v>21</v>
      </c>
      <c r="AA11" s="12">
        <v>32936</v>
      </c>
      <c r="AB11" s="12" t="s">
        <v>67</v>
      </c>
      <c r="AC11" s="12" t="s">
        <v>11</v>
      </c>
      <c r="AD11" s="12">
        <v>4.5</v>
      </c>
    </row>
    <row r="12" spans="2:30">
      <c r="C12" t="s">
        <v>15</v>
      </c>
      <c r="D12">
        <v>151.5</v>
      </c>
      <c r="E12" s="3">
        <f t="shared" si="1"/>
        <v>0.11086717892425905</v>
      </c>
      <c r="F12" s="1"/>
      <c r="H12" s="28"/>
      <c r="I12" t="s">
        <v>16</v>
      </c>
      <c r="J12">
        <v>0</v>
      </c>
      <c r="K12" s="1">
        <f t="shared" si="2"/>
        <v>0</v>
      </c>
      <c r="N12">
        <v>2024</v>
      </c>
      <c r="O12" s="2">
        <v>16.100000000000001</v>
      </c>
      <c r="P12" s="2">
        <v>19.5</v>
      </c>
      <c r="R12">
        <v>2024</v>
      </c>
      <c r="S12">
        <v>0</v>
      </c>
      <c r="V12" s="12">
        <v>2024</v>
      </c>
      <c r="W12" s="12" t="s">
        <v>7</v>
      </c>
      <c r="X12" s="12" t="s">
        <v>8</v>
      </c>
      <c r="Y12" s="12">
        <v>22</v>
      </c>
      <c r="Z12" s="12" t="s">
        <v>21</v>
      </c>
      <c r="AA12" s="12">
        <v>32943</v>
      </c>
      <c r="AB12" s="12" t="s">
        <v>68</v>
      </c>
      <c r="AC12" s="12" t="s">
        <v>11</v>
      </c>
      <c r="AD12" s="12">
        <v>4.5</v>
      </c>
    </row>
    <row r="13" spans="2:30">
      <c r="I13" t="s">
        <v>47</v>
      </c>
      <c r="J13">
        <v>91.5</v>
      </c>
      <c r="V13" s="12">
        <v>2024</v>
      </c>
      <c r="W13" s="12" t="s">
        <v>7</v>
      </c>
      <c r="X13" s="12" t="s">
        <v>8</v>
      </c>
      <c r="Y13" s="12">
        <v>12</v>
      </c>
      <c r="Z13" s="12" t="s">
        <v>19</v>
      </c>
      <c r="AA13" s="12">
        <v>32926</v>
      </c>
      <c r="AB13" s="12" t="s">
        <v>69</v>
      </c>
      <c r="AC13" s="12" t="s">
        <v>11</v>
      </c>
      <c r="AD13" s="12">
        <v>4.5</v>
      </c>
    </row>
    <row r="14" spans="2:30">
      <c r="V14" s="12">
        <v>2024</v>
      </c>
      <c r="W14" s="12" t="s">
        <v>7</v>
      </c>
      <c r="X14" s="12" t="s">
        <v>8</v>
      </c>
      <c r="Y14" s="12">
        <v>22</v>
      </c>
      <c r="Z14" s="12" t="s">
        <v>21</v>
      </c>
      <c r="AA14" s="12">
        <v>32929</v>
      </c>
      <c r="AB14" s="12" t="s">
        <v>70</v>
      </c>
      <c r="AC14" s="12" t="s">
        <v>11</v>
      </c>
      <c r="AD14" s="12">
        <v>4.5</v>
      </c>
    </row>
    <row r="15" spans="2:30">
      <c r="V15" s="12">
        <v>2024</v>
      </c>
      <c r="W15" s="12" t="s">
        <v>7</v>
      </c>
      <c r="X15" s="12" t="s">
        <v>8</v>
      </c>
      <c r="Y15" s="12">
        <v>22</v>
      </c>
      <c r="Z15" s="12" t="s">
        <v>21</v>
      </c>
      <c r="AA15" s="12">
        <v>32931</v>
      </c>
      <c r="AB15" s="12" t="s">
        <v>71</v>
      </c>
      <c r="AC15" s="12" t="s">
        <v>11</v>
      </c>
      <c r="AD15" s="12">
        <v>4.5</v>
      </c>
    </row>
    <row r="16" spans="2:30">
      <c r="V16" s="12">
        <v>2024</v>
      </c>
      <c r="W16" s="12" t="s">
        <v>7</v>
      </c>
      <c r="X16" s="12" t="s">
        <v>8</v>
      </c>
      <c r="Y16" s="12">
        <v>9</v>
      </c>
      <c r="Z16" s="12" t="s">
        <v>18</v>
      </c>
      <c r="AA16" s="12">
        <v>32932</v>
      </c>
      <c r="AB16" s="12" t="s">
        <v>72</v>
      </c>
      <c r="AC16" s="12" t="s">
        <v>11</v>
      </c>
      <c r="AD16" s="12">
        <v>1.5</v>
      </c>
    </row>
    <row r="17" spans="2:30">
      <c r="V17" s="12">
        <v>2024</v>
      </c>
      <c r="W17" s="12" t="s">
        <v>7</v>
      </c>
      <c r="X17" s="12" t="s">
        <v>8</v>
      </c>
      <c r="Y17" s="12">
        <v>24</v>
      </c>
      <c r="Z17" s="12" t="s">
        <v>23</v>
      </c>
      <c r="AA17" s="12">
        <v>32944</v>
      </c>
      <c r="AB17" s="12" t="s">
        <v>73</v>
      </c>
      <c r="AC17" s="12" t="s">
        <v>11</v>
      </c>
      <c r="AD17" s="12">
        <v>4.5</v>
      </c>
    </row>
    <row r="18" spans="2:30">
      <c r="B18" s="13" t="s">
        <v>80</v>
      </c>
      <c r="F18" t="s">
        <v>40</v>
      </c>
      <c r="H18" s="29" t="s">
        <v>80</v>
      </c>
      <c r="I18" t="s">
        <v>42</v>
      </c>
      <c r="K18" t="s">
        <v>43</v>
      </c>
      <c r="L18" t="s">
        <v>32</v>
      </c>
      <c r="V18" s="12">
        <v>2024</v>
      </c>
      <c r="W18" s="12" t="s">
        <v>7</v>
      </c>
      <c r="X18" s="12" t="s">
        <v>8</v>
      </c>
      <c r="Y18" s="12">
        <v>22</v>
      </c>
      <c r="Z18" s="12" t="s">
        <v>21</v>
      </c>
      <c r="AA18" s="12">
        <v>32924</v>
      </c>
      <c r="AB18" s="12" t="s">
        <v>74</v>
      </c>
      <c r="AC18" s="12" t="s">
        <v>11</v>
      </c>
      <c r="AD18" s="12">
        <v>6</v>
      </c>
    </row>
    <row r="19" spans="2:30">
      <c r="B19" t="s">
        <v>42</v>
      </c>
      <c r="D19">
        <v>1566</v>
      </c>
      <c r="H19" s="29"/>
      <c r="I19" t="s">
        <v>33</v>
      </c>
      <c r="J19" t="s">
        <v>16</v>
      </c>
      <c r="K19" s="3">
        <f>E26</f>
        <v>1.1494252873563218E-2</v>
      </c>
      <c r="L19" s="1">
        <f>F26</f>
        <v>6.5134099616858232E-2</v>
      </c>
      <c r="V19" s="12">
        <v>2024</v>
      </c>
      <c r="W19" s="12" t="s">
        <v>7</v>
      </c>
      <c r="X19" s="12" t="s">
        <v>8</v>
      </c>
      <c r="Y19" s="12">
        <v>22</v>
      </c>
      <c r="Z19" s="12" t="s">
        <v>21</v>
      </c>
      <c r="AA19" s="12">
        <v>32939</v>
      </c>
      <c r="AB19" s="12" t="s">
        <v>75</v>
      </c>
      <c r="AC19" s="12" t="s">
        <v>11</v>
      </c>
      <c r="AD19" s="12">
        <v>4.5</v>
      </c>
    </row>
    <row r="20" spans="2:30">
      <c r="C20" t="s">
        <v>17</v>
      </c>
      <c r="D20">
        <v>0</v>
      </c>
      <c r="E20" s="3">
        <f>D20/$D$19</f>
        <v>0</v>
      </c>
      <c r="F20" s="3"/>
      <c r="H20" s="29"/>
      <c r="J20" t="s">
        <v>14</v>
      </c>
      <c r="K20" s="3">
        <f t="shared" ref="K20:K21" si="3">E27</f>
        <v>0</v>
      </c>
      <c r="L20" s="1"/>
      <c r="V20" s="12">
        <v>2024</v>
      </c>
      <c r="W20" s="12" t="s">
        <v>7</v>
      </c>
      <c r="X20" s="12" t="s">
        <v>8</v>
      </c>
      <c r="Y20" s="12">
        <v>22</v>
      </c>
      <c r="Z20" s="12" t="s">
        <v>21</v>
      </c>
      <c r="AA20" s="12">
        <v>32925</v>
      </c>
      <c r="AB20" s="12" t="s">
        <v>76</v>
      </c>
      <c r="AC20" s="12" t="s">
        <v>11</v>
      </c>
      <c r="AD20" s="12">
        <v>4.5</v>
      </c>
    </row>
    <row r="21" spans="2:30">
      <c r="C21" t="s">
        <v>9</v>
      </c>
      <c r="D21">
        <v>12</v>
      </c>
      <c r="E21" s="3">
        <f t="shared" ref="E21:E28" si="4">D21/$D$19</f>
        <v>7.6628352490421452E-3</v>
      </c>
      <c r="F21" s="3"/>
      <c r="H21" s="29"/>
      <c r="J21" t="s">
        <v>15</v>
      </c>
      <c r="K21" s="3">
        <f t="shared" si="3"/>
        <v>5.3639846743295021E-2</v>
      </c>
      <c r="L21" s="1"/>
      <c r="V21" s="12">
        <v>2024</v>
      </c>
      <c r="W21" s="12" t="s">
        <v>7</v>
      </c>
      <c r="X21" s="12" t="s">
        <v>8</v>
      </c>
      <c r="Y21" s="12">
        <v>22</v>
      </c>
      <c r="Z21" s="12" t="s">
        <v>21</v>
      </c>
      <c r="AA21" s="12">
        <v>32940</v>
      </c>
      <c r="AB21" s="12" t="s">
        <v>77</v>
      </c>
      <c r="AC21" s="12" t="s">
        <v>11</v>
      </c>
      <c r="AD21" s="12">
        <v>4.5</v>
      </c>
    </row>
    <row r="22" spans="2:30">
      <c r="C22" t="s">
        <v>10</v>
      </c>
      <c r="D22">
        <v>60</v>
      </c>
      <c r="E22" s="3">
        <f t="shared" si="4"/>
        <v>3.8314176245210725E-2</v>
      </c>
      <c r="F22" s="3"/>
      <c r="H22" s="29"/>
      <c r="I22" t="s">
        <v>34</v>
      </c>
      <c r="J22" t="s">
        <v>35</v>
      </c>
      <c r="K22" s="3">
        <v>0</v>
      </c>
      <c r="L22" s="1">
        <f>F23</f>
        <v>0.16091954022988506</v>
      </c>
      <c r="V22" s="12">
        <v>2024</v>
      </c>
      <c r="W22" s="12" t="s">
        <v>7</v>
      </c>
      <c r="X22" s="12" t="s">
        <v>8</v>
      </c>
      <c r="Y22" s="12">
        <v>23</v>
      </c>
      <c r="Z22" s="12" t="s">
        <v>22</v>
      </c>
      <c r="AA22" s="12">
        <v>32934</v>
      </c>
      <c r="AB22" s="12" t="s">
        <v>78</v>
      </c>
      <c r="AC22" s="12" t="s">
        <v>11</v>
      </c>
      <c r="AD22" s="12">
        <v>4.5</v>
      </c>
    </row>
    <row r="23" spans="2:30">
      <c r="C23" t="s">
        <v>11</v>
      </c>
      <c r="D23">
        <v>432</v>
      </c>
      <c r="E23" s="3">
        <f t="shared" si="4"/>
        <v>0.27586206896551724</v>
      </c>
      <c r="F23" s="1">
        <f>SUM(E22,E25)</f>
        <v>0.16091954022988506</v>
      </c>
      <c r="H23" s="29"/>
      <c r="J23" t="s">
        <v>13</v>
      </c>
      <c r="K23" s="3">
        <f>E25</f>
        <v>0.12260536398467432</v>
      </c>
      <c r="L23" s="1"/>
      <c r="V23" s="12">
        <v>2024</v>
      </c>
      <c r="W23" s="12" t="s">
        <v>7</v>
      </c>
      <c r="X23" s="12" t="s">
        <v>8</v>
      </c>
      <c r="Y23" s="12">
        <v>22</v>
      </c>
      <c r="Z23" s="12" t="s">
        <v>21</v>
      </c>
      <c r="AA23" s="12">
        <v>32932</v>
      </c>
      <c r="AB23" s="12" t="s">
        <v>72</v>
      </c>
      <c r="AC23" s="12" t="s">
        <v>11</v>
      </c>
      <c r="AD23" s="12">
        <v>3</v>
      </c>
    </row>
    <row r="24" spans="2:30">
      <c r="C24" t="s">
        <v>12</v>
      </c>
      <c r="D24">
        <v>768</v>
      </c>
      <c r="E24" s="3">
        <f t="shared" si="4"/>
        <v>0.49042145593869729</v>
      </c>
      <c r="F24" s="1"/>
      <c r="H24" s="29"/>
      <c r="V24" s="13">
        <v>2024</v>
      </c>
      <c r="W24" s="13" t="s">
        <v>7</v>
      </c>
      <c r="X24" s="13" t="s">
        <v>8</v>
      </c>
      <c r="Y24" s="13">
        <v>28</v>
      </c>
      <c r="Z24" s="13" t="s">
        <v>25</v>
      </c>
      <c r="AA24" s="13">
        <v>32950</v>
      </c>
      <c r="AB24" s="13" t="s">
        <v>81</v>
      </c>
      <c r="AC24" s="13" t="s">
        <v>11</v>
      </c>
      <c r="AD24" s="13">
        <v>6</v>
      </c>
    </row>
    <row r="25" spans="2:30">
      <c r="C25" t="s">
        <v>13</v>
      </c>
      <c r="D25">
        <v>192</v>
      </c>
      <c r="E25" s="3">
        <f t="shared" si="4"/>
        <v>0.12260536398467432</v>
      </c>
      <c r="F25" s="1"/>
      <c r="H25" s="29"/>
      <c r="I25" t="s">
        <v>45</v>
      </c>
      <c r="J25" t="s">
        <v>46</v>
      </c>
      <c r="K25" t="s">
        <v>43</v>
      </c>
      <c r="V25" s="13">
        <v>2024</v>
      </c>
      <c r="W25" s="13" t="s">
        <v>7</v>
      </c>
      <c r="X25" s="13" t="s">
        <v>8</v>
      </c>
      <c r="Y25" s="13">
        <v>28</v>
      </c>
      <c r="Z25" s="13" t="s">
        <v>25</v>
      </c>
      <c r="AA25" s="13">
        <v>32963</v>
      </c>
      <c r="AB25" s="13" t="s">
        <v>82</v>
      </c>
      <c r="AC25" s="13" t="s">
        <v>11</v>
      </c>
      <c r="AD25" s="13">
        <v>6</v>
      </c>
    </row>
    <row r="26" spans="2:30">
      <c r="C26" t="s">
        <v>16</v>
      </c>
      <c r="D26">
        <v>18</v>
      </c>
      <c r="E26" s="3">
        <f t="shared" si="4"/>
        <v>1.1494252873563218E-2</v>
      </c>
      <c r="F26" s="1">
        <f>SUM(E26:E28)</f>
        <v>6.5134099616858232E-2</v>
      </c>
      <c r="H26" s="29"/>
      <c r="I26" t="s">
        <v>17</v>
      </c>
      <c r="J26">
        <v>0</v>
      </c>
      <c r="K26" s="1">
        <f>J26/$J$13</f>
        <v>0</v>
      </c>
      <c r="V26" s="13">
        <v>2024</v>
      </c>
      <c r="W26" s="13" t="s">
        <v>7</v>
      </c>
      <c r="X26" s="13" t="s">
        <v>8</v>
      </c>
      <c r="Y26" s="13">
        <v>28</v>
      </c>
      <c r="Z26" s="13" t="s">
        <v>25</v>
      </c>
      <c r="AA26" s="13">
        <v>32947</v>
      </c>
      <c r="AB26" s="13" t="s">
        <v>83</v>
      </c>
      <c r="AC26" s="13" t="s">
        <v>11</v>
      </c>
      <c r="AD26" s="13">
        <v>6</v>
      </c>
    </row>
    <row r="27" spans="2:30">
      <c r="C27" t="s">
        <v>14</v>
      </c>
      <c r="D27">
        <v>0</v>
      </c>
      <c r="E27" s="3">
        <f t="shared" si="4"/>
        <v>0</v>
      </c>
      <c r="F27" s="1"/>
      <c r="H27" s="29"/>
      <c r="I27" t="s">
        <v>11</v>
      </c>
      <c r="J27">
        <v>96</v>
      </c>
      <c r="K27" s="1">
        <f>J27/$J$29</f>
        <v>1</v>
      </c>
      <c r="V27" s="13">
        <v>2024</v>
      </c>
      <c r="W27" s="13" t="s">
        <v>7</v>
      </c>
      <c r="X27" s="13" t="s">
        <v>8</v>
      </c>
      <c r="Y27" s="13">
        <v>28</v>
      </c>
      <c r="Z27" s="13" t="s">
        <v>25</v>
      </c>
      <c r="AA27" s="13">
        <v>32948</v>
      </c>
      <c r="AB27" s="13" t="s">
        <v>84</v>
      </c>
      <c r="AC27" s="13" t="s">
        <v>11</v>
      </c>
      <c r="AD27" s="13">
        <v>6</v>
      </c>
    </row>
    <row r="28" spans="2:30">
      <c r="C28" t="s">
        <v>15</v>
      </c>
      <c r="D28">
        <v>84</v>
      </c>
      <c r="E28" s="3">
        <f t="shared" si="4"/>
        <v>5.3639846743295021E-2</v>
      </c>
      <c r="F28" s="1"/>
      <c r="H28" s="29"/>
      <c r="I28" t="s">
        <v>16</v>
      </c>
      <c r="J28">
        <v>0</v>
      </c>
      <c r="K28" s="1">
        <f t="shared" ref="K28" si="5">J28/$J$13</f>
        <v>0</v>
      </c>
      <c r="V28" s="13">
        <v>2024</v>
      </c>
      <c r="W28" s="13" t="s">
        <v>7</v>
      </c>
      <c r="X28" s="13" t="s">
        <v>8</v>
      </c>
      <c r="Y28" s="13">
        <v>24</v>
      </c>
      <c r="Z28" s="13" t="s">
        <v>23</v>
      </c>
      <c r="AA28" s="13">
        <v>32958</v>
      </c>
      <c r="AB28" s="13" t="s">
        <v>85</v>
      </c>
      <c r="AC28" s="13" t="s">
        <v>11</v>
      </c>
      <c r="AD28" s="13">
        <v>6</v>
      </c>
    </row>
    <row r="29" spans="2:30">
      <c r="I29" t="s">
        <v>47</v>
      </c>
      <c r="J29">
        <v>96</v>
      </c>
      <c r="V29" s="13">
        <v>2024</v>
      </c>
      <c r="W29" s="13" t="s">
        <v>7</v>
      </c>
      <c r="X29" s="13" t="s">
        <v>8</v>
      </c>
      <c r="Y29" s="13">
        <v>28</v>
      </c>
      <c r="Z29" s="13" t="s">
        <v>25</v>
      </c>
      <c r="AA29" s="13">
        <v>32953</v>
      </c>
      <c r="AB29" s="13" t="s">
        <v>86</v>
      </c>
      <c r="AC29" s="13" t="s">
        <v>11</v>
      </c>
      <c r="AD29" s="13">
        <v>6</v>
      </c>
    </row>
    <row r="30" spans="2:30">
      <c r="V30" s="13">
        <v>2024</v>
      </c>
      <c r="W30" s="13" t="s">
        <v>7</v>
      </c>
      <c r="X30" s="13" t="s">
        <v>8</v>
      </c>
      <c r="Y30" s="13">
        <v>16</v>
      </c>
      <c r="Z30" s="13" t="s">
        <v>20</v>
      </c>
      <c r="AA30" s="13">
        <v>32955</v>
      </c>
      <c r="AB30" s="13" t="s">
        <v>87</v>
      </c>
      <c r="AC30" s="13" t="s">
        <v>11</v>
      </c>
      <c r="AD30" s="13">
        <v>6</v>
      </c>
    </row>
    <row r="31" spans="2:30">
      <c r="V31" s="13">
        <v>2024</v>
      </c>
      <c r="W31" s="13" t="s">
        <v>7</v>
      </c>
      <c r="X31" s="13" t="s">
        <v>8</v>
      </c>
      <c r="Y31" s="13">
        <v>40</v>
      </c>
      <c r="Z31" s="13" t="s">
        <v>26</v>
      </c>
      <c r="AA31" s="13">
        <v>32965</v>
      </c>
      <c r="AB31" s="13" t="s">
        <v>88</v>
      </c>
      <c r="AC31" s="13" t="s">
        <v>11</v>
      </c>
      <c r="AD31" s="13">
        <v>6</v>
      </c>
    </row>
    <row r="32" spans="2:30">
      <c r="V32" s="13">
        <v>2024</v>
      </c>
      <c r="W32" s="13" t="s">
        <v>7</v>
      </c>
      <c r="X32" s="13" t="s">
        <v>8</v>
      </c>
      <c r="Y32" s="13">
        <v>28</v>
      </c>
      <c r="Z32" s="13" t="s">
        <v>25</v>
      </c>
      <c r="AA32" s="13">
        <v>32949</v>
      </c>
      <c r="AB32" s="13" t="s">
        <v>89</v>
      </c>
      <c r="AC32" s="13" t="s">
        <v>11</v>
      </c>
      <c r="AD32" s="13">
        <v>6</v>
      </c>
    </row>
    <row r="33" spans="2:30">
      <c r="V33" s="13">
        <v>2024</v>
      </c>
      <c r="W33" s="13" t="s">
        <v>7</v>
      </c>
      <c r="X33" s="13" t="s">
        <v>8</v>
      </c>
      <c r="Y33" s="13">
        <v>28</v>
      </c>
      <c r="Z33" s="13" t="s">
        <v>25</v>
      </c>
      <c r="AA33" s="13">
        <v>32951</v>
      </c>
      <c r="AB33" s="13" t="s">
        <v>90</v>
      </c>
      <c r="AC33" s="13" t="s">
        <v>11</v>
      </c>
      <c r="AD33" s="13">
        <v>6</v>
      </c>
    </row>
    <row r="34" spans="2:30">
      <c r="B34" s="14" t="s">
        <v>97</v>
      </c>
      <c r="F34" t="s">
        <v>40</v>
      </c>
      <c r="H34" s="30" t="s">
        <v>98</v>
      </c>
      <c r="I34" t="s">
        <v>42</v>
      </c>
      <c r="K34" t="s">
        <v>43</v>
      </c>
      <c r="L34" t="s">
        <v>32</v>
      </c>
      <c r="V34" s="13">
        <v>2024</v>
      </c>
      <c r="W34" s="13" t="s">
        <v>7</v>
      </c>
      <c r="X34" s="13" t="s">
        <v>8</v>
      </c>
      <c r="Y34" s="13">
        <v>9</v>
      </c>
      <c r="Z34" s="13" t="s">
        <v>18</v>
      </c>
      <c r="AA34" s="13">
        <v>32957</v>
      </c>
      <c r="AB34" s="13" t="s">
        <v>91</v>
      </c>
      <c r="AC34" s="13" t="s">
        <v>11</v>
      </c>
      <c r="AD34" s="13">
        <v>6</v>
      </c>
    </row>
    <row r="35" spans="2:30">
      <c r="B35" t="s">
        <v>42</v>
      </c>
      <c r="D35">
        <v>861</v>
      </c>
      <c r="H35" s="30"/>
      <c r="I35" t="s">
        <v>33</v>
      </c>
      <c r="J35" t="s">
        <v>16</v>
      </c>
      <c r="K35" s="3">
        <f>E42</f>
        <v>0</v>
      </c>
      <c r="L35" s="1">
        <f>F42</f>
        <v>0.19860627177700349</v>
      </c>
      <c r="V35" s="13">
        <v>2024</v>
      </c>
      <c r="W35" s="13" t="s">
        <v>7</v>
      </c>
      <c r="X35" s="13" t="s">
        <v>8</v>
      </c>
      <c r="Y35" s="13">
        <v>28</v>
      </c>
      <c r="Z35" s="13" t="s">
        <v>25</v>
      </c>
      <c r="AA35" s="13">
        <v>32964</v>
      </c>
      <c r="AB35" s="13" t="s">
        <v>92</v>
      </c>
      <c r="AC35" s="13" t="s">
        <v>11</v>
      </c>
      <c r="AD35" s="13">
        <v>6</v>
      </c>
    </row>
    <row r="36" spans="2:30">
      <c r="C36" t="s">
        <v>17</v>
      </c>
      <c r="D36">
        <v>0</v>
      </c>
      <c r="E36" s="3">
        <f>D36/$D$35</f>
        <v>0</v>
      </c>
      <c r="F36" s="3"/>
      <c r="H36" s="30"/>
      <c r="J36" t="s">
        <v>14</v>
      </c>
      <c r="K36" s="3">
        <f t="shared" ref="K36:K37" si="6">E43</f>
        <v>0</v>
      </c>
      <c r="L36" s="1"/>
      <c r="V36" s="13">
        <v>2024</v>
      </c>
      <c r="W36" s="13" t="s">
        <v>7</v>
      </c>
      <c r="X36" s="13" t="s">
        <v>8</v>
      </c>
      <c r="Y36" s="13">
        <v>28</v>
      </c>
      <c r="Z36" s="13" t="s">
        <v>25</v>
      </c>
      <c r="AA36" s="13">
        <v>32952</v>
      </c>
      <c r="AB36" s="13" t="s">
        <v>93</v>
      </c>
      <c r="AC36" s="13" t="s">
        <v>11</v>
      </c>
      <c r="AD36" s="13">
        <v>6</v>
      </c>
    </row>
    <row r="37" spans="2:30">
      <c r="C37" t="s">
        <v>9</v>
      </c>
      <c r="D37">
        <v>0</v>
      </c>
      <c r="E37" s="3">
        <f t="shared" ref="E37:E42" si="7">D37/$D$35</f>
        <v>0</v>
      </c>
      <c r="F37" s="3"/>
      <c r="H37" s="30"/>
      <c r="J37" t="s">
        <v>15</v>
      </c>
      <c r="K37" s="3">
        <f t="shared" si="6"/>
        <v>0.19860627177700349</v>
      </c>
      <c r="L37" s="1"/>
      <c r="V37" s="13">
        <v>2024</v>
      </c>
      <c r="W37" s="13" t="s">
        <v>7</v>
      </c>
      <c r="X37" s="13" t="s">
        <v>8</v>
      </c>
      <c r="Y37" s="13">
        <v>22</v>
      </c>
      <c r="Z37" s="13" t="s">
        <v>21</v>
      </c>
      <c r="AA37" s="13">
        <v>32956</v>
      </c>
      <c r="AB37" s="13" t="s">
        <v>94</v>
      </c>
      <c r="AC37" s="13" t="s">
        <v>11</v>
      </c>
      <c r="AD37" s="13">
        <v>6</v>
      </c>
    </row>
    <row r="38" spans="2:30">
      <c r="C38" t="s">
        <v>10</v>
      </c>
      <c r="D38">
        <v>0</v>
      </c>
      <c r="E38" s="3">
        <f t="shared" si="7"/>
        <v>0</v>
      </c>
      <c r="F38" s="3"/>
      <c r="H38" s="30"/>
      <c r="I38" t="s">
        <v>34</v>
      </c>
      <c r="J38" t="s">
        <v>35</v>
      </c>
      <c r="K38" s="3">
        <v>0</v>
      </c>
      <c r="L38" s="1">
        <f>F39</f>
        <v>0.36585365853658536</v>
      </c>
      <c r="V38" s="13">
        <v>2024</v>
      </c>
      <c r="W38" s="13" t="s">
        <v>7</v>
      </c>
      <c r="X38" s="13" t="s">
        <v>8</v>
      </c>
      <c r="Y38" s="13">
        <v>9</v>
      </c>
      <c r="Z38" s="13" t="s">
        <v>18</v>
      </c>
      <c r="AA38" s="13">
        <v>32959</v>
      </c>
      <c r="AB38" s="13" t="s">
        <v>95</v>
      </c>
      <c r="AC38" s="13" t="s">
        <v>11</v>
      </c>
      <c r="AD38" s="13">
        <v>6</v>
      </c>
    </row>
    <row r="39" spans="2:30">
      <c r="C39" t="s">
        <v>11</v>
      </c>
      <c r="D39">
        <v>105</v>
      </c>
      <c r="E39" s="3">
        <f t="shared" si="7"/>
        <v>0.12195121951219512</v>
      </c>
      <c r="F39" s="1">
        <f>SUM(E38,E41)</f>
        <v>0.36585365853658536</v>
      </c>
      <c r="H39" s="30"/>
      <c r="J39" t="s">
        <v>13</v>
      </c>
      <c r="K39" s="3">
        <f>E41</f>
        <v>0.36585365853658536</v>
      </c>
      <c r="L39" s="1"/>
      <c r="V39" s="13">
        <v>2024</v>
      </c>
      <c r="W39" s="13" t="s">
        <v>7</v>
      </c>
      <c r="X39" s="13" t="s">
        <v>8</v>
      </c>
      <c r="Y39" s="13">
        <v>42</v>
      </c>
      <c r="Z39" s="13" t="s">
        <v>27</v>
      </c>
      <c r="AA39" s="13">
        <v>32954</v>
      </c>
      <c r="AB39" s="13" t="s">
        <v>96</v>
      </c>
      <c r="AC39" s="13" t="s">
        <v>11</v>
      </c>
      <c r="AD39" s="13">
        <v>6</v>
      </c>
    </row>
    <row r="40" spans="2:30">
      <c r="C40" t="s">
        <v>12</v>
      </c>
      <c r="D40">
        <v>270</v>
      </c>
      <c r="E40" s="3">
        <f t="shared" si="7"/>
        <v>0.31358885017421601</v>
      </c>
      <c r="F40" s="1"/>
      <c r="H40" s="30"/>
    </row>
    <row r="41" spans="2:30">
      <c r="C41" t="s">
        <v>13</v>
      </c>
      <c r="D41">
        <v>315</v>
      </c>
      <c r="E41" s="3">
        <f t="shared" si="7"/>
        <v>0.36585365853658536</v>
      </c>
      <c r="F41" s="1"/>
      <c r="H41" s="30"/>
      <c r="I41" t="s">
        <v>45</v>
      </c>
      <c r="J41" t="s">
        <v>46</v>
      </c>
      <c r="K41" t="s">
        <v>43</v>
      </c>
    </row>
    <row r="42" spans="2:30">
      <c r="C42" t="s">
        <v>16</v>
      </c>
      <c r="D42">
        <v>0</v>
      </c>
      <c r="E42" s="3">
        <f t="shared" si="7"/>
        <v>0</v>
      </c>
      <c r="F42" s="1">
        <f>SUM(E42:E44)</f>
        <v>0.19860627177700349</v>
      </c>
      <c r="H42" s="30"/>
      <c r="I42" t="s">
        <v>17</v>
      </c>
      <c r="J42">
        <v>0</v>
      </c>
      <c r="K42" s="1">
        <f>J42/$J$13</f>
        <v>0</v>
      </c>
    </row>
    <row r="43" spans="2:30">
      <c r="C43" t="s">
        <v>14</v>
      </c>
      <c r="D43">
        <v>0</v>
      </c>
      <c r="E43" s="3">
        <v>0</v>
      </c>
      <c r="F43" s="1"/>
      <c r="H43" s="30"/>
      <c r="I43" t="s">
        <v>11</v>
      </c>
      <c r="J43">
        <v>94.9</v>
      </c>
      <c r="K43" s="1">
        <f>J43/$J$45</f>
        <v>1</v>
      </c>
    </row>
    <row r="44" spans="2:30">
      <c r="C44" t="s">
        <v>15</v>
      </c>
      <c r="D44">
        <v>171</v>
      </c>
      <c r="E44" s="3">
        <f>D44/$D$35</f>
        <v>0.19860627177700349</v>
      </c>
      <c r="F44" s="1"/>
      <c r="H44" s="30"/>
      <c r="I44" t="s">
        <v>16</v>
      </c>
      <c r="J44">
        <v>0</v>
      </c>
      <c r="K44" s="1">
        <f t="shared" ref="K44" si="8">J44/$J$13</f>
        <v>0</v>
      </c>
    </row>
    <row r="45" spans="2:30">
      <c r="I45" t="s">
        <v>47</v>
      </c>
      <c r="J45">
        <v>94.9</v>
      </c>
    </row>
  </sheetData>
  <mergeCells count="3">
    <mergeCell ref="H2:H12"/>
    <mergeCell ref="H18:H28"/>
    <mergeCell ref="H34:H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General EPSA 2026</vt:lpstr>
      <vt:lpstr>Graus</vt:lpstr>
      <vt:lpstr>Màsters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Mascarell Vaya</dc:creator>
  <cp:lastModifiedBy>Eva Díez Savall</cp:lastModifiedBy>
  <dcterms:created xsi:type="dcterms:W3CDTF">2024-09-05T11:20:32Z</dcterms:created>
  <dcterms:modified xsi:type="dcterms:W3CDTF">2026-09-09T07:49:49Z</dcterms:modified>
</cp:coreProperties>
</file>