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2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3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4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5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6.xml" ContentType="application/vnd.openxmlformats-officedocument.themeOverride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1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12.xml" ContentType="application/vnd.openxmlformats-officedocument.themeOverride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7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8.xml" ContentType="application/vnd.openxmlformats-officedocument.drawing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9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drawings/drawing10.xml" ContentType="application/vnd.openxmlformats-officedocument.drawing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drawings/drawing11.xml" ContentType="application/vnd.openxmlformats-officedocument.drawing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12.xml" ContentType="application/vnd.openxmlformats-officedocument.drawing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masva\Desktop\SPNL\Estadístiques\WEB\25-26\"/>
    </mc:Choice>
  </mc:AlternateContent>
  <xr:revisionPtr revIDLastSave="0" documentId="13_ncr:1_{29FB0B88-345B-4038-95E8-7A250CA49584}" xr6:coauthVersionLast="47" xr6:coauthVersionMax="47" xr10:uidLastSave="{00000000-0000-0000-0000-000000000000}"/>
  <bookViews>
    <workbookView xWindow="-120" yWindow="-120" windowWidth="19440" windowHeight="15000" tabRatio="879" activeTab="11" xr2:uid="{E79D0423-239B-4D29-8441-E6FD352D3ADC}"/>
  </bookViews>
  <sheets>
    <sheet name="Demanda VERA 2024 general" sheetId="1" r:id="rId1"/>
    <sheet name="ETSA" sheetId="2" r:id="rId2"/>
    <sheet name="ETSCCP" sheetId="3" r:id="rId3"/>
    <sheet name="ETSInf" sheetId="4" r:id="rId4"/>
    <sheet name="ETSED" sheetId="5" r:id="rId5"/>
    <sheet name="ETSEEdif" sheetId="6" r:id="rId6"/>
    <sheet name="ETSEAMN" sheetId="7" r:id="rId7"/>
    <sheet name="ETSGCT" sheetId="8" r:id="rId8"/>
    <sheet name="ETSET" sheetId="9" r:id="rId9"/>
    <sheet name="ETSEInd" sheetId="10" r:id="rId10"/>
    <sheet name="FADE" sheetId="11" r:id="rId11"/>
    <sheet name="FBBAA" sheetId="12" r:id="rId12"/>
  </sheets>
  <externalReferences>
    <externalReference r:id="rId13"/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9" i="2" l="1"/>
  <c r="H46" i="2"/>
  <c r="G44" i="2"/>
  <c r="G45" i="2"/>
  <c r="G46" i="2"/>
  <c r="G47" i="2"/>
  <c r="G48" i="2"/>
  <c r="G49" i="2"/>
  <c r="G50" i="2"/>
  <c r="G51" i="2"/>
  <c r="M44" i="2" s="1"/>
  <c r="G43" i="2"/>
  <c r="F42" i="2"/>
  <c r="D3" i="1"/>
  <c r="L119" i="5"/>
  <c r="M118" i="5" s="1"/>
  <c r="L55" i="12"/>
  <c r="M54" i="12"/>
  <c r="G54" i="12"/>
  <c r="M53" i="12"/>
  <c r="G53" i="12"/>
  <c r="M52" i="12"/>
  <c r="H52" i="12"/>
  <c r="G52" i="12"/>
  <c r="G51" i="12"/>
  <c r="G50" i="12"/>
  <c r="M49" i="12"/>
  <c r="H49" i="12"/>
  <c r="G49" i="12"/>
  <c r="N48" i="12"/>
  <c r="M48" i="12"/>
  <c r="G48" i="12"/>
  <c r="N47" i="12"/>
  <c r="M47" i="12"/>
  <c r="G47" i="12"/>
  <c r="M46" i="12"/>
  <c r="G46" i="12"/>
  <c r="M45" i="12"/>
  <c r="F45" i="12"/>
  <c r="L34" i="12"/>
  <c r="M33" i="12"/>
  <c r="G33" i="12"/>
  <c r="M32" i="12"/>
  <c r="G32" i="12"/>
  <c r="M31" i="12"/>
  <c r="H31" i="12"/>
  <c r="G31" i="12"/>
  <c r="G30" i="12"/>
  <c r="G29" i="12"/>
  <c r="M28" i="12"/>
  <c r="H28" i="12"/>
  <c r="G28" i="12"/>
  <c r="N27" i="12"/>
  <c r="M27" i="12"/>
  <c r="G27" i="12"/>
  <c r="N26" i="12"/>
  <c r="M26" i="12"/>
  <c r="G26" i="12"/>
  <c r="M25" i="12"/>
  <c r="G25" i="12"/>
  <c r="M24" i="12"/>
  <c r="F24" i="12"/>
  <c r="AG13" i="12"/>
  <c r="L13" i="12"/>
  <c r="AG12" i="12"/>
  <c r="M12" i="12"/>
  <c r="G12" i="12"/>
  <c r="AG11" i="12"/>
  <c r="M11" i="12"/>
  <c r="G11" i="12"/>
  <c r="M10" i="12"/>
  <c r="H10" i="12"/>
  <c r="G10" i="12"/>
  <c r="G9" i="12"/>
  <c r="AJ8" i="12"/>
  <c r="AI8" i="12"/>
  <c r="G8" i="12"/>
  <c r="AJ7" i="12"/>
  <c r="AI7" i="12"/>
  <c r="M7" i="12"/>
  <c r="H7" i="12"/>
  <c r="G7" i="12"/>
  <c r="AJ6" i="12"/>
  <c r="AI6" i="12"/>
  <c r="N6" i="12"/>
  <c r="M6" i="12"/>
  <c r="G6" i="12"/>
  <c r="AJ5" i="12"/>
  <c r="AI5" i="12"/>
  <c r="N5" i="12"/>
  <c r="M5" i="12"/>
  <c r="G5" i="12"/>
  <c r="AJ4" i="12"/>
  <c r="AI4" i="12"/>
  <c r="M4" i="12"/>
  <c r="G4" i="12"/>
  <c r="AH3" i="12"/>
  <c r="M3" i="12"/>
  <c r="F3" i="12"/>
  <c r="P34" i="11"/>
  <c r="Q33" i="11"/>
  <c r="K33" i="11"/>
  <c r="Q32" i="11"/>
  <c r="K32" i="11"/>
  <c r="Q31" i="11"/>
  <c r="L31" i="11"/>
  <c r="K31" i="11"/>
  <c r="K30" i="11"/>
  <c r="K29" i="11"/>
  <c r="Q28" i="11"/>
  <c r="L28" i="11"/>
  <c r="K28" i="11"/>
  <c r="R27" i="11"/>
  <c r="Q27" i="11"/>
  <c r="K27" i="11"/>
  <c r="R26" i="11"/>
  <c r="Q26" i="11"/>
  <c r="K26" i="11"/>
  <c r="Q25" i="11"/>
  <c r="K25" i="11"/>
  <c r="Q24" i="11"/>
  <c r="J24" i="11"/>
  <c r="AG15" i="11"/>
  <c r="AG14" i="11"/>
  <c r="AG13" i="11"/>
  <c r="P13" i="11"/>
  <c r="AF12" i="11"/>
  <c r="Q12" i="11"/>
  <c r="K12" i="11"/>
  <c r="AF11" i="11"/>
  <c r="Q11" i="11"/>
  <c r="K11" i="11"/>
  <c r="AF10" i="11"/>
  <c r="Q10" i="11"/>
  <c r="L10" i="11"/>
  <c r="K10" i="11"/>
  <c r="AF9" i="11"/>
  <c r="K9" i="11"/>
  <c r="AF8" i="11"/>
  <c r="K8" i="11"/>
  <c r="AF7" i="11"/>
  <c r="Q7" i="11"/>
  <c r="L7" i="11"/>
  <c r="K7" i="11"/>
  <c r="AF6" i="11"/>
  <c r="R6" i="11"/>
  <c r="Q6" i="11"/>
  <c r="K6" i="11"/>
  <c r="AF5" i="11"/>
  <c r="R5" i="11"/>
  <c r="Q5" i="11"/>
  <c r="K5" i="11"/>
  <c r="AF4" i="11"/>
  <c r="Q4" i="11"/>
  <c r="K4" i="11"/>
  <c r="AE3" i="11"/>
  <c r="Q3" i="11"/>
  <c r="J3" i="11"/>
  <c r="L119" i="10"/>
  <c r="M118" i="10" s="1"/>
  <c r="F109" i="10"/>
  <c r="G117" i="10" s="1"/>
  <c r="M110" i="10" s="1"/>
  <c r="L98" i="10"/>
  <c r="M97" i="10"/>
  <c r="G97" i="10"/>
  <c r="M96" i="10"/>
  <c r="G96" i="10"/>
  <c r="M95" i="10"/>
  <c r="H95" i="10"/>
  <c r="G95" i="10"/>
  <c r="G94" i="10"/>
  <c r="G93" i="10"/>
  <c r="M92" i="10"/>
  <c r="H92" i="10"/>
  <c r="G92" i="10"/>
  <c r="N91" i="10"/>
  <c r="M91" i="10"/>
  <c r="G91" i="10"/>
  <c r="N90" i="10"/>
  <c r="M90" i="10"/>
  <c r="G90" i="10"/>
  <c r="M89" i="10"/>
  <c r="G89" i="10"/>
  <c r="M88" i="10"/>
  <c r="F88" i="10"/>
  <c r="L77" i="10"/>
  <c r="M76" i="10"/>
  <c r="G76" i="10"/>
  <c r="M75" i="10"/>
  <c r="G75" i="10"/>
  <c r="M74" i="10"/>
  <c r="H74" i="10"/>
  <c r="G74" i="10"/>
  <c r="G73" i="10"/>
  <c r="G72" i="10"/>
  <c r="M71" i="10"/>
  <c r="H71" i="10"/>
  <c r="G71" i="10"/>
  <c r="N70" i="10"/>
  <c r="M70" i="10"/>
  <c r="G70" i="10"/>
  <c r="N69" i="10"/>
  <c r="M69" i="10"/>
  <c r="G69" i="10"/>
  <c r="M68" i="10"/>
  <c r="G68" i="10"/>
  <c r="M67" i="10"/>
  <c r="F67" i="10"/>
  <c r="L56" i="10"/>
  <c r="M55" i="10"/>
  <c r="G55" i="10"/>
  <c r="M54" i="10"/>
  <c r="G54" i="10"/>
  <c r="M53" i="10"/>
  <c r="H53" i="10"/>
  <c r="G53" i="10"/>
  <c r="G52" i="10"/>
  <c r="G51" i="10"/>
  <c r="M50" i="10"/>
  <c r="H50" i="10"/>
  <c r="G50" i="10"/>
  <c r="N49" i="10"/>
  <c r="M49" i="10"/>
  <c r="G49" i="10"/>
  <c r="N48" i="10"/>
  <c r="M48" i="10"/>
  <c r="G48" i="10"/>
  <c r="M47" i="10"/>
  <c r="G47" i="10"/>
  <c r="M46" i="10"/>
  <c r="F46" i="10"/>
  <c r="L35" i="10"/>
  <c r="M34" i="10"/>
  <c r="G34" i="10"/>
  <c r="M33" i="10"/>
  <c r="G33" i="10"/>
  <c r="M32" i="10"/>
  <c r="H32" i="10"/>
  <c r="G32" i="10"/>
  <c r="G31" i="10"/>
  <c r="G30" i="10"/>
  <c r="M29" i="10"/>
  <c r="H29" i="10"/>
  <c r="G29" i="10"/>
  <c r="N28" i="10"/>
  <c r="M28" i="10"/>
  <c r="G28" i="10"/>
  <c r="N27" i="10"/>
  <c r="M27" i="10"/>
  <c r="G27" i="10"/>
  <c r="M26" i="10"/>
  <c r="G26" i="10"/>
  <c r="M25" i="10"/>
  <c r="F25" i="10"/>
  <c r="L14" i="10"/>
  <c r="M13" i="10"/>
  <c r="G13" i="10"/>
  <c r="M12" i="10"/>
  <c r="G12" i="10"/>
  <c r="M11" i="10"/>
  <c r="H11" i="10"/>
  <c r="G11" i="10"/>
  <c r="G10" i="10"/>
  <c r="G9" i="10"/>
  <c r="M8" i="10"/>
  <c r="H8" i="10"/>
  <c r="G8" i="10"/>
  <c r="N7" i="10"/>
  <c r="M7" i="10"/>
  <c r="G7" i="10"/>
  <c r="N6" i="10"/>
  <c r="M6" i="10"/>
  <c r="G6" i="10"/>
  <c r="M5" i="10"/>
  <c r="G5" i="10"/>
  <c r="M4" i="10"/>
  <c r="F4" i="10"/>
  <c r="S98" i="9"/>
  <c r="T97" i="9"/>
  <c r="N97" i="9"/>
  <c r="T96" i="9"/>
  <c r="N96" i="9"/>
  <c r="T95" i="9"/>
  <c r="O95" i="9"/>
  <c r="N95" i="9"/>
  <c r="N94" i="9"/>
  <c r="N93" i="9"/>
  <c r="T92" i="9"/>
  <c r="O92" i="9"/>
  <c r="N92" i="9"/>
  <c r="U91" i="9"/>
  <c r="T91" i="9"/>
  <c r="N91" i="9"/>
  <c r="T90" i="9"/>
  <c r="N90" i="9"/>
  <c r="T89" i="9"/>
  <c r="N89" i="9"/>
  <c r="U88" i="9"/>
  <c r="T88" i="9"/>
  <c r="M88" i="9"/>
  <c r="S77" i="9"/>
  <c r="T76" i="9"/>
  <c r="N76" i="9"/>
  <c r="T75" i="9"/>
  <c r="N75" i="9"/>
  <c r="T74" i="9"/>
  <c r="O74" i="9"/>
  <c r="N74" i="9"/>
  <c r="N73" i="9"/>
  <c r="N72" i="9"/>
  <c r="T71" i="9"/>
  <c r="O71" i="9"/>
  <c r="N71" i="9"/>
  <c r="U70" i="9"/>
  <c r="T70" i="9"/>
  <c r="N70" i="9"/>
  <c r="T69" i="9"/>
  <c r="N69" i="9"/>
  <c r="T68" i="9"/>
  <c r="N68" i="9"/>
  <c r="U67" i="9"/>
  <c r="T67" i="9"/>
  <c r="M67" i="9"/>
  <c r="S56" i="9"/>
  <c r="T55" i="9"/>
  <c r="N55" i="9"/>
  <c r="T54" i="9"/>
  <c r="N54" i="9"/>
  <c r="T53" i="9"/>
  <c r="O53" i="9"/>
  <c r="N53" i="9"/>
  <c r="N52" i="9"/>
  <c r="N51" i="9"/>
  <c r="T50" i="9"/>
  <c r="O50" i="9"/>
  <c r="N50" i="9"/>
  <c r="U49" i="9"/>
  <c r="T49" i="9"/>
  <c r="N49" i="9"/>
  <c r="T48" i="9"/>
  <c r="N48" i="9"/>
  <c r="T47" i="9"/>
  <c r="N47" i="9"/>
  <c r="U46" i="9"/>
  <c r="T46" i="9"/>
  <c r="M46" i="9"/>
  <c r="S35" i="9"/>
  <c r="T34" i="9"/>
  <c r="N34" i="9"/>
  <c r="T33" i="9"/>
  <c r="N33" i="9"/>
  <c r="T32" i="9"/>
  <c r="O32" i="9"/>
  <c r="N32" i="9"/>
  <c r="N31" i="9"/>
  <c r="N30" i="9"/>
  <c r="T29" i="9"/>
  <c r="O29" i="9"/>
  <c r="N29" i="9"/>
  <c r="U28" i="9"/>
  <c r="T28" i="9"/>
  <c r="N28" i="9"/>
  <c r="T27" i="9"/>
  <c r="N27" i="9"/>
  <c r="T26" i="9"/>
  <c r="N26" i="9"/>
  <c r="U25" i="9"/>
  <c r="T25" i="9"/>
  <c r="M25" i="9"/>
  <c r="S14" i="9"/>
  <c r="T13" i="9"/>
  <c r="N13" i="9"/>
  <c r="T12" i="9"/>
  <c r="N12" i="9"/>
  <c r="T11" i="9"/>
  <c r="O11" i="9"/>
  <c r="N11" i="9"/>
  <c r="N10" i="9"/>
  <c r="N9" i="9"/>
  <c r="T8" i="9"/>
  <c r="O8" i="9"/>
  <c r="N8" i="9"/>
  <c r="U7" i="9"/>
  <c r="T7" i="9"/>
  <c r="N7" i="9"/>
  <c r="T6" i="9"/>
  <c r="N6" i="9"/>
  <c r="T5" i="9"/>
  <c r="N5" i="9"/>
  <c r="U4" i="9"/>
  <c r="T4" i="9"/>
  <c r="M4" i="9"/>
  <c r="T13" i="8"/>
  <c r="N13" i="8"/>
  <c r="T12" i="8"/>
  <c r="N12" i="8"/>
  <c r="T11" i="8"/>
  <c r="O11" i="8"/>
  <c r="N11" i="8"/>
  <c r="N10" i="8"/>
  <c r="N9" i="8"/>
  <c r="T8" i="8"/>
  <c r="O8" i="8"/>
  <c r="N8" i="8"/>
  <c r="U7" i="8"/>
  <c r="T7" i="8"/>
  <c r="N7" i="8"/>
  <c r="T6" i="8"/>
  <c r="N6" i="8"/>
  <c r="T5" i="8"/>
  <c r="N5" i="8"/>
  <c r="U4" i="8"/>
  <c r="T4" i="8"/>
  <c r="M4" i="8"/>
  <c r="T97" i="7"/>
  <c r="T96" i="7"/>
  <c r="M89" i="7"/>
  <c r="N94" i="7" s="1"/>
  <c r="S78" i="7"/>
  <c r="T77" i="7"/>
  <c r="N77" i="7"/>
  <c r="T76" i="7"/>
  <c r="N76" i="7"/>
  <c r="T75" i="7"/>
  <c r="O75" i="7"/>
  <c r="N75" i="7"/>
  <c r="N74" i="7"/>
  <c r="N73" i="7"/>
  <c r="T72" i="7"/>
  <c r="O72" i="7"/>
  <c r="N72" i="7"/>
  <c r="U71" i="7"/>
  <c r="T71" i="7"/>
  <c r="N71" i="7"/>
  <c r="T70" i="7"/>
  <c r="N70" i="7"/>
  <c r="T69" i="7"/>
  <c r="N69" i="7"/>
  <c r="U68" i="7"/>
  <c r="T68" i="7"/>
  <c r="M68" i="7"/>
  <c r="S57" i="7"/>
  <c r="T56" i="7"/>
  <c r="N56" i="7"/>
  <c r="T55" i="7"/>
  <c r="N55" i="7"/>
  <c r="T54" i="7"/>
  <c r="O54" i="7"/>
  <c r="N54" i="7"/>
  <c r="N53" i="7"/>
  <c r="N52" i="7"/>
  <c r="T51" i="7"/>
  <c r="O51" i="7"/>
  <c r="N51" i="7"/>
  <c r="U50" i="7"/>
  <c r="T50" i="7"/>
  <c r="N50" i="7"/>
  <c r="T49" i="7"/>
  <c r="N49" i="7"/>
  <c r="T48" i="7"/>
  <c r="N48" i="7"/>
  <c r="U47" i="7"/>
  <c r="T47" i="7"/>
  <c r="M47" i="7"/>
  <c r="S36" i="7"/>
  <c r="T35" i="7"/>
  <c r="N35" i="7"/>
  <c r="T34" i="7"/>
  <c r="N34" i="7"/>
  <c r="T33" i="7"/>
  <c r="O33" i="7"/>
  <c r="N33" i="7"/>
  <c r="N32" i="7"/>
  <c r="N31" i="7"/>
  <c r="T30" i="7"/>
  <c r="O30" i="7"/>
  <c r="N30" i="7"/>
  <c r="U29" i="7"/>
  <c r="T29" i="7"/>
  <c r="N29" i="7"/>
  <c r="T28" i="7"/>
  <c r="N28" i="7"/>
  <c r="T27" i="7"/>
  <c r="N27" i="7"/>
  <c r="U26" i="7"/>
  <c r="T26" i="7"/>
  <c r="M26" i="7"/>
  <c r="S15" i="7"/>
  <c r="T14" i="7"/>
  <c r="N14" i="7"/>
  <c r="T13" i="7"/>
  <c r="N13" i="7"/>
  <c r="T12" i="7"/>
  <c r="O12" i="7"/>
  <c r="N12" i="7"/>
  <c r="N11" i="7"/>
  <c r="N10" i="7"/>
  <c r="T9" i="7"/>
  <c r="O9" i="7"/>
  <c r="N9" i="7"/>
  <c r="U8" i="7"/>
  <c r="T8" i="7"/>
  <c r="N8" i="7"/>
  <c r="T7" i="7"/>
  <c r="N7" i="7"/>
  <c r="T6" i="7"/>
  <c r="N6" i="7"/>
  <c r="U5" i="7"/>
  <c r="T5" i="7"/>
  <c r="M5" i="7"/>
  <c r="L14" i="6"/>
  <c r="M12" i="6" s="1"/>
  <c r="M11" i="6"/>
  <c r="F4" i="6"/>
  <c r="G11" i="6" s="1"/>
  <c r="M117" i="5"/>
  <c r="M116" i="5"/>
  <c r="F109" i="5"/>
  <c r="G114" i="5" s="1"/>
  <c r="L98" i="5"/>
  <c r="M97" i="5"/>
  <c r="G97" i="5"/>
  <c r="M96" i="5"/>
  <c r="G96" i="5"/>
  <c r="M95" i="5"/>
  <c r="H95" i="5"/>
  <c r="G95" i="5"/>
  <c r="G94" i="5"/>
  <c r="G93" i="5"/>
  <c r="M92" i="5"/>
  <c r="H92" i="5"/>
  <c r="G92" i="5"/>
  <c r="N91" i="5"/>
  <c r="M91" i="5"/>
  <c r="G91" i="5"/>
  <c r="M90" i="5"/>
  <c r="G90" i="5"/>
  <c r="M89" i="5"/>
  <c r="G89" i="5"/>
  <c r="N88" i="5"/>
  <c r="M88" i="5"/>
  <c r="F88" i="5"/>
  <c r="L77" i="5"/>
  <c r="M76" i="5"/>
  <c r="G76" i="5"/>
  <c r="M75" i="5"/>
  <c r="G75" i="5"/>
  <c r="M74" i="5"/>
  <c r="H74" i="5"/>
  <c r="G74" i="5"/>
  <c r="G73" i="5"/>
  <c r="G72" i="5"/>
  <c r="M71" i="5"/>
  <c r="H71" i="5"/>
  <c r="G71" i="5"/>
  <c r="N70" i="5"/>
  <c r="M70" i="5"/>
  <c r="G70" i="5"/>
  <c r="M69" i="5"/>
  <c r="G69" i="5"/>
  <c r="M68" i="5"/>
  <c r="G68" i="5"/>
  <c r="N67" i="5"/>
  <c r="M67" i="5"/>
  <c r="F67" i="5"/>
  <c r="L56" i="5"/>
  <c r="M55" i="5"/>
  <c r="G55" i="5"/>
  <c r="M54" i="5"/>
  <c r="G54" i="5"/>
  <c r="M53" i="5"/>
  <c r="H53" i="5"/>
  <c r="G53" i="5"/>
  <c r="G52" i="5"/>
  <c r="G51" i="5"/>
  <c r="M50" i="5"/>
  <c r="H50" i="5"/>
  <c r="G50" i="5"/>
  <c r="N49" i="5"/>
  <c r="M49" i="5"/>
  <c r="G49" i="5"/>
  <c r="M48" i="5"/>
  <c r="G48" i="5"/>
  <c r="M47" i="5"/>
  <c r="G47" i="5"/>
  <c r="N46" i="5"/>
  <c r="M46" i="5"/>
  <c r="F46" i="5"/>
  <c r="L35" i="5"/>
  <c r="M34" i="5"/>
  <c r="G34" i="5"/>
  <c r="M33" i="5"/>
  <c r="G33" i="5"/>
  <c r="M32" i="5"/>
  <c r="H32" i="5"/>
  <c r="G32" i="5"/>
  <c r="G31" i="5"/>
  <c r="G30" i="5"/>
  <c r="M29" i="5"/>
  <c r="H29" i="5"/>
  <c r="G29" i="5"/>
  <c r="N28" i="5"/>
  <c r="M28" i="5"/>
  <c r="G28" i="5"/>
  <c r="M27" i="5"/>
  <c r="G27" i="5"/>
  <c r="M26" i="5"/>
  <c r="G26" i="5"/>
  <c r="N25" i="5"/>
  <c r="M25" i="5"/>
  <c r="F25" i="5"/>
  <c r="L14" i="5"/>
  <c r="M13" i="5"/>
  <c r="G13" i="5"/>
  <c r="M12" i="5"/>
  <c r="G12" i="5"/>
  <c r="M11" i="5"/>
  <c r="H11" i="5"/>
  <c r="G11" i="5"/>
  <c r="G10" i="5"/>
  <c r="G9" i="5"/>
  <c r="M8" i="5"/>
  <c r="H8" i="5"/>
  <c r="G8" i="5"/>
  <c r="N7" i="5"/>
  <c r="M7" i="5"/>
  <c r="G7" i="5"/>
  <c r="M6" i="5"/>
  <c r="G6" i="5"/>
  <c r="M5" i="5"/>
  <c r="G5" i="5"/>
  <c r="N4" i="5"/>
  <c r="M4" i="5"/>
  <c r="F4" i="5"/>
  <c r="T70" i="4"/>
  <c r="M70" i="4"/>
  <c r="T69" i="4"/>
  <c r="N69" i="4"/>
  <c r="T68" i="4"/>
  <c r="N68" i="4"/>
  <c r="T62" i="4" s="1"/>
  <c r="N67" i="4"/>
  <c r="T61" i="4" s="1"/>
  <c r="N66" i="4"/>
  <c r="T65" i="4" s="1"/>
  <c r="N65" i="4"/>
  <c r="N64" i="4"/>
  <c r="T63" i="4"/>
  <c r="N63" i="4"/>
  <c r="T64" i="4" s="1"/>
  <c r="N62" i="4"/>
  <c r="O61" i="4"/>
  <c r="N61" i="4"/>
  <c r="S52" i="4"/>
  <c r="T51" i="4"/>
  <c r="N51" i="4"/>
  <c r="M51" i="4"/>
  <c r="T50" i="4"/>
  <c r="N50" i="4"/>
  <c r="T49" i="4"/>
  <c r="N49" i="4"/>
  <c r="O48" i="4"/>
  <c r="N48" i="4"/>
  <c r="N47" i="4"/>
  <c r="T46" i="4"/>
  <c r="N46" i="4"/>
  <c r="U45" i="4"/>
  <c r="T45" i="4"/>
  <c r="N45" i="4"/>
  <c r="T44" i="4"/>
  <c r="N44" i="4"/>
  <c r="T43" i="4"/>
  <c r="N43" i="4"/>
  <c r="U42" i="4"/>
  <c r="T42" i="4"/>
  <c r="O42" i="4"/>
  <c r="N42" i="4"/>
  <c r="M41" i="4"/>
  <c r="S33" i="4"/>
  <c r="T32" i="4"/>
  <c r="N32" i="4"/>
  <c r="T31" i="4"/>
  <c r="N31" i="4"/>
  <c r="T30" i="4"/>
  <c r="N30" i="4"/>
  <c r="O29" i="4"/>
  <c r="N29" i="4"/>
  <c r="N28" i="4"/>
  <c r="T27" i="4"/>
  <c r="N27" i="4"/>
  <c r="U26" i="4"/>
  <c r="T26" i="4"/>
  <c r="N26" i="4"/>
  <c r="T25" i="4"/>
  <c r="N25" i="4"/>
  <c r="T24" i="4"/>
  <c r="N24" i="4"/>
  <c r="U23" i="4"/>
  <c r="T23" i="4"/>
  <c r="O23" i="4"/>
  <c r="N23" i="4"/>
  <c r="M22" i="4"/>
  <c r="S14" i="4"/>
  <c r="T13" i="4"/>
  <c r="N13" i="4"/>
  <c r="T12" i="4"/>
  <c r="N12" i="4"/>
  <c r="AS11" i="4"/>
  <c r="T11" i="4"/>
  <c r="O11" i="4"/>
  <c r="N11" i="4"/>
  <c r="AS10" i="4"/>
  <c r="N10" i="4"/>
  <c r="AS9" i="4"/>
  <c r="N9" i="4"/>
  <c r="AS8" i="4"/>
  <c r="T8" i="4"/>
  <c r="O8" i="4"/>
  <c r="N8" i="4"/>
  <c r="AS7" i="4"/>
  <c r="T7" i="4"/>
  <c r="N7" i="4"/>
  <c r="AQ6" i="4"/>
  <c r="T6" i="4"/>
  <c r="N6" i="4"/>
  <c r="U5" i="4"/>
  <c r="T5" i="4"/>
  <c r="N5" i="4"/>
  <c r="U4" i="4"/>
  <c r="T4" i="4"/>
  <c r="M4" i="4"/>
  <c r="T74" i="3"/>
  <c r="N74" i="3"/>
  <c r="T73" i="3"/>
  <c r="N73" i="3"/>
  <c r="T72" i="3"/>
  <c r="O72" i="3"/>
  <c r="N72" i="3"/>
  <c r="N71" i="3"/>
  <c r="N70" i="3"/>
  <c r="T69" i="3"/>
  <c r="O69" i="3"/>
  <c r="N69" i="3"/>
  <c r="U68" i="3"/>
  <c r="T68" i="3"/>
  <c r="N68" i="3"/>
  <c r="T67" i="3"/>
  <c r="N67" i="3"/>
  <c r="T66" i="3"/>
  <c r="N66" i="3"/>
  <c r="U65" i="3"/>
  <c r="T65" i="3"/>
  <c r="M65" i="3"/>
  <c r="T54" i="3"/>
  <c r="N54" i="3"/>
  <c r="T53" i="3"/>
  <c r="N53" i="3"/>
  <c r="T52" i="3"/>
  <c r="O52" i="3"/>
  <c r="N52" i="3"/>
  <c r="N51" i="3"/>
  <c r="N50" i="3"/>
  <c r="T49" i="3"/>
  <c r="O49" i="3"/>
  <c r="N49" i="3"/>
  <c r="U48" i="3"/>
  <c r="T48" i="3"/>
  <c r="N48" i="3"/>
  <c r="T47" i="3"/>
  <c r="N47" i="3"/>
  <c r="T46" i="3"/>
  <c r="N46" i="3"/>
  <c r="U45" i="3"/>
  <c r="T45" i="3"/>
  <c r="M45" i="3"/>
  <c r="T34" i="3"/>
  <c r="N34" i="3"/>
  <c r="T33" i="3"/>
  <c r="N33" i="3"/>
  <c r="T32" i="3"/>
  <c r="O32" i="3"/>
  <c r="N32" i="3"/>
  <c r="N31" i="3"/>
  <c r="N30" i="3"/>
  <c r="T29" i="3"/>
  <c r="O29" i="3"/>
  <c r="N29" i="3"/>
  <c r="U28" i="3"/>
  <c r="T28" i="3"/>
  <c r="N28" i="3"/>
  <c r="T27" i="3"/>
  <c r="N27" i="3"/>
  <c r="T26" i="3"/>
  <c r="N26" i="3"/>
  <c r="U25" i="3"/>
  <c r="T25" i="3"/>
  <c r="M25" i="3"/>
  <c r="L52" i="2"/>
  <c r="M51" i="2" s="1"/>
  <c r="M46" i="2"/>
  <c r="N45" i="2"/>
  <c r="M45" i="2"/>
  <c r="M43" i="2"/>
  <c r="N42" i="2"/>
  <c r="M42" i="2"/>
  <c r="L32" i="2"/>
  <c r="M30" i="2" s="1"/>
  <c r="F22" i="2"/>
  <c r="G31" i="2" s="1"/>
  <c r="M24" i="2" s="1"/>
  <c r="L13" i="2"/>
  <c r="M11" i="2" s="1"/>
  <c r="F3" i="2"/>
  <c r="G10" i="2" s="1"/>
  <c r="L3" i="1"/>
  <c r="M4" i="1" s="1"/>
  <c r="M13" i="6" l="1"/>
  <c r="M4" i="6"/>
  <c r="G13" i="6"/>
  <c r="M6" i="6" s="1"/>
  <c r="G6" i="6"/>
  <c r="G9" i="6"/>
  <c r="G8" i="6"/>
  <c r="G10" i="6"/>
  <c r="M8" i="6" s="1"/>
  <c r="G12" i="6"/>
  <c r="M5" i="6" s="1"/>
  <c r="G5" i="6"/>
  <c r="G7" i="6"/>
  <c r="M10" i="2"/>
  <c r="G26" i="2"/>
  <c r="M29" i="2"/>
  <c r="G25" i="2"/>
  <c r="M25" i="2" s="1"/>
  <c r="G29" i="2"/>
  <c r="M22" i="2" s="1"/>
  <c r="M12" i="2"/>
  <c r="G23" i="2"/>
  <c r="G27" i="2"/>
  <c r="G30" i="2"/>
  <c r="M23" i="2" s="1"/>
  <c r="G24" i="2"/>
  <c r="G28" i="2"/>
  <c r="M26" i="2" s="1"/>
  <c r="M31" i="2"/>
  <c r="M3" i="2"/>
  <c r="H29" i="2"/>
  <c r="N22" i="2" s="1"/>
  <c r="G12" i="2"/>
  <c r="M5" i="2" s="1"/>
  <c r="G5" i="2"/>
  <c r="G8" i="2"/>
  <c r="M49" i="2"/>
  <c r="G7" i="2"/>
  <c r="G9" i="2"/>
  <c r="M7" i="2" s="1"/>
  <c r="G11" i="2"/>
  <c r="M4" i="2" s="1"/>
  <c r="H26" i="2"/>
  <c r="N25" i="2" s="1"/>
  <c r="M50" i="2"/>
  <c r="G4" i="2"/>
  <c r="G6" i="2"/>
  <c r="E6" i="1"/>
  <c r="E7" i="1"/>
  <c r="E11" i="1"/>
  <c r="E8" i="1"/>
  <c r="E12" i="1"/>
  <c r="E10" i="1"/>
  <c r="E4" i="1"/>
  <c r="E5" i="1"/>
  <c r="F12" i="1" s="1"/>
  <c r="E9" i="1"/>
  <c r="F11" i="1"/>
  <c r="M6" i="1"/>
  <c r="M5" i="1"/>
  <c r="U61" i="4"/>
  <c r="U64" i="4"/>
  <c r="O67" i="4"/>
  <c r="N70" i="4"/>
  <c r="N97" i="7"/>
  <c r="T90" i="7" s="1"/>
  <c r="N90" i="7"/>
  <c r="N98" i="7"/>
  <c r="T91" i="7" s="1"/>
  <c r="N96" i="7"/>
  <c r="T89" i="7" s="1"/>
  <c r="N93" i="7"/>
  <c r="N95" i="7"/>
  <c r="T93" i="7" s="1"/>
  <c r="N92" i="7"/>
  <c r="T92" i="7" s="1"/>
  <c r="O93" i="7"/>
  <c r="U92" i="7" s="1"/>
  <c r="N91" i="7"/>
  <c r="T98" i="7"/>
  <c r="G117" i="5"/>
  <c r="M110" i="5" s="1"/>
  <c r="G112" i="5"/>
  <c r="M112" i="5" s="1"/>
  <c r="G113" i="5"/>
  <c r="G115" i="5"/>
  <c r="M113" i="5" s="1"/>
  <c r="G110" i="5"/>
  <c r="G116" i="5"/>
  <c r="M109" i="5" s="1"/>
  <c r="G118" i="5"/>
  <c r="M111" i="5" s="1"/>
  <c r="G111" i="5"/>
  <c r="G110" i="10"/>
  <c r="G113" i="10"/>
  <c r="G118" i="10"/>
  <c r="M111" i="10" s="1"/>
  <c r="G115" i="10"/>
  <c r="M113" i="10" s="1"/>
  <c r="G112" i="10"/>
  <c r="G116" i="10"/>
  <c r="G111" i="10"/>
  <c r="G114" i="10"/>
  <c r="M117" i="10"/>
  <c r="M116" i="10"/>
  <c r="H8" i="6" l="1"/>
  <c r="N7" i="6" s="1"/>
  <c r="M7" i="6"/>
  <c r="H11" i="6"/>
  <c r="N4" i="6" s="1"/>
  <c r="H7" i="2"/>
  <c r="N6" i="2" s="1"/>
  <c r="M6" i="2"/>
  <c r="H10" i="2"/>
  <c r="N3" i="2" s="1"/>
  <c r="F10" i="1"/>
  <c r="O96" i="7"/>
  <c r="U89" i="7" s="1"/>
  <c r="H113" i="5"/>
  <c r="N112" i="5" s="1"/>
  <c r="H116" i="5"/>
  <c r="N109" i="5" s="1"/>
  <c r="M109" i="10"/>
  <c r="H116" i="10"/>
  <c r="N111" i="10" s="1"/>
  <c r="M112" i="10"/>
  <c r="H113" i="10"/>
  <c r="N112" i="10" s="1"/>
</calcChain>
</file>

<file path=xl/sharedStrings.xml><?xml version="1.0" encoding="utf-8"?>
<sst xmlns="http://schemas.openxmlformats.org/spreadsheetml/2006/main" count="3632" uniqueCount="246">
  <si>
    <t>Curso</t>
  </si>
  <si>
    <t>Cód. centro</t>
  </si>
  <si>
    <t>Centro</t>
  </si>
  <si>
    <t>Cód. dep.</t>
  </si>
  <si>
    <t>Departamento</t>
  </si>
  <si>
    <t>Idioma</t>
  </si>
  <si>
    <t>Créditos</t>
  </si>
  <si>
    <t>COMPOSICIÓN ARQUITECTÓNICA</t>
  </si>
  <si>
    <t>Anglès</t>
  </si>
  <si>
    <t>Anglès-Castellà</t>
  </si>
  <si>
    <t>Anglès-Valencià</t>
  </si>
  <si>
    <t>Castellà</t>
  </si>
  <si>
    <t>Castellà-Anglès</t>
  </si>
  <si>
    <t>Castellà-Valencià</t>
  </si>
  <si>
    <t>Valencià</t>
  </si>
  <si>
    <t>Valencià-Anglès</t>
  </si>
  <si>
    <t>Valencià-Castellà</t>
  </si>
  <si>
    <t>FÍSICA APLICADA</t>
  </si>
  <si>
    <t>LINGÜÍSTICA APLICADA</t>
  </si>
  <si>
    <t>INGENIERÍA CARTOGRÁFICA, GEODESIA Y FOTOGRAMETRÍA</t>
  </si>
  <si>
    <t>INGENIERÍA DEL TERRENO</t>
  </si>
  <si>
    <t>INGENIERÍA HIDRÁULICA Y MEDIO AMBIENTE</t>
  </si>
  <si>
    <t>MATEMÁTICA APLICADA</t>
  </si>
  <si>
    <t>MECÁNICA DE LOS MEDIOS CONTINUOS Y TEORÍA DE ESTRUCTURAS</t>
  </si>
  <si>
    <t>ORGANIZACIÓN DE EMPRESAS</t>
  </si>
  <si>
    <t>URBANISMO</t>
  </si>
  <si>
    <t>Z-EXTERNOS POSGRADO</t>
  </si>
  <si>
    <t>C</t>
  </si>
  <si>
    <t>E.T.S.I. CAMINOS, CANALES Y PUERTOS</t>
  </si>
  <si>
    <t>ECONOMÍA Y CIENCIAS SOCIALES</t>
  </si>
  <si>
    <t>ESTADÍSTICA E INVESTIGACIÓN OPERATIVA APLICADAS Y CALIDAD</t>
  </si>
  <si>
    <t>INGENIERÍA GRÁFICA</t>
  </si>
  <si>
    <t>INGENIERÍA DE LA CONSTRUCCIÓN Y DE PROYECTOS DE INGENIERÍA CIVIL</t>
  </si>
  <si>
    <t>SISTEMAS INFORMÁTICOS Y COMPUTACIÓN</t>
  </si>
  <si>
    <t>INGENIERÍA E INFRAESTRUCTURA DE LOS TRANSPORTES</t>
  </si>
  <si>
    <t>INFORMÁTICA DE SISTEMAS Y COMPUTADORES</t>
  </si>
  <si>
    <t>INGENIERÍA ELECTRÓNICA</t>
  </si>
  <si>
    <t>INGENIERÍA DE SISTEMAS Y AUTOMÁTICA</t>
  </si>
  <si>
    <t>COMUNICACIÓN AUDIOVISUAL, DOCUMENTACIÓN E HISTORIA DEL ARTE</t>
  </si>
  <si>
    <t>ESCULTURA</t>
  </si>
  <si>
    <t>R</t>
  </si>
  <si>
    <t>E.T.S. DE INGENIERÍA INFORMÁTICA</t>
  </si>
  <si>
    <t>TOTAL</t>
  </si>
  <si>
    <t>Altres</t>
  </si>
  <si>
    <t>Valencià 2a opció</t>
  </si>
  <si>
    <t>Valencià 1a opció</t>
  </si>
  <si>
    <t>COMPROVACIÓ</t>
  </si>
  <si>
    <t>Resum històric</t>
  </si>
  <si>
    <t>UPV</t>
  </si>
  <si>
    <t>Anglés</t>
  </si>
  <si>
    <t>Gestió Urbanística</t>
  </si>
  <si>
    <t>%</t>
  </si>
  <si>
    <t>Crèdits</t>
  </si>
  <si>
    <t>OFERTA</t>
  </si>
  <si>
    <t>Anglès - Valencià</t>
  </si>
  <si>
    <t>DEMANDA</t>
  </si>
  <si>
    <t>Oferta</t>
  </si>
  <si>
    <t>Demanda</t>
  </si>
  <si>
    <t>Demanda agrupada</t>
  </si>
  <si>
    <t>MASTER HABILITANT ARQUI</t>
  </si>
  <si>
    <t>AGRUPAT</t>
  </si>
  <si>
    <t>MA</t>
  </si>
  <si>
    <t>DISSENY ARQUITECTÒNIC INTERIORS</t>
  </si>
  <si>
    <t>GDAI</t>
  </si>
  <si>
    <t>FONAMENTS D'ARQUITECTURA</t>
  </si>
  <si>
    <t>Fonaments Arqui</t>
  </si>
  <si>
    <t>Asignatura</t>
  </si>
  <si>
    <t>Cód. asi.</t>
  </si>
  <si>
    <t>Gestió Integrada de Projectes i Obres</t>
  </si>
  <si>
    <t>Transport i Mobilitat Urbana Sostenible</t>
  </si>
  <si>
    <t>Energia Solar Fotovoltaica en la Gestió de l'Aigua</t>
  </si>
  <si>
    <t>Dinàmica d'Estructures</t>
  </si>
  <si>
    <t>Art i Estètica en l'Enginyeria Civil</t>
  </si>
  <si>
    <t>Disseny Estructural de Ponts</t>
  </si>
  <si>
    <t>Modelització d'Estructures de Formigó Mitjançant Elements Finits</t>
  </si>
  <si>
    <t>Enginyeria de Preses i Embassaments</t>
  </si>
  <si>
    <t>Direcció Estratègica i Internacionalització</t>
  </si>
  <si>
    <t>Projecte d'Estructures Metàl·liques i Mixtes</t>
  </si>
  <si>
    <t>Disseny Sísmic d'Estructures</t>
  </si>
  <si>
    <t>Planificació i Gestió Litorals</t>
  </si>
  <si>
    <t>Aprofitaments Hidroelèctrics</t>
  </si>
  <si>
    <t>Bases per a la Planificació i Gestió dels Sistemes de Transport</t>
  </si>
  <si>
    <t>Disseny Conceptual de Construccions Singulars</t>
  </si>
  <si>
    <t>Enginyeria Computacional d'Estructures</t>
  </si>
  <si>
    <t>Mecànica de Roques, Túnels i Obres Subterrànies</t>
  </si>
  <si>
    <t>Projecte i Execució d'Estructures d'Edificació</t>
  </si>
  <si>
    <t>Planejament Urbanístic</t>
  </si>
  <si>
    <t>Logística Internacional</t>
  </si>
  <si>
    <t>Qualitat i Contaminació d'Aigües</t>
  </si>
  <si>
    <t>Hidrologia Superficial Avançada</t>
  </si>
  <si>
    <t>Obres i Aprofitaments Hidràulics</t>
  </si>
  <si>
    <t>Finançament i Gestió Avançada en Empreses del Sector de la Construcció</t>
  </si>
  <si>
    <t>Sistemes Urbans de Drenatge i Gestió Operativa de Proveïments</t>
  </si>
  <si>
    <t>Projecte d'Estructures de Formigó</t>
  </si>
  <si>
    <t>Gestió del Trànsit i la Seguretat Vial</t>
  </si>
  <si>
    <t>Enginyeria de residus sòlids</t>
  </si>
  <si>
    <t>Hidrogeologia Avançada</t>
  </si>
  <si>
    <t>Avaluació d'inversions en l'Enginyeria Civil</t>
  </si>
  <si>
    <t>Estratègies i plans territorials</t>
  </si>
  <si>
    <t>Planificació i Gestió Portuàries</t>
  </si>
  <si>
    <t>BIM (Building Information Modelling) Avançat</t>
  </si>
  <si>
    <t>Ferrocarrils d'Altes Prestacions</t>
  </si>
  <si>
    <t>Materials no Convencionals en l'Enginyeria Civil</t>
  </si>
  <si>
    <t>Enginyeria de Fonamentacions i Millora del Terreny</t>
  </si>
  <si>
    <t>Tipologia Estructural</t>
  </si>
  <si>
    <t>Disseny Geotècnic de Fonamentacions i Murs de Contenció</t>
  </si>
  <si>
    <t>Gestió d'Empreses Consultores i Constructores</t>
  </si>
  <si>
    <t>Elements Estructurals de Formigó</t>
  </si>
  <si>
    <t>Construcció Industrialitzada</t>
  </si>
  <si>
    <t>Enginyeria Civil per a la Societat</t>
  </si>
  <si>
    <t>Ètica en l'Enginyeria Civil</t>
  </si>
  <si>
    <t>Estratègies per a la Comunicació Acadèmica i Professional</t>
  </si>
  <si>
    <t>Infraestructures Hidràuliques Urbanes</t>
  </si>
  <si>
    <t>Gestió del Manteniment d'Infraestructures</t>
  </si>
  <si>
    <t>Projectes</t>
  </si>
  <si>
    <t>Gestió de Conques, Recursos Hídrics i Enginyeria de Rius</t>
  </si>
  <si>
    <t>Seguretat Vial</t>
  </si>
  <si>
    <t>Mobilitat i transports urbans</t>
  </si>
  <si>
    <t>Edificació</t>
  </si>
  <si>
    <t>Camins i aeroports</t>
  </si>
  <si>
    <t>Gestió d'Empreses</t>
  </si>
  <si>
    <t>Hidràulica i Hidrologia</t>
  </si>
  <si>
    <t>Acer Estructural (I)</t>
  </si>
  <si>
    <t>Building Information Modelling (BIM)</t>
  </si>
  <si>
    <t>Història Urbana i Urbanisme</t>
  </si>
  <si>
    <t>Prevenció de Riscos Laborals i Organització d'Obres</t>
  </si>
  <si>
    <t>Geotècnia i Fonaments</t>
  </si>
  <si>
    <t>Tecnologia de les Estructures de Formigó</t>
  </si>
  <si>
    <t>Procediments de Construcció (II)</t>
  </si>
  <si>
    <t>Enginyeria Civil per a la Conservació i Recuperació de la Biodiversitat</t>
  </si>
  <si>
    <t>Disseny Estructural de Fonamentacions i Murs de Contenció</t>
  </si>
  <si>
    <t>Tècniques i Mètodes de l'Enginyeria del Terreny</t>
  </si>
  <si>
    <t>Infraestructures Hidràuliques</t>
  </si>
  <si>
    <t>Màster Eng Camins</t>
  </si>
  <si>
    <t>Obres Marítimes</t>
  </si>
  <si>
    <t>Topografia</t>
  </si>
  <si>
    <t>Infraestructures Portuàries</t>
  </si>
  <si>
    <t>Ferrocarrils</t>
  </si>
  <si>
    <t>Aprofitaments Hidràulics i Energètics</t>
  </si>
  <si>
    <t>Concepció de Ponts</t>
  </si>
  <si>
    <t>Formigó Estructural</t>
  </si>
  <si>
    <t>Mecànica del Sòlid Deformable</t>
  </si>
  <si>
    <t>Hidrologia Superficial i Subterrània</t>
  </si>
  <si>
    <t>Anàlisi d'Estructures</t>
  </si>
  <si>
    <t>Equipament i Dotació de Serveis Urbans</t>
  </si>
  <si>
    <t>Patologia i Rehabilitació</t>
  </si>
  <si>
    <t>Building Information Modelling (BIM) - Iti. TSU</t>
  </si>
  <si>
    <t>Building Information Modelling (BIM) - Iti. HMA</t>
  </si>
  <si>
    <t>Avaluació d'Impacte Ambiental de l'EC</t>
  </si>
  <si>
    <t>Ordenació i Explotació de Serveis de Transport</t>
  </si>
  <si>
    <t>ENG CIVIL</t>
  </si>
  <si>
    <t>Eng Civil</t>
  </si>
  <si>
    <t>Estructures de Fonamentació i Contenció</t>
  </si>
  <si>
    <t>Urbanisme a la Ciutat Actual</t>
  </si>
  <si>
    <t>Gestió Ambiental en Sòl i Aire</t>
  </si>
  <si>
    <t>Building Information Modelling (BIM) - Iti. CC</t>
  </si>
  <si>
    <t>Infraestructures d'Intercanvi Modal</t>
  </si>
  <si>
    <t>Efectes i Comportament dels Contaminants en els Ecosistemes Aquàtics</t>
  </si>
  <si>
    <t>Tecnologia de les Construccions Metàl·liques i Mixtes</t>
  </si>
  <si>
    <t>Formigó Pretesat</t>
  </si>
  <si>
    <t>Hidràulica i Enginyeria Fluvial</t>
  </si>
  <si>
    <t>Sistemes i serveis urbans d'aigua i residus</t>
  </si>
  <si>
    <t>Enginyeria de Trànsit</t>
  </si>
  <si>
    <t>Tecnologia de les Construccions de Formigó</t>
  </si>
  <si>
    <t>Estratègies de Desenvolupament Sostenible</t>
  </si>
  <si>
    <t>Taller de Pràctica Professional</t>
  </si>
  <si>
    <t>ENG OBRES PUBLIQUES</t>
  </si>
  <si>
    <t>Eng Obres Pub.</t>
  </si>
  <si>
    <t>Sistemes Energètics i Aprofitaments Hidroelèctrics</t>
  </si>
  <si>
    <t>Planificació i Gestió de Recursos Hídrics.</t>
  </si>
  <si>
    <t>Infraestructures Viàries</t>
  </si>
  <si>
    <t>Introducció a la Construcció de Ponts</t>
  </si>
  <si>
    <t>Conduccions i xarxes de proveïment i sanejament</t>
  </si>
  <si>
    <t>Instal·lació, Organització i Garantia de Qualitat d'Obres</t>
  </si>
  <si>
    <t>Geologia Aplicada a l'EC</t>
  </si>
  <si>
    <t>Efectes Territorials de les Obres Públiques</t>
  </si>
  <si>
    <t>Formigons Especials i Nous Materials</t>
  </si>
  <si>
    <t>Transport Urbà</t>
  </si>
  <si>
    <t>Economia i Organització del Transport</t>
  </si>
  <si>
    <t>Organització i Gestió de la Infraestructura de l'Oci</t>
  </si>
  <si>
    <t>Formigó Armat</t>
  </si>
  <si>
    <t>Eng Informàtica</t>
  </si>
  <si>
    <t>Ciència de Dades</t>
  </si>
  <si>
    <t>CIÈNCIA DE DADES</t>
  </si>
  <si>
    <t>Agrupada</t>
  </si>
  <si>
    <t>Inf Industrial i Robòtica</t>
  </si>
  <si>
    <t>INF IND I ROBÒTICA</t>
  </si>
  <si>
    <t>MÀSTER</t>
  </si>
  <si>
    <t>Eng Disseny Industrial i Desenv. Productes</t>
  </si>
  <si>
    <t>ENG DISSENY INDUSTRIAL</t>
  </si>
  <si>
    <t>ENG INFORMÀTICA</t>
  </si>
  <si>
    <t>Eng Aeroesp</t>
  </si>
  <si>
    <t>Eng Elèctrica</t>
  </si>
  <si>
    <t>ENG AEROESPACIAL</t>
  </si>
  <si>
    <t>ENG ELÈCTRICA</t>
  </si>
  <si>
    <t>Eng Electrònica</t>
  </si>
  <si>
    <t>ENG ELECTRÒNICA</t>
  </si>
  <si>
    <t>Eng Mecànica</t>
  </si>
  <si>
    <t>ENG mecànica</t>
  </si>
  <si>
    <t>MÀSTER ENG DISSENY</t>
  </si>
  <si>
    <t>Arquitectura Tècnica</t>
  </si>
  <si>
    <t>ARQUITECTURA TÈCNICA</t>
  </si>
  <si>
    <t>Eng. Agroalimentària i Medi Rural</t>
  </si>
  <si>
    <t>ENG AGROALIMENTARIA I MEDI RURAL</t>
  </si>
  <si>
    <t>Eng. Forestal i del Medi Rural</t>
  </si>
  <si>
    <t>ENG FORESTAL I MEDI RURAL</t>
  </si>
  <si>
    <t>Biotecnologia</t>
  </si>
  <si>
    <t>BIOTECNOLOGIA</t>
  </si>
  <si>
    <t>Ciència i Tecn. Aliments</t>
  </si>
  <si>
    <t>CIÈNCIA I TECN DELS ALIMENTS</t>
  </si>
  <si>
    <t>Màster Eng Agroalimentària</t>
  </si>
  <si>
    <t>MÀSTER ENG. AGROALIMENTÀRIA</t>
  </si>
  <si>
    <t>Eng. Geomàtica i Topogràfica</t>
  </si>
  <si>
    <t>ENG. GEOMÀTICA I TOPOGRÀFICA</t>
  </si>
  <si>
    <t>Eng. Tecnologies i Serveis de Telecom</t>
  </si>
  <si>
    <t>ENG TECNOLOGIES I SIT. TELECOM.</t>
  </si>
  <si>
    <t xml:space="preserve">Tecnologia Digital i Multimedia </t>
  </si>
  <si>
    <t>TECNOLOGIA DIGITAL I MULTIMEDIA</t>
  </si>
  <si>
    <t>Matemàtiques</t>
  </si>
  <si>
    <t>MATEMÀTIQUES</t>
  </si>
  <si>
    <t>Eng. Física</t>
  </si>
  <si>
    <t>ENG. FÍSICA</t>
  </si>
  <si>
    <t>MÀSTER ENG TELECOM</t>
  </si>
  <si>
    <t>Eng. Tecnologies Industrials</t>
  </si>
  <si>
    <t>ENG TECNOLOGIES INDUSTRIALS</t>
  </si>
  <si>
    <t>Org. Industrial</t>
  </si>
  <si>
    <t>Eng Energia</t>
  </si>
  <si>
    <t>Eng Biomèdica</t>
  </si>
  <si>
    <t>Eng Química</t>
  </si>
  <si>
    <t>ORG. INDUSTRIAL</t>
  </si>
  <si>
    <t>ENG QUÍMICA</t>
  </si>
  <si>
    <t>Màster Hab Química</t>
  </si>
  <si>
    <t>MÀSTER HAB QUÍMMICA</t>
  </si>
  <si>
    <t>Gestió i Administ.</t>
  </si>
  <si>
    <t>GESTIÓ I ADMINISTRACIÓ PÚBLICA</t>
  </si>
  <si>
    <t>Adm. I Direcció d'Empreses</t>
  </si>
  <si>
    <t>ADM. I DIRECCIÓ D'EMPRESES</t>
  </si>
  <si>
    <t>Belles Arts</t>
  </si>
  <si>
    <t>BELLES ARTS</t>
  </si>
  <si>
    <t>Conservació i Restauració</t>
  </si>
  <si>
    <t>CONSERVACIÓ I RESTAURACIÓ</t>
  </si>
  <si>
    <t>Disseny i Tecn. Creatives</t>
  </si>
  <si>
    <t>DISSENY I TECN. CREATIVES</t>
  </si>
  <si>
    <t>Total</t>
  </si>
  <si>
    <t>ENG ENERGIA</t>
  </si>
  <si>
    <t>ENG. BIOMÈDICA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</si>
</sst>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0" fontId="0" fillId="0" borderId="0" xfId="1" applyNumberFormat="1" applyFont="1" applyAlignment="1"/>
    <xf numFmtId="164" fontId="0" fillId="0" borderId="0" xfId="1" applyNumberFormat="1" applyFont="1" applyAlignment="1"/>
    <xf numFmtId="0" fontId="6" fillId="2" borderId="0" xfId="7"/>
    <xf numFmtId="164" fontId="6" fillId="2" borderId="0" xfId="7" applyNumberFormat="1"/>
    <xf numFmtId="164" fontId="6" fillId="2" borderId="0" xfId="7" applyNumberFormat="1" applyAlignment="1"/>
    <xf numFmtId="9" fontId="0" fillId="0" borderId="0" xfId="1" applyFont="1"/>
    <xf numFmtId="165" fontId="0" fillId="0" borderId="0" xfId="0" applyNumberFormat="1"/>
    <xf numFmtId="0" fontId="1" fillId="18" borderId="0" xfId="28"/>
    <xf numFmtId="0" fontId="1" fillId="14" borderId="0" xfId="24"/>
    <xf numFmtId="0" fontId="1" fillId="10" borderId="0" xfId="20"/>
    <xf numFmtId="164" fontId="0" fillId="0" borderId="0" xfId="0" applyNumberFormat="1"/>
    <xf numFmtId="10" fontId="0" fillId="0" borderId="0" xfId="0" applyNumberFormat="1"/>
    <xf numFmtId="1" fontId="0" fillId="0" borderId="0" xfId="0" applyNumberFormat="1"/>
    <xf numFmtId="0" fontId="0" fillId="14" borderId="10" xfId="24" applyFont="1" applyBorder="1" applyProtection="1"/>
    <xf numFmtId="0" fontId="0" fillId="0" borderId="10" xfId="0" applyBorder="1"/>
    <xf numFmtId="0" fontId="0" fillId="33" borderId="10" xfId="0" applyFill="1" applyBorder="1"/>
    <xf numFmtId="10" fontId="0" fillId="0" borderId="10" xfId="1" applyNumberFormat="1" applyFont="1" applyBorder="1" applyProtection="1"/>
    <xf numFmtId="10" fontId="0" fillId="0" borderId="0" xfId="1" applyNumberFormat="1" applyFont="1" applyBorder="1" applyProtection="1"/>
    <xf numFmtId="10" fontId="6" fillId="2" borderId="0" xfId="7" applyNumberFormat="1" applyBorder="1" applyProtection="1"/>
    <xf numFmtId="0" fontId="6" fillId="2" borderId="0" xfId="7" applyBorder="1" applyProtection="1"/>
    <xf numFmtId="10" fontId="6" fillId="2" borderId="11" xfId="7" applyNumberFormat="1" applyBorder="1" applyProtection="1"/>
    <xf numFmtId="164" fontId="0" fillId="0" borderId="0" xfId="1" applyNumberFormat="1" applyFont="1" applyBorder="1" applyProtection="1"/>
    <xf numFmtId="165" fontId="0" fillId="0" borderId="0" xfId="1" applyNumberFormat="1" applyFont="1"/>
    <xf numFmtId="0" fontId="1" fillId="18" borderId="10" xfId="28" applyBorder="1" applyProtection="1"/>
    <xf numFmtId="0" fontId="0" fillId="0" borderId="0" xfId="0" applyAlignment="1">
      <alignment wrapText="1"/>
    </xf>
    <xf numFmtId="0" fontId="1" fillId="26" borderId="0" xfId="36"/>
    <xf numFmtId="0" fontId="1" fillId="26" borderId="10" xfId="36" applyBorder="1" applyProtection="1"/>
    <xf numFmtId="0" fontId="0" fillId="10" borderId="0" xfId="20" applyFont="1"/>
    <xf numFmtId="0" fontId="0" fillId="14" borderId="0" xfId="24" applyFont="1"/>
    <xf numFmtId="0" fontId="1" fillId="30" borderId="0" xfId="40"/>
    <xf numFmtId="0" fontId="1" fillId="11" borderId="0" xfId="21"/>
    <xf numFmtId="165" fontId="0" fillId="0" borderId="0" xfId="0" applyNumberFormat="1" applyProtection="1">
      <protection locked="0"/>
    </xf>
    <xf numFmtId="0" fontId="0" fillId="18" borderId="0" xfId="28" applyFont="1"/>
    <xf numFmtId="0" fontId="1" fillId="22" borderId="0" xfId="32"/>
    <xf numFmtId="0" fontId="0" fillId="22" borderId="0" xfId="32" applyFont="1"/>
    <xf numFmtId="0" fontId="0" fillId="26" borderId="0" xfId="36" applyFont="1"/>
    <xf numFmtId="10" fontId="0" fillId="0" borderId="0" xfId="1" applyNumberFormat="1" applyFont="1"/>
    <xf numFmtId="0" fontId="16" fillId="0" borderId="0" xfId="0" applyFont="1"/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1" fillId="10" borderId="0" xfId="20" applyAlignment="1">
      <alignment horizontal="center" vertical="center" textRotation="255" wrapText="1"/>
    </xf>
    <xf numFmtId="0" fontId="1" fillId="14" borderId="0" xfId="24" applyAlignment="1">
      <alignment horizontal="center" vertical="center" textRotation="255" wrapText="1"/>
    </xf>
    <xf numFmtId="0" fontId="1" fillId="18" borderId="0" xfId="28" applyAlignment="1">
      <alignment horizontal="center" vertical="center" textRotation="255" wrapText="1"/>
    </xf>
    <xf numFmtId="10" fontId="6" fillId="2" borderId="0" xfId="7" applyNumberFormat="1" applyBorder="1" applyAlignment="1" applyProtection="1">
      <alignment horizontal="center" vertical="center"/>
    </xf>
    <xf numFmtId="0" fontId="0" fillId="0" borderId="0" xfId="0" applyAlignment="1">
      <alignment horizontal="center" wrapText="1"/>
    </xf>
    <xf numFmtId="0" fontId="1" fillId="26" borderId="10" xfId="36" applyBorder="1" applyAlignment="1" applyProtection="1">
      <alignment horizontal="center" textRotation="255" wrapText="1"/>
    </xf>
    <xf numFmtId="0" fontId="1" fillId="26" borderId="0" xfId="36" applyBorder="1" applyAlignment="1" applyProtection="1">
      <alignment horizontal="center" textRotation="255" wrapText="1"/>
    </xf>
    <xf numFmtId="164" fontId="0" fillId="0" borderId="0" xfId="1" applyNumberFormat="1" applyFont="1" applyBorder="1" applyAlignment="1" applyProtection="1">
      <alignment horizontal="center"/>
    </xf>
    <xf numFmtId="10" fontId="6" fillId="2" borderId="11" xfId="7" applyNumberFormat="1" applyBorder="1" applyAlignment="1" applyProtection="1">
      <alignment horizontal="center" vertical="center"/>
    </xf>
    <xf numFmtId="0" fontId="1" fillId="18" borderId="10" xfId="28" applyBorder="1" applyAlignment="1" applyProtection="1">
      <alignment horizontal="center" textRotation="255" wrapText="1"/>
    </xf>
    <xf numFmtId="0" fontId="1" fillId="18" borderId="0" xfId="28" applyBorder="1" applyAlignment="1" applyProtection="1">
      <alignment horizontal="center" textRotation="255" wrapText="1"/>
    </xf>
    <xf numFmtId="0" fontId="0" fillId="10" borderId="0" xfId="20" applyFont="1" applyAlignment="1">
      <alignment horizontal="center" vertical="center" textRotation="255" wrapText="1"/>
    </xf>
    <xf numFmtId="10" fontId="0" fillId="0" borderId="0" xfId="1" applyNumberFormat="1" applyFont="1" applyBorder="1" applyAlignment="1" applyProtection="1">
      <alignment horizontal="center"/>
    </xf>
    <xf numFmtId="0" fontId="1" fillId="14" borderId="10" xfId="24" applyBorder="1" applyAlignment="1" applyProtection="1">
      <alignment horizontal="center" textRotation="255" wrapText="1"/>
    </xf>
    <xf numFmtId="0" fontId="1" fillId="14" borderId="0" xfId="24" applyBorder="1" applyAlignment="1" applyProtection="1">
      <alignment horizontal="center" textRotation="255" wrapText="1"/>
    </xf>
    <xf numFmtId="0" fontId="1" fillId="11" borderId="0" xfId="21" applyAlignment="1">
      <alignment horizontal="center" vertical="center" textRotation="255" wrapText="1"/>
    </xf>
    <xf numFmtId="0" fontId="0" fillId="14" borderId="0" xfId="24" applyFont="1" applyAlignment="1">
      <alignment horizontal="center" vertical="center" textRotation="255" wrapText="1"/>
    </xf>
    <xf numFmtId="0" fontId="1" fillId="26" borderId="0" xfId="36" applyAlignment="1">
      <alignment horizontal="center" vertical="center" textRotation="255" wrapText="1"/>
    </xf>
    <xf numFmtId="0" fontId="1" fillId="30" borderId="0" xfId="40" applyAlignment="1">
      <alignment horizontal="center" vertical="center" textRotation="255" wrapText="1"/>
    </xf>
    <xf numFmtId="0" fontId="1" fillId="22" borderId="0" xfId="32" applyAlignment="1">
      <alignment horizontal="center" vertical="center" textRotation="255" wrapText="1"/>
    </xf>
    <xf numFmtId="0" fontId="0" fillId="22" borderId="0" xfId="32" applyFont="1" applyAlignment="1">
      <alignment horizontal="center" vertical="center" textRotation="255" wrapText="1"/>
    </xf>
    <xf numFmtId="0" fontId="0" fillId="18" borderId="0" xfId="28" applyFont="1" applyAlignment="1">
      <alignment horizontal="center" vertical="center" textRotation="255" wrapText="1"/>
    </xf>
    <xf numFmtId="0" fontId="0" fillId="26" borderId="0" xfId="36" applyFont="1" applyAlignment="1">
      <alignment horizontal="center" vertical="center" textRotation="255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Resum històric de la demanda de la docència en valencià al</a:t>
            </a:r>
            <a:r>
              <a:rPr lang="es-ES" baseline="0"/>
              <a:t> campus de Vera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'[1]Dades totals'!$K$17</c:f>
              <c:strCache>
                <c:ptCount val="1"/>
                <c:pt idx="0">
                  <c:v>Valencià 1a opció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'Demanda VERA 2024 general'!$B$18:$B$26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'Demanda VERA 2024 general'!$C$18:$C$26</c:f>
              <c:numCache>
                <c:formatCode>0.0</c:formatCode>
                <c:ptCount val="9"/>
                <c:pt idx="0">
                  <c:v>17</c:v>
                </c:pt>
                <c:pt idx="1">
                  <c:v>16</c:v>
                </c:pt>
                <c:pt idx="2">
                  <c:v>15.34</c:v>
                </c:pt>
                <c:pt idx="3">
                  <c:v>15.66</c:v>
                </c:pt>
                <c:pt idx="4">
                  <c:v>14.28</c:v>
                </c:pt>
                <c:pt idx="5">
                  <c:v>12.47</c:v>
                </c:pt>
                <c:pt idx="6">
                  <c:v>11.4</c:v>
                </c:pt>
                <c:pt idx="7">
                  <c:v>11</c:v>
                </c:pt>
                <c:pt idx="8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0-4C79-B4C8-8FA4723A86B7}"/>
            </c:ext>
          </c:extLst>
        </c:ser>
        <c:ser>
          <c:idx val="2"/>
          <c:order val="1"/>
          <c:tx>
            <c:strRef>
              <c:f>'[1]Dades totals'!$L$17</c:f>
              <c:strCache>
                <c:ptCount val="1"/>
                <c:pt idx="0">
                  <c:v>Valencià 2a opció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'Demanda VERA 2024 general'!$B$18:$B$26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'Demanda VERA 2024 general'!$D$18:$D$26</c:f>
              <c:numCache>
                <c:formatCode>0.0</c:formatCode>
                <c:ptCount val="9"/>
                <c:pt idx="0">
                  <c:v>22</c:v>
                </c:pt>
                <c:pt idx="1">
                  <c:v>31</c:v>
                </c:pt>
                <c:pt idx="2">
                  <c:v>29.16</c:v>
                </c:pt>
                <c:pt idx="3">
                  <c:v>29.7</c:v>
                </c:pt>
                <c:pt idx="4">
                  <c:v>30.61</c:v>
                </c:pt>
                <c:pt idx="5">
                  <c:v>27.34</c:v>
                </c:pt>
                <c:pt idx="6">
                  <c:v>30.2</c:v>
                </c:pt>
                <c:pt idx="7">
                  <c:v>30.6</c:v>
                </c:pt>
                <c:pt idx="8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0-4C79-B4C8-8FA4723A86B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52514591"/>
        <c:axId val="752515007"/>
      </c:lineChart>
      <c:catAx>
        <c:axId val="75251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52515007"/>
        <c:crosses val="autoZero"/>
        <c:auto val="1"/>
        <c:lblAlgn val="ctr"/>
        <c:lblOffset val="100"/>
        <c:noMultiLvlLbl val="0"/>
      </c:catAx>
      <c:valAx>
        <c:axId val="75251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52514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% demanda de valencià al</a:t>
            </a:r>
          </a:p>
          <a:p>
            <a:pPr algn="l">
              <a:defRPr sz="1100"/>
            </a:pPr>
            <a:r>
              <a:rPr lang="ca-ES" sz="1100" baseline="0"/>
              <a:t>Grau en Fonaments d'Arquitectura</a:t>
            </a:r>
            <a:endParaRPr lang="ca-ES" sz="1100"/>
          </a:p>
        </c:rich>
      </c:tx>
      <c:layout>
        <c:manualLayout>
          <c:xMode val="edge"/>
          <c:yMode val="edge"/>
          <c:x val="2.6046744156980366E-2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3257747543461828E-2"/>
          <c:y val="0.19952569169960477"/>
          <c:w val="0.93348450491307633"/>
          <c:h val="0.63186621435166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[2]Graus!$Y$3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ETSA!$P$4:$P$13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ETSA!$Q$4:$Q$13</c:f>
              <c:numCache>
                <c:formatCode>0.0</c:formatCode>
                <c:ptCount val="10"/>
                <c:pt idx="0">
                  <c:v>15</c:v>
                </c:pt>
                <c:pt idx="1">
                  <c:v>13</c:v>
                </c:pt>
                <c:pt idx="2">
                  <c:v>12.64</c:v>
                </c:pt>
                <c:pt idx="3">
                  <c:v>12.14</c:v>
                </c:pt>
                <c:pt idx="4">
                  <c:v>11.7</c:v>
                </c:pt>
                <c:pt idx="5">
                  <c:v>12.27</c:v>
                </c:pt>
                <c:pt idx="6">
                  <c:v>12.12</c:v>
                </c:pt>
                <c:pt idx="7">
                  <c:v>12.08</c:v>
                </c:pt>
                <c:pt idx="8">
                  <c:v>10.5</c:v>
                </c:pt>
                <c:pt idx="9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A-48B3-BED4-7FA24E5AA14D}"/>
            </c:ext>
          </c:extLst>
        </c:ser>
        <c:ser>
          <c:idx val="1"/>
          <c:order val="1"/>
          <c:tx>
            <c:strRef>
              <c:f>[2]Graus!$Z$3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71302820782067E-2"/>
                  <c:y val="-8.87928784570490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A-48B3-BED4-7FA24E5AA14D}"/>
                </c:ext>
              </c:extLst>
            </c:dLbl>
            <c:dLbl>
              <c:idx val="1"/>
              <c:layout>
                <c:manualLayout>
                  <c:x val="8.15347711558655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4A-48B3-BED4-7FA24E5AA14D}"/>
                </c:ext>
              </c:extLst>
            </c:dLbl>
            <c:dLbl>
              <c:idx val="2"/>
              <c:layout>
                <c:manualLayout>
                  <c:x val="1.08713028207820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A-48B3-BED4-7FA24E5AA14D}"/>
                </c:ext>
              </c:extLst>
            </c:dLbl>
            <c:dLbl>
              <c:idx val="5"/>
              <c:layout>
                <c:manualLayout>
                  <c:x val="-9.9652457996803931E-17"/>
                  <c:y val="-3.3903127058165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4A-48B3-BED4-7FA24E5AA1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ETSA!$P$4:$P$13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ETSA!$R$4:$R$13</c:f>
              <c:numCache>
                <c:formatCode>0.0</c:formatCode>
                <c:ptCount val="10"/>
                <c:pt idx="0">
                  <c:v>21</c:v>
                </c:pt>
                <c:pt idx="1">
                  <c:v>30</c:v>
                </c:pt>
                <c:pt idx="2">
                  <c:v>29.09</c:v>
                </c:pt>
                <c:pt idx="3">
                  <c:v>28.76</c:v>
                </c:pt>
                <c:pt idx="4">
                  <c:v>30.38</c:v>
                </c:pt>
                <c:pt idx="5">
                  <c:v>28.55</c:v>
                </c:pt>
                <c:pt idx="6">
                  <c:v>28.52</c:v>
                </c:pt>
                <c:pt idx="7">
                  <c:v>29.47</c:v>
                </c:pt>
                <c:pt idx="8">
                  <c:v>28.7</c:v>
                </c:pt>
                <c:pt idx="9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4A-48B3-BED4-7FA24E5AA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130192"/>
        <c:axId val="615129712"/>
      </c:barChart>
      <c:catAx>
        <c:axId val="615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15129712"/>
        <c:crosses val="autoZero"/>
        <c:auto val="1"/>
        <c:lblAlgn val="ctr"/>
        <c:lblOffset val="100"/>
        <c:noMultiLvlLbl val="0"/>
      </c:catAx>
      <c:valAx>
        <c:axId val="615129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61513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825864221943699"/>
          <c:y val="3.096116937951926E-2"/>
          <c:w val="0.34397271769600229"/>
          <c:h val="0.15217453549531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MATEMÀTIQUES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ETSET!$T$53:$T$55</c:f>
              <c:numCache>
                <c:formatCode>0.0%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9-4B85-AABF-A3D6334031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MATEMÀTIQUES </a:t>
            </a:r>
            <a:r>
              <a:rPr lang="ca-ES" sz="1200" b="0" baseline="0"/>
              <a:t>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ETSEAMN!$K$5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(ETSET!$O$53,ETSET!$O$50)</c:f>
              <c:numCache>
                <c:formatCode>0.0%</c:formatCode>
                <c:ptCount val="2"/>
                <c:pt idx="0">
                  <c:v>9.2918131592164749E-2</c:v>
                </c:pt>
                <c:pt idx="1">
                  <c:v>0.23505775991963837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A-43C2-A3F0-E9E50289C9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ENG. FÍSICA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ETSET!$T$74:$T$76</c:f>
              <c:numCache>
                <c:formatCode>0.0%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8-4F22-8885-2F8CA8C623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FÍSICA </a:t>
            </a:r>
            <a:r>
              <a:rPr lang="ca-ES" sz="1200" b="0" baseline="0"/>
              <a:t>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ETSEAMN!$K$5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(ETSET!$O$74,ETSET!$O$71)</c:f>
              <c:numCache>
                <c:formatCode>0.0%</c:formatCode>
                <c:ptCount val="2"/>
                <c:pt idx="0">
                  <c:v>0.14476026766529559</c:v>
                </c:pt>
                <c:pt idx="1">
                  <c:v>0.2388114678617472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5-42B9-A4B7-0701AF58F3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MÀSTER HAB. en ENG. TELECOMUNICACIONS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ETSET!$T$95:$T$97</c:f>
              <c:numCache>
                <c:formatCode>0.0%</c:formatCode>
                <c:ptCount val="3"/>
                <c:pt idx="0">
                  <c:v>0.31475409836065571</c:v>
                </c:pt>
                <c:pt idx="1">
                  <c:v>0.68524590163934418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3-4A43-B905-AA89CE0A81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MÀSTER HAB. en ENG. TELECOMUNICACIONS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ETSEAMN!$K$5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(ETSET!$O$95,ETSET!$O$92)</c:f>
              <c:numCache>
                <c:formatCode>0.0%</c:formatCode>
                <c:ptCount val="2"/>
                <c:pt idx="0">
                  <c:v>0.1011011011011011</c:v>
                </c:pt>
                <c:pt idx="1">
                  <c:v>0.24124124124124124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A-4B75-979C-F3ED27E607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Tecn. i Serveis de Telec.</a:t>
            </a:r>
          </a:p>
        </c:rich>
      </c:tx>
      <c:layout>
        <c:manualLayout>
          <c:xMode val="edge"/>
          <c:yMode val="edge"/>
          <c:x val="2.9465223097112862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ETSET!$X$4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ETSET!$W$5:$W$14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ETSET!$X$5:$X$14</c:f>
              <c:numCache>
                <c:formatCode>0.0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9.7100000000000009</c:v>
                </c:pt>
                <c:pt idx="3">
                  <c:v>8.77</c:v>
                </c:pt>
                <c:pt idx="4">
                  <c:v>7.73</c:v>
                </c:pt>
                <c:pt idx="5">
                  <c:v>6.68</c:v>
                </c:pt>
                <c:pt idx="6">
                  <c:v>6.58</c:v>
                </c:pt>
                <c:pt idx="7">
                  <c:v>6.83</c:v>
                </c:pt>
                <c:pt idx="8">
                  <c:v>6.9</c:v>
                </c:pt>
                <c:pt idx="9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3-4DC2-A7E0-09B5A27BAF0B}"/>
            </c:ext>
          </c:extLst>
        </c:ser>
        <c:ser>
          <c:idx val="1"/>
          <c:order val="1"/>
          <c:tx>
            <c:strRef>
              <c:f>ETSET!$Y$4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ETSET!$W$5:$W$14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ETSET!$Y$5:$Y$14</c:f>
              <c:numCache>
                <c:formatCode>0.0</c:formatCode>
                <c:ptCount val="10"/>
                <c:pt idx="0">
                  <c:v>18</c:v>
                </c:pt>
                <c:pt idx="1">
                  <c:v>26</c:v>
                </c:pt>
                <c:pt idx="2">
                  <c:v>24.52</c:v>
                </c:pt>
                <c:pt idx="3">
                  <c:v>25.1</c:v>
                </c:pt>
                <c:pt idx="4">
                  <c:v>26.69</c:v>
                </c:pt>
                <c:pt idx="5">
                  <c:v>24.83</c:v>
                </c:pt>
                <c:pt idx="6">
                  <c:v>26.46</c:v>
                </c:pt>
                <c:pt idx="7">
                  <c:v>28.57</c:v>
                </c:pt>
                <c:pt idx="8">
                  <c:v>29.1</c:v>
                </c:pt>
                <c:pt idx="9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13-4DC2-A7E0-09B5A27BAF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698753280839898"/>
          <c:y val="2.8355934674832307E-2"/>
          <c:w val="0.24380271216097987"/>
          <c:h val="0.14294036162146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Tecn. i Serveis de Telec.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ETSET!$AB$3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ETSET!$AA$4:$AA$14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ETSET!$AB$4:$AB$14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 formatCode="0.0">
                  <c:v>0.8</c:v>
                </c:pt>
                <c:pt idx="9" formatCode="0.0">
                  <c:v>0.4</c:v>
                </c:pt>
                <c:pt idx="1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2-4B13-BF12-5C7A32F6DFC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Tecn. Digital i Multimèdia.</a:t>
            </a:r>
          </a:p>
        </c:rich>
      </c:tx>
      <c:layout>
        <c:manualLayout>
          <c:xMode val="edge"/>
          <c:yMode val="edge"/>
          <c:x val="2.9465223097112862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ETSET!$X$4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ETSET!$W$29:$W$35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ETSET!$X$29:$X$35</c:f>
              <c:numCache>
                <c:formatCode>0.0</c:formatCode>
                <c:ptCount val="7"/>
                <c:pt idx="0">
                  <c:v>20.51</c:v>
                </c:pt>
                <c:pt idx="1">
                  <c:v>13.68</c:v>
                </c:pt>
                <c:pt idx="2">
                  <c:v>9.2100000000000009</c:v>
                </c:pt>
                <c:pt idx="3">
                  <c:v>8.14</c:v>
                </c:pt>
                <c:pt idx="4">
                  <c:v>8.8000000000000007</c:v>
                </c:pt>
                <c:pt idx="5">
                  <c:v>8.6999999999999993</c:v>
                </c:pt>
                <c:pt idx="6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6-4CF4-A324-A550EA9FBF51}"/>
            </c:ext>
          </c:extLst>
        </c:ser>
        <c:ser>
          <c:idx val="1"/>
          <c:order val="1"/>
          <c:tx>
            <c:strRef>
              <c:f>ETSET!$Y$4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ETSET!$W$29:$W$35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ETSET!$Y$29:$Y$35</c:f>
              <c:numCache>
                <c:formatCode>0.0</c:formatCode>
                <c:ptCount val="7"/>
                <c:pt idx="0">
                  <c:v>29.49</c:v>
                </c:pt>
                <c:pt idx="1">
                  <c:v>31.47</c:v>
                </c:pt>
                <c:pt idx="2">
                  <c:v>32.270000000000003</c:v>
                </c:pt>
                <c:pt idx="3">
                  <c:v>30.41</c:v>
                </c:pt>
                <c:pt idx="4">
                  <c:v>36.21</c:v>
                </c:pt>
                <c:pt idx="5">
                  <c:v>37.700000000000003</c:v>
                </c:pt>
                <c:pt idx="6">
                  <c:v>42.2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6-4CF4-A324-A550EA9FBF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698753280839898"/>
          <c:y val="2.8355934674832307E-2"/>
          <c:w val="0.24380271216097987"/>
          <c:h val="0.14294036162146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Tecn. Digital i Multimèdia.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ETSET!$AB$3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ETSET!$AA$29:$AA$35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ETSET!$AB$29:$AB$35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0-41E8-80A8-77751CEDB84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Evolució del % d'oferta en valencià 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Fonaments d'Arquitectura</a:t>
            </a: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ETSA!$T$4:$T$14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ETSA!$U$4:$U$13</c:f>
              <c:numCache>
                <c:formatCode>General</c:formatCode>
                <c:ptCount val="10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  <c:pt idx="7">
                  <c:v>15.4</c:v>
                </c:pt>
                <c:pt idx="8">
                  <c:v>14.9</c:v>
                </c:pt>
                <c:pt idx="9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B-40CD-B1B3-E1C5E6E68A9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76518128"/>
        <c:axId val="976518608"/>
      </c:lineChart>
      <c:catAx>
        <c:axId val="9765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76518608"/>
        <c:crosses val="autoZero"/>
        <c:auto val="1"/>
        <c:lblAlgn val="ctr"/>
        <c:lblOffset val="100"/>
        <c:noMultiLvlLbl val="0"/>
      </c:catAx>
      <c:valAx>
        <c:axId val="9765186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65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Matemàtiques</a:t>
            </a:r>
          </a:p>
        </c:rich>
      </c:tx>
      <c:layout>
        <c:manualLayout>
          <c:xMode val="edge"/>
          <c:yMode val="edge"/>
          <c:x val="2.9465223097112862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ETSET!$X$4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ETSET!$W$47:$W$56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ETSET!$X$47:$X$56</c:f>
              <c:numCache>
                <c:formatCode>0.0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9.7100000000000009</c:v>
                </c:pt>
                <c:pt idx="3">
                  <c:v>8.77</c:v>
                </c:pt>
                <c:pt idx="4">
                  <c:v>7.73</c:v>
                </c:pt>
                <c:pt idx="5">
                  <c:v>6.68</c:v>
                </c:pt>
                <c:pt idx="6">
                  <c:v>6.58</c:v>
                </c:pt>
                <c:pt idx="7">
                  <c:v>9.56</c:v>
                </c:pt>
                <c:pt idx="8">
                  <c:v>6.2</c:v>
                </c:pt>
                <c:pt idx="9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9-4EC3-9DE7-94C5C43E8B7A}"/>
            </c:ext>
          </c:extLst>
        </c:ser>
        <c:ser>
          <c:idx val="1"/>
          <c:order val="1"/>
          <c:tx>
            <c:strRef>
              <c:f>ETSET!$Y$4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ETSET!$W$47:$W$56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ETSET!$Y$47:$Y$56</c:f>
              <c:numCache>
                <c:formatCode>0.0</c:formatCode>
                <c:ptCount val="10"/>
                <c:pt idx="0">
                  <c:v>18</c:v>
                </c:pt>
                <c:pt idx="1">
                  <c:v>26</c:v>
                </c:pt>
                <c:pt idx="2">
                  <c:v>24.52</c:v>
                </c:pt>
                <c:pt idx="3">
                  <c:v>25.1</c:v>
                </c:pt>
                <c:pt idx="4">
                  <c:v>26.69</c:v>
                </c:pt>
                <c:pt idx="5">
                  <c:v>24.83</c:v>
                </c:pt>
                <c:pt idx="6">
                  <c:v>26.46</c:v>
                </c:pt>
                <c:pt idx="7">
                  <c:v>19.96</c:v>
                </c:pt>
                <c:pt idx="8">
                  <c:v>20.100000000000001</c:v>
                </c:pt>
                <c:pt idx="9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79-4EC3-9DE7-94C5C43E8B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698753280839898"/>
          <c:y val="2.8355934674832307E-2"/>
          <c:w val="0.24380271216097987"/>
          <c:h val="0.14294036162146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Matemàtiques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ETSET!$AB$3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ETSET!$AA$46:$AA$56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ETSET!$AB$46:$AB$56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0-4572-85F6-2176357C55D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Màster en Eng. Telecomunicacions</a:t>
            </a:r>
          </a:p>
        </c:rich>
      </c:tx>
      <c:layout>
        <c:manualLayout>
          <c:xMode val="edge"/>
          <c:yMode val="edge"/>
          <c:x val="2.9465223097112862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ETSET!$X$4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ETSET!$W$89:$W$98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ETSET!$X$89:$X$98</c:f>
              <c:numCache>
                <c:formatCode>0.0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9.7100000000000009</c:v>
                </c:pt>
                <c:pt idx="3">
                  <c:v>8.77</c:v>
                </c:pt>
                <c:pt idx="4">
                  <c:v>7.73</c:v>
                </c:pt>
                <c:pt idx="5">
                  <c:v>6.68</c:v>
                </c:pt>
                <c:pt idx="6">
                  <c:v>6.58</c:v>
                </c:pt>
                <c:pt idx="7">
                  <c:v>9.56</c:v>
                </c:pt>
                <c:pt idx="8">
                  <c:v>6.8</c:v>
                </c:pt>
                <c:pt idx="9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A3-AE2A-725A028C935B}"/>
            </c:ext>
          </c:extLst>
        </c:ser>
        <c:ser>
          <c:idx val="1"/>
          <c:order val="1"/>
          <c:tx>
            <c:strRef>
              <c:f>ETSET!$Y$4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ETSET!$W$89:$W$98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ETSET!$Y$89:$Y$98</c:f>
              <c:numCache>
                <c:formatCode>0.0</c:formatCode>
                <c:ptCount val="10"/>
                <c:pt idx="0">
                  <c:v>18</c:v>
                </c:pt>
                <c:pt idx="1">
                  <c:v>26</c:v>
                </c:pt>
                <c:pt idx="2">
                  <c:v>24.52</c:v>
                </c:pt>
                <c:pt idx="3">
                  <c:v>25.1</c:v>
                </c:pt>
                <c:pt idx="4">
                  <c:v>26.69</c:v>
                </c:pt>
                <c:pt idx="5">
                  <c:v>24.83</c:v>
                </c:pt>
                <c:pt idx="6">
                  <c:v>26.46</c:v>
                </c:pt>
                <c:pt idx="7">
                  <c:v>19.96</c:v>
                </c:pt>
                <c:pt idx="8">
                  <c:v>24.4</c:v>
                </c:pt>
                <c:pt idx="9">
                  <c:v>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A3-AE2A-725A028C93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698753280839898"/>
          <c:y val="2.8355934674832307E-2"/>
          <c:w val="0.24380271216097987"/>
          <c:h val="0.14294036162146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Màster en Eng. Telecomunicacions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ETSET!$AB$3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ETSET!$AA$46:$AA$56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ETSET!$AB$88:$AB$98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7-46BC-BC5A-2ECA49D63A5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/>
              <a:t>Grau en eng. tecnologies</a:t>
            </a:r>
            <a:r>
              <a:rPr lang="ca-ES" sz="1050" baseline="0"/>
              <a:t> INDUSTRIALS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ETSEInd!$M$11:$M$13</c:f>
              <c:numCache>
                <c:formatCode>0.0%</c:formatCode>
                <c:ptCount val="3"/>
                <c:pt idx="0">
                  <c:v>0.12731929780720938</c:v>
                </c:pt>
                <c:pt idx="1">
                  <c:v>0.74192540763416004</c:v>
                </c:pt>
                <c:pt idx="2">
                  <c:v>0.13075529455863061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C-4618-A147-B11DB242AD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tecnologies INDUSTRIALS</a:t>
            </a:r>
            <a:r>
              <a:rPr lang="ca-ES" sz="14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ETSEInd!$D$4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ETSEInd!$N$6:$N$7</c:f>
              <c:numCache>
                <c:formatCode>0.0%</c:formatCode>
                <c:ptCount val="2"/>
                <c:pt idx="0">
                  <c:v>8.6691142726021103E-2</c:v>
                </c:pt>
                <c:pt idx="1">
                  <c:v>0.34820253939115803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26-40E8-BE1D-49AF81FB02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ORG. INDUSTRIAL</a:t>
            </a:r>
            <a:r>
              <a:rPr lang="ca-ES" sz="1200" baseline="0"/>
              <a:t>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ETSEInd!$M$32:$M$34</c:f>
              <c:numCache>
                <c:formatCode>0.0%</c:formatCode>
                <c:ptCount val="3"/>
                <c:pt idx="0">
                  <c:v>0</c:v>
                </c:pt>
                <c:pt idx="1">
                  <c:v>0.99344569288389506</c:v>
                </c:pt>
                <c:pt idx="2">
                  <c:v>6.5543071161048684E-3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F-4552-A033-8BECB55E9C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ORG. INDUSTRIAL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ETSEInd!$D$4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ETSEInd!$N$27:$N$28</c:f>
              <c:numCache>
                <c:formatCode>0.0%</c:formatCode>
                <c:ptCount val="2"/>
                <c:pt idx="0">
                  <c:v>4.9822687272886475E-2</c:v>
                </c:pt>
                <c:pt idx="1">
                  <c:v>0.32502955212118556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B-4721-8073-33F8D1E81A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ENG. DE LA ENERGIA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ETSEInd!$M$53:$M$55</c:f>
              <c:numCache>
                <c:formatCode>0.0%</c:formatCode>
                <c:ptCount val="3"/>
                <c:pt idx="0">
                  <c:v>3.9883893554319649E-2</c:v>
                </c:pt>
                <c:pt idx="1">
                  <c:v>0.84476302319913144</c:v>
                </c:pt>
                <c:pt idx="2">
                  <c:v>0.11535308324654894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B-4B07-8EF6-C0EB7CD2B4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DE LA ENERGIA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ETSEInd!$D$4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ETSEInd!$N$48:$N$49</c:f>
              <c:numCache>
                <c:formatCode>0.0%</c:formatCode>
                <c:ptCount val="2"/>
                <c:pt idx="0">
                  <c:v>0.12655962095288234</c:v>
                </c:pt>
                <c:pt idx="1">
                  <c:v>0.33672018952355881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5-48B1-BB32-007F1D6EF0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% demanda de valencià al</a:t>
            </a:r>
          </a:p>
          <a:p>
            <a:pPr algn="l">
              <a:defRPr sz="1100"/>
            </a:pPr>
            <a:r>
              <a:rPr lang="ca-ES" sz="1100" baseline="0"/>
              <a:t>Grau en </a:t>
            </a:r>
            <a:r>
              <a:rPr lang="ca-ES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Disseny Arquitectònic d'Interiors</a:t>
            </a:r>
            <a:endParaRPr lang="ca-ES" sz="1100"/>
          </a:p>
        </c:rich>
      </c:tx>
      <c:layout>
        <c:manualLayout>
          <c:xMode val="edge"/>
          <c:yMode val="edge"/>
          <c:x val="2.6046744156980366E-2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3257747543461828E-2"/>
          <c:y val="0.19952569169960477"/>
          <c:w val="0.93348450491307633"/>
          <c:h val="0.6687568599379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[2]Graus!$Y$3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ETSA!$P$23:$P$32</c15:sqref>
                  </c15:fullRef>
                </c:ext>
              </c:extLst>
              <c:f>ETSA!$P$29:$P$32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ETSA!$Q$23:$Q$32</c15:sqref>
                  </c15:fullRef>
                </c:ext>
              </c:extLst>
              <c:f>ETSA!$Q$29:$Q$32</c:f>
              <c:numCache>
                <c:formatCode>0.0</c:formatCode>
                <c:ptCount val="4"/>
                <c:pt idx="0">
                  <c:v>9.6</c:v>
                </c:pt>
                <c:pt idx="1">
                  <c:v>11.65</c:v>
                </c:pt>
                <c:pt idx="2">
                  <c:v>10.6</c:v>
                </c:pt>
                <c:pt idx="3">
                  <c:v>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5-4802-A99F-430E6BF336FD}"/>
            </c:ext>
          </c:extLst>
        </c:ser>
        <c:ser>
          <c:idx val="1"/>
          <c:order val="1"/>
          <c:tx>
            <c:strRef>
              <c:f>[2]Graus!$Z$3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ETSA!$P$23:$P$32</c15:sqref>
                  </c15:fullRef>
                </c:ext>
              </c:extLst>
              <c:f>ETSA!$P$29:$P$32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ETSA!$R$23:$R$32</c15:sqref>
                  </c15:fullRef>
                </c:ext>
              </c:extLst>
              <c:f>ETSA!$R$29:$R$32</c:f>
              <c:numCache>
                <c:formatCode>0.0</c:formatCode>
                <c:ptCount val="4"/>
                <c:pt idx="0">
                  <c:v>32.58</c:v>
                </c:pt>
                <c:pt idx="1">
                  <c:v>34.08</c:v>
                </c:pt>
                <c:pt idx="2">
                  <c:v>30.5</c:v>
                </c:pt>
                <c:pt idx="3">
                  <c:v>32.700000000000003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ETSA!$R$23</c15:sqref>
                  <c15:dLbl>
                    <c:idx val="-1"/>
                    <c:layout>
                      <c:manualLayout>
                        <c:x val="1.0871302820782067E-2"/>
                        <c:y val="-8.8792878457049091E-1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6AD9-48BC-B0BA-FCCEE91B0349}"/>
                      </c:ext>
                    </c:extLst>
                  </c15:dLbl>
                </c15:categoryFilterException>
                <c15:categoryFilterException>
                  <c15:sqref>ETSA!$R$24</c15:sqref>
                  <c15:dLbl>
                    <c:idx val="-1"/>
                    <c:layout>
                      <c:manualLayout>
                        <c:x val="8.1534771155865587E-3"/>
                        <c:y val="0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6AD9-48BC-B0BA-FCCEE91B0349}"/>
                      </c:ext>
                    </c:extLst>
                  </c15:dLbl>
                </c15:categoryFilterException>
                <c15:categoryFilterException>
                  <c15:sqref>ETSA!$R$25</c15:sqref>
                  <c15:dLbl>
                    <c:idx val="-1"/>
                    <c:layout>
                      <c:manualLayout>
                        <c:x val="1.0871302820782079E-2"/>
                        <c:y val="0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6AD9-48BC-B0BA-FCCEE91B0349}"/>
                      </c:ext>
                    </c:extLst>
                  </c15:dLbl>
                </c15:categoryFilterException>
                <c15:categoryFilterException>
                  <c15:sqref>ETSA!$R$28</c15:sqref>
                  <c15:dLbl>
                    <c:idx val="-1"/>
                    <c:layout>
                      <c:manualLayout>
                        <c:x val="-9.9652457996803931E-17"/>
                        <c:y val="-3.390312705816579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6AD9-48BC-B0BA-FCCEE91B034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A795-4802-A99F-430E6BF336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130192"/>
        <c:axId val="615129712"/>
      </c:barChart>
      <c:catAx>
        <c:axId val="615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15129712"/>
        <c:crosses val="autoZero"/>
        <c:auto val="1"/>
        <c:lblAlgn val="ctr"/>
        <c:lblOffset val="100"/>
        <c:noMultiLvlLbl val="0"/>
      </c:catAx>
      <c:valAx>
        <c:axId val="615129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61513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098174659179903"/>
          <c:y val="2.5691077152905292E-2"/>
          <c:w val="0.34397271769600229"/>
          <c:h val="0.15217453549531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ENG. BIOMÈDICA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ETSEInd!$M$74:$M$76</c:f>
              <c:numCache>
                <c:formatCode>0.0%</c:formatCode>
                <c:ptCount val="3"/>
                <c:pt idx="0">
                  <c:v>0</c:v>
                </c:pt>
                <c:pt idx="1">
                  <c:v>0.98548837209302331</c:v>
                </c:pt>
                <c:pt idx="2">
                  <c:v>1.4511627906976745E-2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1C-47AC-A855-B18F1C0CC9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BIOMÈDICA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ETSEInd!$D$4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ETSEInd!$N$69:$N$70</c:f>
              <c:numCache>
                <c:formatCode>0.0%</c:formatCode>
                <c:ptCount val="2"/>
                <c:pt idx="0">
                  <c:v>9.652018106374953E-2</c:v>
                </c:pt>
                <c:pt idx="1">
                  <c:v>0.28767446246699357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2-42C2-9262-AC15B5777C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ENG. QUÍMICA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ETSEInd!$M$95:$M$97</c:f>
              <c:numCache>
                <c:formatCode>0.0%</c:formatCode>
                <c:ptCount val="3"/>
                <c:pt idx="0">
                  <c:v>0</c:v>
                </c:pt>
                <c:pt idx="1">
                  <c:v>0.86363032797769224</c:v>
                </c:pt>
                <c:pt idx="2">
                  <c:v>0.13636967202230782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6-43F6-9883-B4FF189F5C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QUÍMICA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ETSEInd!$D$4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ETSEInd!$N$90:$N$91</c:f>
              <c:numCache>
                <c:formatCode>0.0%</c:formatCode>
                <c:ptCount val="2"/>
                <c:pt idx="0">
                  <c:v>0.12019755900650614</c:v>
                </c:pt>
                <c:pt idx="1">
                  <c:v>0.44161086574535785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3-496F-91D0-0C63D1DEF2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MÀSTER HAB.</a:t>
            </a:r>
            <a:r>
              <a:rPr lang="ca-ES" sz="1200" baseline="0"/>
              <a:t> EN </a:t>
            </a:r>
            <a:r>
              <a:rPr lang="ca-ES" sz="1200"/>
              <a:t>ENG. QUÍMICA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ETSEInd!$M$116:$M$118</c:f>
              <c:numCache>
                <c:formatCode>0.0%</c:formatCode>
                <c:ptCount val="3"/>
                <c:pt idx="0">
                  <c:v>0.10808546292417259</c:v>
                </c:pt>
                <c:pt idx="1">
                  <c:v>0.84876413908671966</c:v>
                </c:pt>
                <c:pt idx="2">
                  <c:v>4.3150397989107664E-2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F-495A-B693-0E8054E4A1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MÀSTER HAB. EN ENG. QUÍMICA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ETSEInd!$D$4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ETSEInd!$N$111:$N$112</c:f>
              <c:numCache>
                <c:formatCode>0.0%</c:formatCode>
                <c:ptCount val="2"/>
                <c:pt idx="0">
                  <c:v>9.5956134338588073E-2</c:v>
                </c:pt>
                <c:pt idx="1">
                  <c:v>0.26833447566826596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0-4200-9CF4-F4E9EBFD27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en Tecn. Industrials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ETSEInd!$Q$4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ETSEInd!$Q$5:$Q$14</c:f>
              <c:numCache>
                <c:formatCode>0.0</c:formatCode>
                <c:ptCount val="10"/>
                <c:pt idx="0">
                  <c:v>15</c:v>
                </c:pt>
                <c:pt idx="1">
                  <c:v>15</c:v>
                </c:pt>
                <c:pt idx="2">
                  <c:v>14.87</c:v>
                </c:pt>
                <c:pt idx="3">
                  <c:v>12.76</c:v>
                </c:pt>
                <c:pt idx="4">
                  <c:v>13.92</c:v>
                </c:pt>
                <c:pt idx="5">
                  <c:v>11.93</c:v>
                </c:pt>
                <c:pt idx="6">
                  <c:v>10.74</c:v>
                </c:pt>
                <c:pt idx="7">
                  <c:v>10.32</c:v>
                </c:pt>
                <c:pt idx="8">
                  <c:v>9.4</c:v>
                </c:pt>
                <c:pt idx="9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6-4A5C-9B25-0227323DD8EE}"/>
            </c:ext>
          </c:extLst>
        </c:ser>
        <c:ser>
          <c:idx val="1"/>
          <c:order val="1"/>
          <c:tx>
            <c:strRef>
              <c:f>ETSEInd!$R$4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ETSEInd!$R$5:$R$14</c:f>
              <c:numCache>
                <c:formatCode>0.0</c:formatCode>
                <c:ptCount val="10"/>
                <c:pt idx="0">
                  <c:v>17</c:v>
                </c:pt>
                <c:pt idx="1">
                  <c:v>22</c:v>
                </c:pt>
                <c:pt idx="2">
                  <c:v>23.48</c:v>
                </c:pt>
                <c:pt idx="3">
                  <c:v>23.16</c:v>
                </c:pt>
                <c:pt idx="4">
                  <c:v>24.49</c:v>
                </c:pt>
                <c:pt idx="5">
                  <c:v>23.61</c:v>
                </c:pt>
                <c:pt idx="6">
                  <c:v>30.75</c:v>
                </c:pt>
                <c:pt idx="7">
                  <c:v>33.36</c:v>
                </c:pt>
                <c:pt idx="8">
                  <c:v>34.6</c:v>
                </c:pt>
                <c:pt idx="9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46-4A5C-9B25-0227323DD8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31324715660542435"/>
          <c:h val="0.15219962088072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en Tecn. Industrials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ETSEInd!$U$3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ETSEInd!$T$4:$T$14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ETSEInd!$U$4:$U$14</c:f>
              <c:numCache>
                <c:formatCode>General</c:formatCode>
                <c:ptCount val="11"/>
                <c:pt idx="0">
                  <c:v>12</c:v>
                </c:pt>
                <c:pt idx="1">
                  <c:v>12</c:v>
                </c:pt>
                <c:pt idx="2">
                  <c:v>14</c:v>
                </c:pt>
                <c:pt idx="3">
                  <c:v>14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 formatCode="0.0">
                  <c:v>11.6</c:v>
                </c:pt>
                <c:pt idx="9" formatCode="0.0">
                  <c:v>11.8</c:v>
                </c:pt>
                <c:pt idx="10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A-4DE8-B4FD-639F5643D87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Organització Ind.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ETSEInd!$Q$4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ETSEInd!$Q$26:$Q$35</c:f>
              <c:numCache>
                <c:formatCode>0.0</c:formatCode>
                <c:ptCount val="10"/>
                <c:pt idx="0">
                  <c:v>16</c:v>
                </c:pt>
                <c:pt idx="1">
                  <c:v>14</c:v>
                </c:pt>
                <c:pt idx="2">
                  <c:v>9.85</c:v>
                </c:pt>
                <c:pt idx="3">
                  <c:v>6.43</c:v>
                </c:pt>
                <c:pt idx="4">
                  <c:v>6.66</c:v>
                </c:pt>
                <c:pt idx="5">
                  <c:v>5.5</c:v>
                </c:pt>
                <c:pt idx="6">
                  <c:v>5.98</c:v>
                </c:pt>
                <c:pt idx="7">
                  <c:v>4.9400000000000004</c:v>
                </c:pt>
                <c:pt idx="8">
                  <c:v>5.0999999999999996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9-4807-8792-3BA3187EB0C3}"/>
            </c:ext>
          </c:extLst>
        </c:ser>
        <c:ser>
          <c:idx val="1"/>
          <c:order val="1"/>
          <c:tx>
            <c:strRef>
              <c:f>ETSEInd!$R$4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ETSEInd!$R$26:$R$35</c:f>
              <c:numCache>
                <c:formatCode>0.0</c:formatCode>
                <c:ptCount val="10"/>
                <c:pt idx="0">
                  <c:v>21</c:v>
                </c:pt>
                <c:pt idx="1">
                  <c:v>33</c:v>
                </c:pt>
                <c:pt idx="2">
                  <c:v>29.74</c:v>
                </c:pt>
                <c:pt idx="3">
                  <c:v>40.450000000000003</c:v>
                </c:pt>
                <c:pt idx="4">
                  <c:v>28.85</c:v>
                </c:pt>
                <c:pt idx="5">
                  <c:v>36.119999999999997</c:v>
                </c:pt>
                <c:pt idx="6">
                  <c:v>35.18</c:v>
                </c:pt>
                <c:pt idx="7">
                  <c:v>31.78</c:v>
                </c:pt>
                <c:pt idx="8">
                  <c:v>30.9</c:v>
                </c:pt>
                <c:pt idx="9">
                  <c:v>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9-4807-8792-3BA3187EB0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31324715660542435"/>
          <c:h val="0.15219962088072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Organització Ind.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ETSEInd!$U$3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ETSEInd!$T$4:$T$14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ETSEInd!$U$25:$U$35</c:f>
              <c:numCache>
                <c:formatCode>General</c:formatCode>
                <c:ptCount val="11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18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  <c:pt idx="7">
                  <c:v>19</c:v>
                </c:pt>
                <c:pt idx="8" formatCode="0.0">
                  <c:v>11.9</c:v>
                </c:pt>
                <c:pt idx="9" formatCode="0.0">
                  <c:v>3.3</c:v>
                </c:pt>
                <c:pt idx="1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C-4B64-9065-344FE902F52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Evolució del % d'oferta en valencià 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Disseny Arquitectònic d'Interiors</a:t>
            </a: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ETSA!$T$29:$T$32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ETSA!$U$29:$U$32</c:f>
              <c:numCache>
                <c:formatCode>0.0</c:formatCode>
                <c:ptCount val="4"/>
                <c:pt idx="0" formatCode="General">
                  <c:v>16</c:v>
                </c:pt>
                <c:pt idx="1">
                  <c:v>18.760000000000002</c:v>
                </c:pt>
                <c:pt idx="2" formatCode="General">
                  <c:v>15.3</c:v>
                </c:pt>
                <c:pt idx="3" formatCode="General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B-4960-87F8-D9424C3968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76518128"/>
        <c:axId val="976518608"/>
      </c:lineChart>
      <c:catAx>
        <c:axId val="9765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76518608"/>
        <c:crosses val="autoZero"/>
        <c:auto val="1"/>
        <c:lblAlgn val="ctr"/>
        <c:lblOffset val="100"/>
        <c:noMultiLvlLbl val="0"/>
      </c:catAx>
      <c:valAx>
        <c:axId val="9765186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65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de l'Energia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ETSEInd!$Q$4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ETSEInd!$Q$47:$Q$56</c:f>
              <c:numCache>
                <c:formatCode>0.0</c:formatCode>
                <c:ptCount val="10"/>
                <c:pt idx="0">
                  <c:v>15</c:v>
                </c:pt>
                <c:pt idx="1">
                  <c:v>15</c:v>
                </c:pt>
                <c:pt idx="2">
                  <c:v>12.23</c:v>
                </c:pt>
                <c:pt idx="3">
                  <c:v>15.69</c:v>
                </c:pt>
                <c:pt idx="4">
                  <c:v>14.99</c:v>
                </c:pt>
                <c:pt idx="5">
                  <c:v>15.03</c:v>
                </c:pt>
                <c:pt idx="6">
                  <c:v>13.5</c:v>
                </c:pt>
                <c:pt idx="7">
                  <c:v>12.32</c:v>
                </c:pt>
                <c:pt idx="8">
                  <c:v>13.4</c:v>
                </c:pt>
                <c:pt idx="9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A-4BD1-83AF-524D265A31A7}"/>
            </c:ext>
          </c:extLst>
        </c:ser>
        <c:ser>
          <c:idx val="1"/>
          <c:order val="1"/>
          <c:tx>
            <c:strRef>
              <c:f>ETSEInd!$R$4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ETSEInd!$R$47:$R$56</c:f>
              <c:numCache>
                <c:formatCode>0.0</c:formatCode>
                <c:ptCount val="10"/>
                <c:pt idx="0">
                  <c:v>20</c:v>
                </c:pt>
                <c:pt idx="1">
                  <c:v>28</c:v>
                </c:pt>
                <c:pt idx="2">
                  <c:v>23.58</c:v>
                </c:pt>
                <c:pt idx="3">
                  <c:v>23.19</c:v>
                </c:pt>
                <c:pt idx="4">
                  <c:v>28.52</c:v>
                </c:pt>
                <c:pt idx="5">
                  <c:v>28.32</c:v>
                </c:pt>
                <c:pt idx="6">
                  <c:v>28.83</c:v>
                </c:pt>
                <c:pt idx="7">
                  <c:v>32.92</c:v>
                </c:pt>
                <c:pt idx="8">
                  <c:v>31.7</c:v>
                </c:pt>
                <c:pt idx="9">
                  <c:v>33.700000000000003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6A-4BD1-83AF-524D265A31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31324715660542435"/>
          <c:h val="0.15219962088072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de l'Energia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ETSEInd!$U$3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ETSEInd!$T$4:$T$14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ETSEInd!$U$46:$U$56</c:f>
              <c:numCache>
                <c:formatCode>General</c:formatCode>
                <c:ptCount val="11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10</c:v>
                </c:pt>
                <c:pt idx="5">
                  <c:v>11</c:v>
                </c:pt>
                <c:pt idx="6">
                  <c:v>9</c:v>
                </c:pt>
                <c:pt idx="7">
                  <c:v>18</c:v>
                </c:pt>
                <c:pt idx="8" formatCode="0.0">
                  <c:v>14.6</c:v>
                </c:pt>
                <c:pt idx="9" formatCode="0.0">
                  <c:v>15.6</c:v>
                </c:pt>
                <c:pt idx="10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7-40C0-8A01-4F8C06DD47D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Biomèdica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ETSEInd!$Q$4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ETSEInd!$Q$68:$Q$77</c:f>
              <c:numCache>
                <c:formatCode>0.0</c:formatCode>
                <c:ptCount val="10"/>
                <c:pt idx="0">
                  <c:v>16</c:v>
                </c:pt>
                <c:pt idx="1">
                  <c:v>12</c:v>
                </c:pt>
                <c:pt idx="2">
                  <c:v>11.33</c:v>
                </c:pt>
                <c:pt idx="3">
                  <c:v>10.029999999999999</c:v>
                </c:pt>
                <c:pt idx="4">
                  <c:v>11.9</c:v>
                </c:pt>
                <c:pt idx="5">
                  <c:v>13.25</c:v>
                </c:pt>
                <c:pt idx="6">
                  <c:v>14.1</c:v>
                </c:pt>
                <c:pt idx="7">
                  <c:v>11.91</c:v>
                </c:pt>
                <c:pt idx="8">
                  <c:v>9.6</c:v>
                </c:pt>
                <c:pt idx="9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D-4DD9-86E9-80E587EC4DA4}"/>
            </c:ext>
          </c:extLst>
        </c:ser>
        <c:ser>
          <c:idx val="1"/>
          <c:order val="1"/>
          <c:tx>
            <c:strRef>
              <c:f>ETSEInd!$R$4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ETSEInd!$R$68:$R$77</c:f>
              <c:numCache>
                <c:formatCode>0.0</c:formatCode>
                <c:ptCount val="10"/>
                <c:pt idx="0">
                  <c:v>13</c:v>
                </c:pt>
                <c:pt idx="1">
                  <c:v>16</c:v>
                </c:pt>
                <c:pt idx="2">
                  <c:v>15.83</c:v>
                </c:pt>
                <c:pt idx="3">
                  <c:v>18.510000000000002</c:v>
                </c:pt>
                <c:pt idx="4">
                  <c:v>22.46</c:v>
                </c:pt>
                <c:pt idx="5">
                  <c:v>22.29</c:v>
                </c:pt>
                <c:pt idx="6">
                  <c:v>24.73</c:v>
                </c:pt>
                <c:pt idx="7">
                  <c:v>26.16</c:v>
                </c:pt>
                <c:pt idx="8">
                  <c:v>28.2</c:v>
                </c:pt>
                <c:pt idx="9">
                  <c:v>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D-4DD9-86E9-80E587EC4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31324715660542435"/>
          <c:h val="0.15219962088072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Biomèdica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ETSEInd!$U$3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ETSEInd!$T$4:$T$14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ETSEInd!$U$67:$U$77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12</c:v>
                </c:pt>
                <c:pt idx="5">
                  <c:v>6</c:v>
                </c:pt>
                <c:pt idx="6">
                  <c:v>7</c:v>
                </c:pt>
                <c:pt idx="7">
                  <c:v>15</c:v>
                </c:pt>
                <c:pt idx="8" formatCode="0.0">
                  <c:v>6.4</c:v>
                </c:pt>
                <c:pt idx="9" formatCode="0.0">
                  <c:v>1.9</c:v>
                </c:pt>
                <c:pt idx="1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0-4D06-9FBF-FC7AC3B5CD3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Química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ETSEInd!$Q$4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ETSEInd!$Q$89:$Q$98</c:f>
              <c:numCache>
                <c:formatCode>0.0</c:formatCode>
                <c:ptCount val="10"/>
                <c:pt idx="0">
                  <c:v>20</c:v>
                </c:pt>
                <c:pt idx="1">
                  <c:v>17</c:v>
                </c:pt>
                <c:pt idx="2">
                  <c:v>14.67</c:v>
                </c:pt>
                <c:pt idx="3">
                  <c:v>24.43</c:v>
                </c:pt>
                <c:pt idx="4">
                  <c:v>9.64</c:v>
                </c:pt>
                <c:pt idx="5">
                  <c:v>11.48</c:v>
                </c:pt>
                <c:pt idx="6">
                  <c:v>12.61</c:v>
                </c:pt>
                <c:pt idx="7">
                  <c:v>13.2</c:v>
                </c:pt>
                <c:pt idx="8">
                  <c:v>12.7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5-4B19-BF78-61708D53630E}"/>
            </c:ext>
          </c:extLst>
        </c:ser>
        <c:ser>
          <c:idx val="1"/>
          <c:order val="1"/>
          <c:tx>
            <c:strRef>
              <c:f>ETSEInd!$R$4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ETSEInd!$R$89:$R$98</c:f>
              <c:numCache>
                <c:formatCode>0.0</c:formatCode>
                <c:ptCount val="10"/>
                <c:pt idx="0">
                  <c:v>18</c:v>
                </c:pt>
                <c:pt idx="1">
                  <c:v>33</c:v>
                </c:pt>
                <c:pt idx="2">
                  <c:v>27.84</c:v>
                </c:pt>
                <c:pt idx="3">
                  <c:v>26.15</c:v>
                </c:pt>
                <c:pt idx="4">
                  <c:v>33.729999999999997</c:v>
                </c:pt>
                <c:pt idx="5">
                  <c:v>35.28</c:v>
                </c:pt>
                <c:pt idx="6">
                  <c:v>34.22</c:v>
                </c:pt>
                <c:pt idx="7">
                  <c:v>36.56</c:v>
                </c:pt>
                <c:pt idx="8">
                  <c:v>39</c:v>
                </c:pt>
                <c:pt idx="9">
                  <c:v>44.2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55-4B19-BF78-61708D5363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31324715660542435"/>
          <c:h val="0.15219962088072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Química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ETSEInd!$U$3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ETSEInd!$T$4:$T$14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ETSEInd!$U$88:$U$98</c:f>
              <c:numCache>
                <c:formatCode>General</c:formatCode>
                <c:ptCount val="11"/>
                <c:pt idx="0">
                  <c:v>15</c:v>
                </c:pt>
                <c:pt idx="1">
                  <c:v>2</c:v>
                </c:pt>
                <c:pt idx="2">
                  <c:v>7</c:v>
                </c:pt>
                <c:pt idx="3">
                  <c:v>9</c:v>
                </c:pt>
                <c:pt idx="4">
                  <c:v>2</c:v>
                </c:pt>
                <c:pt idx="5">
                  <c:v>0</c:v>
                </c:pt>
                <c:pt idx="6">
                  <c:v>6</c:v>
                </c:pt>
                <c:pt idx="7">
                  <c:v>17</c:v>
                </c:pt>
                <c:pt idx="8" formatCode="0.0">
                  <c:v>14.5</c:v>
                </c:pt>
                <c:pt idx="9" formatCode="0.0">
                  <c:v>13.6</c:v>
                </c:pt>
                <c:pt idx="10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9-4E5F-9DA8-52CE8ABC4F8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Màster en Eng. Química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ETSEInd!$Q$4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ETSEInd!$Q$110:$Q$119</c:f>
              <c:numCache>
                <c:formatCode>0.0</c:formatCode>
                <c:ptCount val="10"/>
                <c:pt idx="0">
                  <c:v>15</c:v>
                </c:pt>
                <c:pt idx="1">
                  <c:v>15</c:v>
                </c:pt>
                <c:pt idx="2">
                  <c:v>12.23</c:v>
                </c:pt>
                <c:pt idx="3">
                  <c:v>15.69</c:v>
                </c:pt>
                <c:pt idx="4">
                  <c:v>14.99</c:v>
                </c:pt>
                <c:pt idx="5">
                  <c:v>15.03</c:v>
                </c:pt>
                <c:pt idx="6">
                  <c:v>15.24</c:v>
                </c:pt>
                <c:pt idx="7">
                  <c:v>14.22</c:v>
                </c:pt>
                <c:pt idx="8">
                  <c:v>6.7</c:v>
                </c:pt>
                <c:pt idx="9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9-4FB6-B901-BE8C778C1338}"/>
            </c:ext>
          </c:extLst>
        </c:ser>
        <c:ser>
          <c:idx val="1"/>
          <c:order val="1"/>
          <c:tx>
            <c:strRef>
              <c:f>ETSEInd!$R$4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ETSEInd!$R$110:$R$119</c:f>
              <c:numCache>
                <c:formatCode>0.0</c:formatCode>
                <c:ptCount val="10"/>
                <c:pt idx="0">
                  <c:v>20</c:v>
                </c:pt>
                <c:pt idx="1">
                  <c:v>28</c:v>
                </c:pt>
                <c:pt idx="2">
                  <c:v>23.58</c:v>
                </c:pt>
                <c:pt idx="3">
                  <c:v>23.19</c:v>
                </c:pt>
                <c:pt idx="4">
                  <c:v>28.52</c:v>
                </c:pt>
                <c:pt idx="5">
                  <c:v>28.32</c:v>
                </c:pt>
                <c:pt idx="6">
                  <c:v>20.12</c:v>
                </c:pt>
                <c:pt idx="7">
                  <c:v>20.85</c:v>
                </c:pt>
                <c:pt idx="8">
                  <c:v>25.2</c:v>
                </c:pt>
                <c:pt idx="9">
                  <c:v>26.8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9-4FB6-B901-BE8C778C13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087642169728788"/>
          <c:y val="2.8355934674832307E-2"/>
          <c:w val="0.27435826771653543"/>
          <c:h val="0.15219962088072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Màster en Eng. Química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ETSEInd!$U$3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ETSEInd!$T$4:$T$14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ETSEInd!$U$109:$U$119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5</c:v>
                </c:pt>
                <c:pt idx="7">
                  <c:v>5</c:v>
                </c:pt>
                <c:pt idx="8" formatCode="0.0">
                  <c:v>5.3</c:v>
                </c:pt>
                <c:pt idx="9" formatCode="0.0">
                  <c:v>5.3</c:v>
                </c:pt>
                <c:pt idx="10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5-4250-8DFD-FFC8243CBC3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Grau en</a:t>
            </a:r>
            <a:r>
              <a:rPr lang="ca-ES" sz="1100" baseline="0"/>
              <a:t> ADM. i DIRECCIÓ D'EMPRESES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FADE!$Q$31:$Q$33</c:f>
              <c:numCache>
                <c:formatCode>0.0%</c:formatCode>
                <c:ptCount val="3"/>
                <c:pt idx="0">
                  <c:v>0.15060926076360684</c:v>
                </c:pt>
                <c:pt idx="1">
                  <c:v>0.76246953696181963</c:v>
                </c:pt>
                <c:pt idx="2">
                  <c:v>8.692120227457352E-2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9-4D88-AAA5-84C5D0ACFE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ADM. i DIRECCIÓ D'EMPRESES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FADE!$R$26:$R$27</c:f>
              <c:strCache>
                <c:ptCount val="2"/>
                <c:pt idx="0">
                  <c:v>4,5%</c:v>
                </c:pt>
                <c:pt idx="1">
                  <c:v>29,5%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FADE!$R$26:$R$27</c:f>
              <c:numCache>
                <c:formatCode>0.0%</c:formatCode>
                <c:ptCount val="2"/>
                <c:pt idx="0">
                  <c:v>4.5382674516400337E-2</c:v>
                </c:pt>
                <c:pt idx="1">
                  <c:v>0.29473507148864592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2-4667-BB08-9A38A6B243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% demanda de valencià al</a:t>
            </a:r>
          </a:p>
          <a:p>
            <a:pPr algn="l">
              <a:defRPr sz="1100"/>
            </a:pPr>
            <a:r>
              <a:rPr lang="ca-ES" sz="1100" baseline="0"/>
              <a:t>Màster Hab. en Arquitectura</a:t>
            </a:r>
            <a:endParaRPr lang="ca-ES" sz="1100"/>
          </a:p>
        </c:rich>
      </c:tx>
      <c:layout>
        <c:manualLayout>
          <c:xMode val="edge"/>
          <c:yMode val="edge"/>
          <c:x val="2.6046744156980366E-2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3257747543461828E-2"/>
          <c:y val="0.19952569169960477"/>
          <c:w val="0.93348450491307633"/>
          <c:h val="0.63186621435166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[2]Graus!$Y$3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ETSA!$P$43:$P$52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ETSA!$Q$43:$Q$52</c:f>
              <c:numCache>
                <c:formatCode>0.0</c:formatCode>
                <c:ptCount val="10"/>
                <c:pt idx="0">
                  <c:v>15</c:v>
                </c:pt>
                <c:pt idx="1">
                  <c:v>19</c:v>
                </c:pt>
                <c:pt idx="2">
                  <c:v>13.86</c:v>
                </c:pt>
                <c:pt idx="3">
                  <c:v>13.89</c:v>
                </c:pt>
                <c:pt idx="4">
                  <c:v>12.91</c:v>
                </c:pt>
                <c:pt idx="5">
                  <c:v>12.57</c:v>
                </c:pt>
                <c:pt idx="6">
                  <c:v>7.87</c:v>
                </c:pt>
                <c:pt idx="7">
                  <c:v>10.71</c:v>
                </c:pt>
                <c:pt idx="8">
                  <c:v>12.6</c:v>
                </c:pt>
                <c:pt idx="9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0-4EA4-B40E-93E499D6CA7C}"/>
            </c:ext>
          </c:extLst>
        </c:ser>
        <c:ser>
          <c:idx val="1"/>
          <c:order val="1"/>
          <c:tx>
            <c:strRef>
              <c:f>[2]Graus!$Z$3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71302820782067E-2"/>
                  <c:y val="-8.87928784570490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F0-4EA4-B40E-93E499D6CA7C}"/>
                </c:ext>
              </c:extLst>
            </c:dLbl>
            <c:dLbl>
              <c:idx val="1"/>
              <c:layout>
                <c:manualLayout>
                  <c:x val="8.15347711558655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F0-4EA4-B40E-93E499D6CA7C}"/>
                </c:ext>
              </c:extLst>
            </c:dLbl>
            <c:dLbl>
              <c:idx val="2"/>
              <c:layout>
                <c:manualLayout>
                  <c:x val="1.08713028207820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F0-4EA4-B40E-93E499D6CA7C}"/>
                </c:ext>
              </c:extLst>
            </c:dLbl>
            <c:dLbl>
              <c:idx val="5"/>
              <c:layout>
                <c:manualLayout>
                  <c:x val="-9.9652457996803931E-17"/>
                  <c:y val="-3.3903127058165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F0-4EA4-B40E-93E499D6CA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ETSA!$P$43:$P$52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ETSA!$R$43:$R$52</c:f>
              <c:numCache>
                <c:formatCode>0.0</c:formatCode>
                <c:ptCount val="10"/>
                <c:pt idx="0">
                  <c:v>21</c:v>
                </c:pt>
                <c:pt idx="1">
                  <c:v>22</c:v>
                </c:pt>
                <c:pt idx="2">
                  <c:v>27.1</c:v>
                </c:pt>
                <c:pt idx="3">
                  <c:v>29.81</c:v>
                </c:pt>
                <c:pt idx="4">
                  <c:v>31.49</c:v>
                </c:pt>
                <c:pt idx="5">
                  <c:v>33.03</c:v>
                </c:pt>
                <c:pt idx="6">
                  <c:v>38.51</c:v>
                </c:pt>
                <c:pt idx="7">
                  <c:v>31.27</c:v>
                </c:pt>
                <c:pt idx="8">
                  <c:v>29.6</c:v>
                </c:pt>
                <c:pt idx="9">
                  <c:v>33.700000000000003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F0-4EA4-B40E-93E499D6CA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130192"/>
        <c:axId val="615129712"/>
      </c:barChart>
      <c:catAx>
        <c:axId val="615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15129712"/>
        <c:crosses val="autoZero"/>
        <c:auto val="1"/>
        <c:lblAlgn val="ctr"/>
        <c:lblOffset val="100"/>
        <c:noMultiLvlLbl val="0"/>
      </c:catAx>
      <c:valAx>
        <c:axId val="615129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61513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825864221943699"/>
          <c:y val="3.096116937951926E-2"/>
          <c:w val="0.34397271769600229"/>
          <c:h val="0.15217453549531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GESTIÓ I ADM. PÚBLICA</a:t>
            </a:r>
            <a:r>
              <a:rPr lang="ca-ES" sz="1200" baseline="0"/>
              <a:t>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FADE!$Q$10:$Q$12</c:f>
              <c:numCache>
                <c:formatCode>0.0%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0-4CD7-83E6-5FB81F4FF8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GESTIÓ I ADM. PÚBLICA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FADE!$O$2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FADE!$R$5:$R$6</c:f>
              <c:numCache>
                <c:formatCode>0.0%</c:formatCode>
                <c:ptCount val="2"/>
                <c:pt idx="0">
                  <c:v>7.6412174361619803E-2</c:v>
                </c:pt>
                <c:pt idx="1">
                  <c:v>0.46692029920041267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B-4CF5-927C-6144D9297A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Demanda FADE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A8-4706-ACD7-EB3018BAF4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A8-4706-ACD7-EB3018BAF4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A8-4706-ACD7-EB3018BAF4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FADE!$AH$13:$AH$15</c:f>
              <c:strCache>
                <c:ptCount val="3"/>
                <c:pt idx="0">
                  <c:v>Valencià 1a opció</c:v>
                </c:pt>
                <c:pt idx="1">
                  <c:v>Valencià 2a opció</c:v>
                </c:pt>
                <c:pt idx="2">
                  <c:v>Altres</c:v>
                </c:pt>
              </c:strCache>
            </c:strRef>
          </c:cat>
          <c:val>
            <c:numRef>
              <c:f>FADE!$AG$13:$AG$15</c:f>
              <c:numCache>
                <c:formatCode>0.0%</c:formatCode>
                <c:ptCount val="3"/>
                <c:pt idx="0">
                  <c:v>5.322340187953814E-2</c:v>
                </c:pt>
                <c:pt idx="1">
                  <c:v>0.32122357088104109</c:v>
                </c:pt>
                <c:pt idx="2">
                  <c:v>0.62555302723942086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1-4BBE-A2A5-BD8E476940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Gestió i Adm. Pública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FADE!$U$3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FADE!$T$4:$T$13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FADE!$U$4:$U$13</c:f>
              <c:numCache>
                <c:formatCode>0.0</c:formatCode>
                <c:ptCount val="10"/>
                <c:pt idx="0">
                  <c:v>12</c:v>
                </c:pt>
                <c:pt idx="1">
                  <c:v>16</c:v>
                </c:pt>
                <c:pt idx="2">
                  <c:v>15.81</c:v>
                </c:pt>
                <c:pt idx="3">
                  <c:v>13.43</c:v>
                </c:pt>
                <c:pt idx="4">
                  <c:v>12.9</c:v>
                </c:pt>
                <c:pt idx="5">
                  <c:v>12.94</c:v>
                </c:pt>
                <c:pt idx="6">
                  <c:v>12.48</c:v>
                </c:pt>
                <c:pt idx="7">
                  <c:v>10.36</c:v>
                </c:pt>
                <c:pt idx="8">
                  <c:v>8.3000000000000007</c:v>
                </c:pt>
                <c:pt idx="9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2-4110-B138-43D3C84C6A32}"/>
            </c:ext>
          </c:extLst>
        </c:ser>
        <c:ser>
          <c:idx val="1"/>
          <c:order val="1"/>
          <c:tx>
            <c:strRef>
              <c:f>FADE!$V$3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FADE!$T$4:$T$13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FADE!$V$4:$V$13</c:f>
              <c:numCache>
                <c:formatCode>0.0</c:formatCode>
                <c:ptCount val="10"/>
                <c:pt idx="0">
                  <c:v>40</c:v>
                </c:pt>
                <c:pt idx="1">
                  <c:v>53</c:v>
                </c:pt>
                <c:pt idx="2">
                  <c:v>54.05</c:v>
                </c:pt>
                <c:pt idx="3">
                  <c:v>49.43</c:v>
                </c:pt>
                <c:pt idx="4">
                  <c:v>49.77</c:v>
                </c:pt>
                <c:pt idx="5">
                  <c:v>55.08</c:v>
                </c:pt>
                <c:pt idx="6">
                  <c:v>50.79</c:v>
                </c:pt>
                <c:pt idx="7">
                  <c:v>49.26</c:v>
                </c:pt>
                <c:pt idx="8">
                  <c:v>46.3</c:v>
                </c:pt>
                <c:pt idx="9">
                  <c:v>46.7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82-4110-B138-43D3C84C6A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31324715660542435"/>
          <c:h val="0.15219962088072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Gestió i Adm. Pública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FADE!$Y$2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FADE!$X$3:$X$13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FADE!$Y$3:$Y$13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 formatCode="0.0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3-444F-8D29-F9CD91568B2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Adm. i Direcció d'Empreses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FADE!$U$3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FADE!$T$25:$T$34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FADE!$U$25:$U$34</c:f>
              <c:numCache>
                <c:formatCode>0.0</c:formatCode>
                <c:ptCount val="10"/>
                <c:pt idx="0">
                  <c:v>9</c:v>
                </c:pt>
                <c:pt idx="1">
                  <c:v>8</c:v>
                </c:pt>
                <c:pt idx="2">
                  <c:v>7.99</c:v>
                </c:pt>
                <c:pt idx="3">
                  <c:v>8.84</c:v>
                </c:pt>
                <c:pt idx="4">
                  <c:v>6.21</c:v>
                </c:pt>
                <c:pt idx="5">
                  <c:v>7.05</c:v>
                </c:pt>
                <c:pt idx="6">
                  <c:v>5.25</c:v>
                </c:pt>
                <c:pt idx="7">
                  <c:v>4.95</c:v>
                </c:pt>
                <c:pt idx="8">
                  <c:v>4.7</c:v>
                </c:pt>
                <c:pt idx="9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F-47FE-96A0-FE2C3A17795F}"/>
            </c:ext>
          </c:extLst>
        </c:ser>
        <c:ser>
          <c:idx val="1"/>
          <c:order val="1"/>
          <c:tx>
            <c:strRef>
              <c:f>FADE!$V$3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FADE!$T$25:$T$34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FADE!$V$25:$V$34</c:f>
              <c:numCache>
                <c:formatCode>0.0</c:formatCode>
                <c:ptCount val="10"/>
                <c:pt idx="0">
                  <c:v>19</c:v>
                </c:pt>
                <c:pt idx="1">
                  <c:v>27</c:v>
                </c:pt>
                <c:pt idx="2">
                  <c:v>27.13</c:v>
                </c:pt>
                <c:pt idx="3">
                  <c:v>28.8</c:v>
                </c:pt>
                <c:pt idx="4">
                  <c:v>28.98</c:v>
                </c:pt>
                <c:pt idx="5">
                  <c:v>27.17</c:v>
                </c:pt>
                <c:pt idx="6">
                  <c:v>28.04</c:v>
                </c:pt>
                <c:pt idx="7">
                  <c:v>28.4</c:v>
                </c:pt>
                <c:pt idx="8">
                  <c:v>30.3</c:v>
                </c:pt>
                <c:pt idx="9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F-47FE-96A0-FE2C3A1779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31324715660542435"/>
          <c:h val="0.15219962088072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Adm. i Direcció d'Empreses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FADE!$Y$2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FADE!$X$3:$X$13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FADE!$Y$24:$Y$34</c:f>
              <c:numCache>
                <c:formatCode>0</c:formatCode>
                <c:ptCount val="11"/>
                <c:pt idx="0">
                  <c:v>5</c:v>
                </c:pt>
                <c:pt idx="1">
                  <c:v>3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13</c:v>
                </c:pt>
                <c:pt idx="7">
                  <c:v>10</c:v>
                </c:pt>
                <c:pt idx="8">
                  <c:v>8.98</c:v>
                </c:pt>
                <c:pt idx="9" formatCode="0.0">
                  <c:v>10</c:v>
                </c:pt>
                <c:pt idx="10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B-4D64-AD97-0C4249D8AA9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Grau en</a:t>
            </a:r>
            <a:r>
              <a:rPr lang="ca-ES" sz="1100" baseline="0"/>
              <a:t> CONS. I REST. DE BENS CULTURALS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FBBAA!$M$31:$M$33</c:f>
              <c:numCache>
                <c:formatCode>0.0%</c:formatCode>
                <c:ptCount val="3"/>
                <c:pt idx="0">
                  <c:v>1.1560693641618497E-2</c:v>
                </c:pt>
                <c:pt idx="1">
                  <c:v>0.96531791907514453</c:v>
                </c:pt>
                <c:pt idx="2">
                  <c:v>2.3121387283236993E-2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8-468F-98CF-C39FB0FD4B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CONS. I REST. DE BENS CULTURALS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FBBAA!$N$26:$N$27</c:f>
              <c:strCache>
                <c:ptCount val="2"/>
                <c:pt idx="0">
                  <c:v>18,8%</c:v>
                </c:pt>
                <c:pt idx="1">
                  <c:v>32,1%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FBBAA!$N$26:$N$27</c:f>
              <c:numCache>
                <c:formatCode>0.0%</c:formatCode>
                <c:ptCount val="2"/>
                <c:pt idx="0">
                  <c:v>0.18807362969799518</c:v>
                </c:pt>
                <c:pt idx="1">
                  <c:v>0.32133517920319948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B-4AF1-8705-9D5CCB6383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BELLES ARTS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FBBAA!$M$10:$M$12</c:f>
              <c:numCache>
                <c:formatCode>0.0%</c:formatCode>
                <c:ptCount val="3"/>
                <c:pt idx="0">
                  <c:v>6.4257028112449802E-3</c:v>
                </c:pt>
                <c:pt idx="1">
                  <c:v>0.9039143239625167</c:v>
                </c:pt>
                <c:pt idx="2">
                  <c:v>8.9659973226238282E-2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5-4071-B24D-2D5F4F35EF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Evolució del % d'oferta en valencià 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Màster Hab. en Arquitectura</a:t>
            </a: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ETSA!$P$43:$P$53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ETSA!$U$43:$U$52</c:f>
              <c:numCache>
                <c:formatCode>General</c:formatCode>
                <c:ptCount val="10"/>
                <c:pt idx="0">
                  <c:v>11</c:v>
                </c:pt>
                <c:pt idx="1">
                  <c:v>2</c:v>
                </c:pt>
                <c:pt idx="2">
                  <c:v>2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 formatCode="0.0">
                  <c:v>6.47</c:v>
                </c:pt>
                <c:pt idx="8">
                  <c:v>6.5</c:v>
                </c:pt>
                <c:pt idx="9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7-469E-9454-91F110BDE64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76518128"/>
        <c:axId val="976518608"/>
      </c:lineChart>
      <c:catAx>
        <c:axId val="9765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76518608"/>
        <c:crosses val="autoZero"/>
        <c:auto val="1"/>
        <c:lblAlgn val="ctr"/>
        <c:lblOffset val="100"/>
        <c:noMultiLvlLbl val="0"/>
      </c:catAx>
      <c:valAx>
        <c:axId val="9765186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65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BELLES ARTS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FBBAA!$K$2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FBBAA!$N$5:$N$6</c:f>
              <c:numCache>
                <c:formatCode>0.0%</c:formatCode>
                <c:ptCount val="2"/>
                <c:pt idx="0">
                  <c:v>0.20442840540705853</c:v>
                </c:pt>
                <c:pt idx="1">
                  <c:v>0.38501437396782673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F-4BE7-844A-A7D0F0B2F6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Grau en</a:t>
            </a:r>
            <a:r>
              <a:rPr lang="ca-ES" sz="1100" baseline="0"/>
              <a:t> Disseny i tecn. creatives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FBBAA!$M$52:$M$54</c:f>
              <c:numCache>
                <c:formatCode>0.0%</c:formatCode>
                <c:ptCount val="3"/>
                <c:pt idx="0">
                  <c:v>0</c:v>
                </c:pt>
                <c:pt idx="1">
                  <c:v>0.99122807017543857</c:v>
                </c:pt>
                <c:pt idx="2">
                  <c:v>8.771929824561403E-3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A-4D43-9046-81D3B0DC09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Disseny i tecn. creatives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FBBAA!$K$43:$K$44</c:f>
              <c:strCache>
                <c:ptCount val="2"/>
                <c:pt idx="1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FBBAA!$N$47:$N$48</c:f>
              <c:numCache>
                <c:formatCode>0.0%</c:formatCode>
                <c:ptCount val="2"/>
                <c:pt idx="0">
                  <c:v>0.13563487419543593</c:v>
                </c:pt>
                <c:pt idx="1">
                  <c:v>0.26073727325921592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D-4A9E-BA87-D4FAB95835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Demanda FBBAA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50-43B7-A9DF-8057D0A4F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50-43B7-A9DF-8057D0A4F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50-43B7-A9DF-8057D0A4FC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FBBAA!$AH$11:$AH$13</c:f>
              <c:strCache>
                <c:ptCount val="3"/>
                <c:pt idx="0">
                  <c:v>Valencià 1a opció</c:v>
                </c:pt>
                <c:pt idx="1">
                  <c:v>Valencià 2a opció</c:v>
                </c:pt>
                <c:pt idx="2">
                  <c:v>Altres</c:v>
                </c:pt>
              </c:strCache>
            </c:strRef>
          </c:cat>
          <c:val>
            <c:numRef>
              <c:f>FBBAA!$AG$11:$AG$13</c:f>
              <c:numCache>
                <c:formatCode>0.0%</c:formatCode>
                <c:ptCount val="3"/>
                <c:pt idx="0">
                  <c:v>0.14890609705861227</c:v>
                </c:pt>
                <c:pt idx="1">
                  <c:v>0.36368378287472164</c:v>
                </c:pt>
                <c:pt idx="2">
                  <c:v>0.48741012006666606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7-4874-93A1-611E9D515C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721172353455819"/>
          <c:y val="0.82002260134149896"/>
          <c:w val="0.69446522309711278"/>
          <c:h val="0.115162583843686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Belles Arts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FBBAA!$Q$3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FBBAA!$P$4:$P$13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FBBAA!$Q$4:$Q$13</c:f>
              <c:numCache>
                <c:formatCode>0.0</c:formatCode>
                <c:ptCount val="10"/>
                <c:pt idx="0">
                  <c:v>22</c:v>
                </c:pt>
                <c:pt idx="1">
                  <c:v>21</c:v>
                </c:pt>
                <c:pt idx="2">
                  <c:v>21.51</c:v>
                </c:pt>
                <c:pt idx="3">
                  <c:v>23.26</c:v>
                </c:pt>
                <c:pt idx="4">
                  <c:v>22.23</c:v>
                </c:pt>
                <c:pt idx="5">
                  <c:v>18.649999999999999</c:v>
                </c:pt>
                <c:pt idx="6">
                  <c:v>17.329999999999998</c:v>
                </c:pt>
                <c:pt idx="7">
                  <c:v>17.399999999999999</c:v>
                </c:pt>
                <c:pt idx="8">
                  <c:v>14.8</c:v>
                </c:pt>
                <c:pt idx="9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0-424D-82DD-55754016553C}"/>
            </c:ext>
          </c:extLst>
        </c:ser>
        <c:ser>
          <c:idx val="1"/>
          <c:order val="1"/>
          <c:tx>
            <c:strRef>
              <c:f>FBBAA!$R$3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FBBAA!$P$4:$P$13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FBBAA!$R$4:$R$13</c:f>
              <c:numCache>
                <c:formatCode>0.0</c:formatCode>
                <c:ptCount val="10"/>
                <c:pt idx="0">
                  <c:v>25</c:v>
                </c:pt>
                <c:pt idx="1">
                  <c:v>38</c:v>
                </c:pt>
                <c:pt idx="2">
                  <c:v>35.340000000000003</c:v>
                </c:pt>
                <c:pt idx="3">
                  <c:v>33.75</c:v>
                </c:pt>
                <c:pt idx="4">
                  <c:v>35.44</c:v>
                </c:pt>
                <c:pt idx="5">
                  <c:v>35.18</c:v>
                </c:pt>
                <c:pt idx="6">
                  <c:v>36.800000000000004</c:v>
                </c:pt>
                <c:pt idx="7">
                  <c:v>37</c:v>
                </c:pt>
                <c:pt idx="8">
                  <c:v>42.5</c:v>
                </c:pt>
                <c:pt idx="9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0-424D-82DD-5575401655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31324715660542435"/>
          <c:h val="0.15219962088072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Belles Arts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FBBAA!$U$2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FBBAA!$T$3:$T$13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FBBAA!$U$3:$U$13</c:f>
              <c:numCache>
                <c:formatCode>General</c:formatCode>
                <c:ptCount val="11"/>
                <c:pt idx="0">
                  <c:v>8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10</c:v>
                </c:pt>
                <c:pt idx="7">
                  <c:v>9</c:v>
                </c:pt>
                <c:pt idx="8">
                  <c:v>8.4</c:v>
                </c:pt>
                <c:pt idx="9" formatCode="0.0">
                  <c:v>9.3000000000000007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F-489B-847E-F5E0661485C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Conservació i Restauració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FBBAA!$Q$3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FBBAA!$P$25:$P$34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FBBAA!$Q$25:$Q$34</c:f>
              <c:numCache>
                <c:formatCode>0.0</c:formatCode>
                <c:ptCount val="10"/>
                <c:pt idx="0">
                  <c:v>22</c:v>
                </c:pt>
                <c:pt idx="1">
                  <c:v>31</c:v>
                </c:pt>
                <c:pt idx="2">
                  <c:v>27.15</c:v>
                </c:pt>
                <c:pt idx="3">
                  <c:v>23.26</c:v>
                </c:pt>
                <c:pt idx="4">
                  <c:v>21.84</c:v>
                </c:pt>
                <c:pt idx="5">
                  <c:v>20.190000000000001</c:v>
                </c:pt>
                <c:pt idx="6">
                  <c:v>17.48</c:v>
                </c:pt>
                <c:pt idx="7">
                  <c:v>18.8</c:v>
                </c:pt>
                <c:pt idx="8">
                  <c:v>20.9</c:v>
                </c:pt>
                <c:pt idx="9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9-4132-BA77-87053643001B}"/>
            </c:ext>
          </c:extLst>
        </c:ser>
        <c:ser>
          <c:idx val="1"/>
          <c:order val="1"/>
          <c:tx>
            <c:strRef>
              <c:f>FBBAA!$R$3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FBBAA!$P$25:$P$34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FBBAA!$R$25:$R$34</c:f>
              <c:numCache>
                <c:formatCode>0.0</c:formatCode>
                <c:ptCount val="10"/>
                <c:pt idx="0">
                  <c:v>34</c:v>
                </c:pt>
                <c:pt idx="1">
                  <c:v>40</c:v>
                </c:pt>
                <c:pt idx="2">
                  <c:v>40.75</c:v>
                </c:pt>
                <c:pt idx="3">
                  <c:v>41.83</c:v>
                </c:pt>
                <c:pt idx="4">
                  <c:v>48.62</c:v>
                </c:pt>
                <c:pt idx="5">
                  <c:v>42.51</c:v>
                </c:pt>
                <c:pt idx="6">
                  <c:v>43.82</c:v>
                </c:pt>
                <c:pt idx="7">
                  <c:v>34.700000000000003</c:v>
                </c:pt>
                <c:pt idx="8">
                  <c:v>34.4</c:v>
                </c:pt>
                <c:pt idx="9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19-4132-BA77-8705364300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31324715660542435"/>
          <c:h val="0.15219962088072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Conservació i Restauració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FBBAA!$U$2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FBBAA!$T$24:$T$34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FBBAA!$U$24:$U$34</c:f>
              <c:numCache>
                <c:formatCode>General</c:formatCode>
                <c:ptCount val="11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5-4338-8CE3-43A724BC3A5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Disseny i Tecn. Creatives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FBBAA!$Q$3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FBBAA!$P$46:$P$55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FBBAA!$Q$46:$Q$55</c:f>
              <c:numCache>
                <c:formatCode>0.0</c:formatCode>
                <c:ptCount val="10"/>
                <c:pt idx="0">
                  <c:v>20</c:v>
                </c:pt>
                <c:pt idx="1">
                  <c:v>19</c:v>
                </c:pt>
                <c:pt idx="2">
                  <c:v>19.04</c:v>
                </c:pt>
                <c:pt idx="3">
                  <c:v>17.82</c:v>
                </c:pt>
                <c:pt idx="4">
                  <c:v>13.21</c:v>
                </c:pt>
                <c:pt idx="5">
                  <c:v>14.46</c:v>
                </c:pt>
                <c:pt idx="6">
                  <c:v>12.22</c:v>
                </c:pt>
                <c:pt idx="7">
                  <c:v>12.5</c:v>
                </c:pt>
                <c:pt idx="8">
                  <c:v>10.9</c:v>
                </c:pt>
                <c:pt idx="9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7-45D5-822C-894A0E77CF57}"/>
            </c:ext>
          </c:extLst>
        </c:ser>
        <c:ser>
          <c:idx val="1"/>
          <c:order val="1"/>
          <c:tx>
            <c:strRef>
              <c:f>FBBAA!$R$3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FBBAA!$P$46:$P$55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FBBAA!$R$46:$R$55</c:f>
              <c:numCache>
                <c:formatCode>0.0</c:formatCode>
                <c:ptCount val="10"/>
                <c:pt idx="0">
                  <c:v>18</c:v>
                </c:pt>
                <c:pt idx="1">
                  <c:v>21</c:v>
                </c:pt>
                <c:pt idx="2">
                  <c:v>22.07</c:v>
                </c:pt>
                <c:pt idx="3">
                  <c:v>20.46</c:v>
                </c:pt>
                <c:pt idx="4">
                  <c:v>21.66</c:v>
                </c:pt>
                <c:pt idx="5">
                  <c:v>24.58</c:v>
                </c:pt>
                <c:pt idx="6">
                  <c:v>25.53</c:v>
                </c:pt>
                <c:pt idx="7">
                  <c:v>26.1</c:v>
                </c:pt>
                <c:pt idx="8">
                  <c:v>27.4</c:v>
                </c:pt>
                <c:pt idx="9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77-45D5-822C-894A0E77CF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31324715660542435"/>
          <c:h val="0.15219962088072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Disseny i Tecn. Creatives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FBBAA!$U$2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FBBAA!$T$24:$T$34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FBBAA!$U$45:$U$55</c:f>
              <c:numCache>
                <c:formatCode>General</c:formatCode>
                <c:ptCount val="11"/>
                <c:pt idx="1">
                  <c:v>8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0.4</c:v>
                </c:pt>
                <c:pt idx="9" formatCode="0.0">
                  <c:v>0</c:v>
                </c:pt>
                <c:pt idx="1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A-4A65-927A-6865D93F2EF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ENG.</a:t>
            </a:r>
            <a:r>
              <a:rPr lang="ca-ES" sz="1200" baseline="0"/>
              <a:t> OBRES PÚBLIQUES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ETSCCP!$T$32:$T$34</c:f>
              <c:numCache>
                <c:formatCode>0.0%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B-4BFF-A459-6991D1616D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ENG. </a:t>
            </a:r>
            <a:r>
              <a:rPr lang="ca-ES" sz="1200" b="1" i="0" u="none" strike="noStrike" cap="all" normalizeH="0" baseline="0">
                <a:effectLst/>
              </a:rPr>
              <a:t>OBRES PÚBLIQUES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[1]ETSA!$P$59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ETSCCP!$X$35:$Y$35</c:f>
              <c:numCache>
                <c:formatCode>0.0</c:formatCode>
                <c:ptCount val="2"/>
                <c:pt idx="0">
                  <c:v>9.8000000000000007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9-490E-899D-008E571AB1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ENG.</a:t>
            </a:r>
            <a:r>
              <a:rPr lang="ca-ES" sz="1200" baseline="0"/>
              <a:t> CIVIL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ETSCCP!$T$52:$T$54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4-4CC1-8DDE-95F5B401C1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ENG. </a:t>
            </a:r>
            <a:r>
              <a:rPr lang="ca-ES" sz="1200" b="1" i="0" u="none" strike="noStrike" cap="all" normalizeH="0" baseline="0">
                <a:effectLst/>
              </a:rPr>
              <a:t>CIVIL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[1]ETSA!$P$59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ETSCCP!$X$55:$Y$55</c:f>
              <c:numCache>
                <c:formatCode>0.0</c:formatCode>
                <c:ptCount val="2"/>
                <c:pt idx="0">
                  <c:v>7.9</c:v>
                </c:pt>
                <c:pt idx="1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9-4F9B-826C-D4F5D71639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Demanda de llengua de docència VERA</a:t>
            </a:r>
            <a:r>
              <a:rPr lang="en-US" baseline="0"/>
              <a:t> UPV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Demanda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245530766987459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63-4DD9-8FEE-0B0C24ED138A}"/>
                </c:ext>
              </c:extLst>
            </c:dLbl>
            <c:dLbl>
              <c:idx val="1"/>
              <c:layout>
                <c:manualLayout>
                  <c:x val="-1.0185067526415994E-16"/>
                  <c:y val="-0.3050925925925925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63-4DD9-8FEE-0B0C24ED13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'Demanda VERA 2024 general'!$G$10:$G$12</c15:sqref>
                  </c15:fullRef>
                </c:ext>
              </c:extLst>
              <c:f>'Demanda VERA 2024 general'!$G$10:$G$11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'Demanda VERA 2024 general'!$F$10:$F$12</c15:sqref>
                  </c15:fullRef>
                </c:ext>
              </c:extLst>
              <c:f>'Demanda VERA 2024 general'!$F$10:$F$11</c:f>
              <c:numCache>
                <c:formatCode>0.0%</c:formatCode>
                <c:ptCount val="2"/>
                <c:pt idx="0">
                  <c:v>0.1052063623894931</c:v>
                </c:pt>
                <c:pt idx="1">
                  <c:v>0.31711785744574456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63-4DD9-8FEE-0B0C24ED138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80057280"/>
        <c:axId val="680081280"/>
      </c:barChart>
      <c:catAx>
        <c:axId val="68005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80081280"/>
        <c:crosses val="autoZero"/>
        <c:auto val="1"/>
        <c:lblAlgn val="ctr"/>
        <c:lblOffset val="100"/>
        <c:noMultiLvlLbl val="0"/>
      </c:catAx>
      <c:valAx>
        <c:axId val="68008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8005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MÀSTER H. en ENG.</a:t>
            </a:r>
            <a:r>
              <a:rPr lang="ca-ES" sz="1200" baseline="0"/>
              <a:t> CAMINS, CANALS I PORTS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ETSCCP!$T$72:$T$74</c:f>
              <c:numCache>
                <c:formatCode>0.0%</c:formatCode>
                <c:ptCount val="3"/>
                <c:pt idx="0">
                  <c:v>2.3139220979560355E-2</c:v>
                </c:pt>
                <c:pt idx="1">
                  <c:v>0.97647512533744685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5-4FF1-9812-D3E7BBB55A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MÀSTER H. en ENG. CAMINS, CANALS I PORTS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[1]ETSA!$P$59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ETSCCP!$R$77:$S$77</c:f>
              <c:numCache>
                <c:formatCode>0.0%</c:formatCode>
                <c:ptCount val="2"/>
                <c:pt idx="0">
                  <c:v>0.1352998199695333</c:v>
                </c:pt>
                <c:pt idx="1">
                  <c:v>0.28694086691593962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7DE-81C5-5B1EB484D6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% demanda de valencià al</a:t>
            </a:r>
          </a:p>
          <a:p>
            <a:pPr algn="l">
              <a:defRPr sz="1100"/>
            </a:pPr>
            <a:r>
              <a:rPr lang="ca-ES" sz="1100" baseline="0"/>
              <a:t>Grau en Eng. Obres Públiques</a:t>
            </a:r>
            <a:endParaRPr lang="ca-ES" sz="1100"/>
          </a:p>
        </c:rich>
      </c:tx>
      <c:layout>
        <c:manualLayout>
          <c:xMode val="edge"/>
          <c:yMode val="edge"/>
          <c:x val="2.6046744156980366E-2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3257747543461828E-2"/>
          <c:y val="0.19952569169960477"/>
          <c:w val="0.93348450491307633"/>
          <c:h val="0.63186621435166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ETSCCP!$X$25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ETSCCP!$AA$26:$AA$35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ETSCCP!$X$26:$X$35</c:f>
              <c:numCache>
                <c:formatCode>0.0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8.7100000000000009</c:v>
                </c:pt>
                <c:pt idx="3">
                  <c:v>5.36</c:v>
                </c:pt>
                <c:pt idx="4">
                  <c:v>8.16</c:v>
                </c:pt>
                <c:pt idx="5">
                  <c:v>3.14</c:v>
                </c:pt>
                <c:pt idx="6">
                  <c:v>5.15</c:v>
                </c:pt>
                <c:pt idx="7">
                  <c:v>5.7</c:v>
                </c:pt>
                <c:pt idx="8">
                  <c:v>2.1</c:v>
                </c:pt>
                <c:pt idx="9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C-49E3-BE9B-396C15711ECE}"/>
            </c:ext>
          </c:extLst>
        </c:ser>
        <c:ser>
          <c:idx val="1"/>
          <c:order val="1"/>
          <c:tx>
            <c:strRef>
              <c:f>ETSCCP!$Y$25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71302820782067E-2"/>
                  <c:y val="-8.87928784570490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BC-49E3-BE9B-396C15711ECE}"/>
                </c:ext>
              </c:extLst>
            </c:dLbl>
            <c:dLbl>
              <c:idx val="1"/>
              <c:layout>
                <c:manualLayout>
                  <c:x val="8.15347711558655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BC-49E3-BE9B-396C15711ECE}"/>
                </c:ext>
              </c:extLst>
            </c:dLbl>
            <c:dLbl>
              <c:idx val="2"/>
              <c:layout>
                <c:manualLayout>
                  <c:x val="1.08713028207820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BC-49E3-BE9B-396C15711ECE}"/>
                </c:ext>
              </c:extLst>
            </c:dLbl>
            <c:dLbl>
              <c:idx val="5"/>
              <c:layout>
                <c:manualLayout>
                  <c:x val="-9.9652457996803931E-17"/>
                  <c:y val="-3.3903127058165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BC-49E3-BE9B-396C15711E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ETSCCP!$AA$26:$AA$35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ETSCCP!$Y$26:$Y$35</c:f>
              <c:numCache>
                <c:formatCode>0.0</c:formatCode>
                <c:ptCount val="10"/>
                <c:pt idx="0">
                  <c:v>30</c:v>
                </c:pt>
                <c:pt idx="1">
                  <c:v>48</c:v>
                </c:pt>
                <c:pt idx="2">
                  <c:v>36.79</c:v>
                </c:pt>
                <c:pt idx="3">
                  <c:v>31.69</c:v>
                </c:pt>
                <c:pt idx="4">
                  <c:v>34.11</c:v>
                </c:pt>
                <c:pt idx="5">
                  <c:v>37.46</c:v>
                </c:pt>
                <c:pt idx="6">
                  <c:v>34.31</c:v>
                </c:pt>
                <c:pt idx="7">
                  <c:v>37.07</c:v>
                </c:pt>
                <c:pt idx="8">
                  <c:v>42.9</c:v>
                </c:pt>
                <c:pt idx="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BC-49E3-BE9B-396C15711E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130192"/>
        <c:axId val="615129712"/>
      </c:barChart>
      <c:catAx>
        <c:axId val="615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15129712"/>
        <c:crosses val="autoZero"/>
        <c:auto val="1"/>
        <c:lblAlgn val="ctr"/>
        <c:lblOffset val="100"/>
        <c:noMultiLvlLbl val="0"/>
      </c:catAx>
      <c:valAx>
        <c:axId val="615129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61513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825864221943699"/>
          <c:y val="3.096116937951926E-2"/>
          <c:w val="0.34397271769600229"/>
          <c:h val="0.15217453549531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Evolució del % d'oferta en valencià 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d'Obres Públiques</a:t>
            </a: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ETSCCP!$AA$25:$AA$35</c15:sqref>
                  </c15:fullRef>
                </c:ext>
              </c:extLst>
              <c:f>(ETSCCP!$AA$25:$AA$33,ETSCCP!$AA$35)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ETSCCP!$AB$25:$AB$35</c15:sqref>
                  </c15:fullRef>
                </c:ext>
              </c:extLst>
              <c:f>(ETSCCP!$AB$25:$AB$33,ETSCCP!$AB$35)</c:f>
              <c:numCache>
                <c:formatCode>0</c:formatCode>
                <c:ptCount val="10"/>
                <c:pt idx="0">
                  <c:v>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3-4D83-8D0F-7FFA787186E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76518128"/>
        <c:axId val="976518608"/>
      </c:lineChart>
      <c:catAx>
        <c:axId val="9765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76518608"/>
        <c:crosses val="autoZero"/>
        <c:auto val="1"/>
        <c:lblAlgn val="ctr"/>
        <c:lblOffset val="100"/>
        <c:noMultiLvlLbl val="0"/>
      </c:catAx>
      <c:valAx>
        <c:axId val="9765186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9765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% demanda de valencià al</a:t>
            </a:r>
          </a:p>
          <a:p>
            <a:pPr algn="l">
              <a:defRPr sz="1100"/>
            </a:pPr>
            <a:r>
              <a:rPr lang="ca-ES" sz="1100" baseline="0"/>
              <a:t>Grau en Eng. Civil</a:t>
            </a:r>
            <a:endParaRPr lang="ca-ES" sz="1100"/>
          </a:p>
        </c:rich>
      </c:tx>
      <c:layout>
        <c:manualLayout>
          <c:xMode val="edge"/>
          <c:yMode val="edge"/>
          <c:x val="2.6046744156980366E-2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3257747543461828E-2"/>
          <c:y val="0.19952569169960477"/>
          <c:w val="0.93348450491307633"/>
          <c:h val="0.63186621435166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ETSCCP!$X$25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ETSCCP!$AA$46:$AA$55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ETSCCP!$X$46:$X$55</c:f>
              <c:numCache>
                <c:formatCode>0.0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11.18</c:v>
                </c:pt>
                <c:pt idx="3">
                  <c:v>10.050000000000001</c:v>
                </c:pt>
                <c:pt idx="4">
                  <c:v>10.29</c:v>
                </c:pt>
                <c:pt idx="5">
                  <c:v>9.41</c:v>
                </c:pt>
                <c:pt idx="6">
                  <c:v>8.82</c:v>
                </c:pt>
                <c:pt idx="7">
                  <c:v>8.4600000000000009</c:v>
                </c:pt>
                <c:pt idx="8">
                  <c:v>7.7</c:v>
                </c:pt>
                <c:pt idx="9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0-4A2F-8596-F9FA5353AFE3}"/>
            </c:ext>
          </c:extLst>
        </c:ser>
        <c:ser>
          <c:idx val="1"/>
          <c:order val="1"/>
          <c:tx>
            <c:strRef>
              <c:f>ETSCCP!$Y$25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71302820782067E-2"/>
                  <c:y val="-8.87928784570490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D0-4A2F-8596-F9FA5353AFE3}"/>
                </c:ext>
              </c:extLst>
            </c:dLbl>
            <c:dLbl>
              <c:idx val="1"/>
              <c:layout>
                <c:manualLayout>
                  <c:x val="8.15347711558655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D0-4A2F-8596-F9FA5353AFE3}"/>
                </c:ext>
              </c:extLst>
            </c:dLbl>
            <c:dLbl>
              <c:idx val="2"/>
              <c:layout>
                <c:manualLayout>
                  <c:x val="1.08713028207820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D0-4A2F-8596-F9FA5353AFE3}"/>
                </c:ext>
              </c:extLst>
            </c:dLbl>
            <c:dLbl>
              <c:idx val="5"/>
              <c:layout>
                <c:manualLayout>
                  <c:x val="-9.9652457996803931E-17"/>
                  <c:y val="-3.3903127058165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D0-4A2F-8596-F9FA5353AF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ETSCCP!$AA$46:$AA$55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ETSCCP!$Y$46:$Y$55</c:f>
              <c:numCache>
                <c:formatCode>0.0</c:formatCode>
                <c:ptCount val="10"/>
                <c:pt idx="0">
                  <c:v>21</c:v>
                </c:pt>
                <c:pt idx="1">
                  <c:v>24</c:v>
                </c:pt>
                <c:pt idx="2">
                  <c:v>30.13</c:v>
                </c:pt>
                <c:pt idx="3">
                  <c:v>27.19</c:v>
                </c:pt>
                <c:pt idx="4">
                  <c:v>27.48</c:v>
                </c:pt>
                <c:pt idx="5">
                  <c:v>31.63</c:v>
                </c:pt>
                <c:pt idx="6">
                  <c:v>28.02</c:v>
                </c:pt>
                <c:pt idx="7">
                  <c:v>29.57</c:v>
                </c:pt>
                <c:pt idx="8">
                  <c:v>32.1</c:v>
                </c:pt>
                <c:pt idx="9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D0-4A2F-8596-F9FA5353AF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130192"/>
        <c:axId val="615129712"/>
      </c:barChart>
      <c:catAx>
        <c:axId val="615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15129712"/>
        <c:crosses val="autoZero"/>
        <c:auto val="1"/>
        <c:lblAlgn val="ctr"/>
        <c:lblOffset val="100"/>
        <c:noMultiLvlLbl val="0"/>
      </c:catAx>
      <c:valAx>
        <c:axId val="615129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61513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825864221943699"/>
          <c:y val="3.096116937951926E-2"/>
          <c:w val="0.34397271769600229"/>
          <c:h val="0.15217453549531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Evolució del % d'oferta en valencià</a:t>
            </a:r>
          </a:p>
          <a:p>
            <a:pPr>
              <a:defRPr/>
            </a:pPr>
            <a:r>
              <a:rPr lang="ca-ES"/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Civil</a:t>
            </a: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ETSCCP!$AA$45:$AA$55</c15:sqref>
                  </c15:fullRef>
                </c:ext>
              </c:extLst>
              <c:f>(ETSCCP!$AA$45:$AA$53,ETSCCP!$AA$55)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ETSCCP!$AB$45:$AB$55</c15:sqref>
                  </c15:fullRef>
                </c:ext>
              </c:extLst>
              <c:f>(ETSCCP!$AB$45:$AB$53,ETSCCP!$AB$55)</c:f>
              <c:numCache>
                <c:formatCode>General</c:formatCode>
                <c:ptCount val="10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A-4711-811A-666BB86012A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76518128"/>
        <c:axId val="976518608"/>
      </c:lineChart>
      <c:catAx>
        <c:axId val="9765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76518608"/>
        <c:crosses val="autoZero"/>
        <c:auto val="1"/>
        <c:lblAlgn val="ctr"/>
        <c:lblOffset val="100"/>
        <c:noMultiLvlLbl val="0"/>
      </c:catAx>
      <c:valAx>
        <c:axId val="9765186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65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/>
              <a:t>% demanda de valencià al</a:t>
            </a:r>
          </a:p>
          <a:p>
            <a:pPr algn="l">
              <a:defRPr sz="1100"/>
            </a:pPr>
            <a:r>
              <a:rPr lang="ca-ES" sz="1100" baseline="0"/>
              <a:t>Màster Hab. en Eng. de Camins</a:t>
            </a:r>
            <a:endParaRPr lang="ca-ES" sz="1100"/>
          </a:p>
        </c:rich>
      </c:tx>
      <c:layout>
        <c:manualLayout>
          <c:xMode val="edge"/>
          <c:yMode val="edge"/>
          <c:x val="2.6046744156980366E-2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3257747543461828E-2"/>
          <c:y val="0.19952569169960477"/>
          <c:w val="0.93348450491307633"/>
          <c:h val="0.63186621435166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ETSCCP!$X$25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ETSCCP!$AA$46:$AA$55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ETSCCP!$X$66:$X$75</c:f>
              <c:numCache>
                <c:formatCode>0.0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11.18</c:v>
                </c:pt>
                <c:pt idx="3">
                  <c:v>10.050000000000001</c:v>
                </c:pt>
                <c:pt idx="4">
                  <c:v>10.29</c:v>
                </c:pt>
                <c:pt idx="5">
                  <c:v>9.41</c:v>
                </c:pt>
                <c:pt idx="6">
                  <c:v>8.82</c:v>
                </c:pt>
                <c:pt idx="7">
                  <c:v>11.01</c:v>
                </c:pt>
                <c:pt idx="8">
                  <c:v>11.1</c:v>
                </c:pt>
                <c:pt idx="9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C-44AB-894D-BF4E55CBE168}"/>
            </c:ext>
          </c:extLst>
        </c:ser>
        <c:ser>
          <c:idx val="1"/>
          <c:order val="1"/>
          <c:tx>
            <c:strRef>
              <c:f>ETSCCP!$Y$25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71302820782067E-2"/>
                  <c:y val="-8.87928784570490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DC-44AB-894D-BF4E55CBE168}"/>
                </c:ext>
              </c:extLst>
            </c:dLbl>
            <c:dLbl>
              <c:idx val="1"/>
              <c:layout>
                <c:manualLayout>
                  <c:x val="8.15347711558655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DC-44AB-894D-BF4E55CBE168}"/>
                </c:ext>
              </c:extLst>
            </c:dLbl>
            <c:dLbl>
              <c:idx val="2"/>
              <c:layout>
                <c:manualLayout>
                  <c:x val="1.08713028207820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DC-44AB-894D-BF4E55CBE168}"/>
                </c:ext>
              </c:extLst>
            </c:dLbl>
            <c:dLbl>
              <c:idx val="5"/>
              <c:layout>
                <c:manualLayout>
                  <c:x val="0"/>
                  <c:y val="-2.28273837311837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DC-44AB-894D-BF4E55CBE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ETSCCP!$AA$46:$AA$55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ETSCCP!$Y$66:$Y$75</c:f>
              <c:numCache>
                <c:formatCode>0.0</c:formatCode>
                <c:ptCount val="10"/>
                <c:pt idx="0">
                  <c:v>21</c:v>
                </c:pt>
                <c:pt idx="1">
                  <c:v>24</c:v>
                </c:pt>
                <c:pt idx="2">
                  <c:v>30.13</c:v>
                </c:pt>
                <c:pt idx="3">
                  <c:v>27.19</c:v>
                </c:pt>
                <c:pt idx="4">
                  <c:v>27.48</c:v>
                </c:pt>
                <c:pt idx="5">
                  <c:v>31.63</c:v>
                </c:pt>
                <c:pt idx="6">
                  <c:v>28.02</c:v>
                </c:pt>
                <c:pt idx="7">
                  <c:v>34.049999999999997</c:v>
                </c:pt>
                <c:pt idx="8">
                  <c:v>25</c:v>
                </c:pt>
                <c:pt idx="9">
                  <c:v>28.7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DC-44AB-894D-BF4E55CBE1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130192"/>
        <c:axId val="615129712"/>
      </c:barChart>
      <c:catAx>
        <c:axId val="615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15129712"/>
        <c:crosses val="autoZero"/>
        <c:auto val="1"/>
        <c:lblAlgn val="ctr"/>
        <c:lblOffset val="100"/>
        <c:noMultiLvlLbl val="0"/>
      </c:catAx>
      <c:valAx>
        <c:axId val="615129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61513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825864221943699"/>
          <c:y val="3.096116937951926E-2"/>
          <c:w val="0.34397271769600229"/>
          <c:h val="0.15217453549531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Evolució del % d'oferta en valencià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ca-ES"/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Màster Hab. en Eng. de Camins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ETSCCP!$AA$65:$AA$75</c15:sqref>
                  </c15:fullRef>
                </c:ext>
              </c:extLst>
              <c:f>(ETSCCP!$AA$65:$AA$73,ETSCCP!$AA$75)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ETSCCP!$AB$65:$AB$75</c15:sqref>
                  </c15:fullRef>
                </c:ext>
              </c:extLst>
              <c:f>(ETSCCP!$AB$65:$AB$73,ETSCCP!$AB$75)</c:f>
              <c:numCache>
                <c:formatCode>General</c:formatCode>
                <c:ptCount val="10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A-4397-8652-D31C8AB7CFC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76518128"/>
        <c:axId val="976518608"/>
      </c:lineChart>
      <c:catAx>
        <c:axId val="9765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76518608"/>
        <c:crosses val="autoZero"/>
        <c:auto val="1"/>
        <c:lblAlgn val="ctr"/>
        <c:lblOffset val="100"/>
        <c:noMultiLvlLbl val="0"/>
      </c:catAx>
      <c:valAx>
        <c:axId val="9765186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65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ENG.</a:t>
            </a:r>
            <a:r>
              <a:rPr lang="ca-ES" sz="1200" baseline="0"/>
              <a:t> INFORMÀTICA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ETSInf!$T$11:$T$13</c:f>
              <c:numCache>
                <c:formatCode>0.0%</c:formatCode>
                <c:ptCount val="3"/>
                <c:pt idx="0">
                  <c:v>9.9506501539661396E-2</c:v>
                </c:pt>
                <c:pt idx="1">
                  <c:v>0.78148461907387234</c:v>
                </c:pt>
                <c:pt idx="2">
                  <c:v>0.1190088793864662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D-42DD-AA68-8A38961329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ENG. </a:t>
            </a:r>
            <a:r>
              <a:rPr lang="ca-ES" sz="1200" b="1" i="0" u="none" strike="noStrike" cap="all" normalizeH="0" baseline="0">
                <a:effectLst/>
              </a:rPr>
              <a:t>INFORMÀTICA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ETSInf!$K$4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ETSInf!$U$4:$U$5</c:f>
              <c:numCache>
                <c:formatCode>0.0%</c:formatCode>
                <c:ptCount val="2"/>
                <c:pt idx="0">
                  <c:v>9.7985347985347984E-2</c:v>
                </c:pt>
                <c:pt idx="1">
                  <c:v>0.3323486549293001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D9-47FB-8F1B-7342C55968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Demanda Vera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9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D0-45B1-875F-D7885E0BB2A1}"/>
              </c:ext>
            </c:extLst>
          </c:dPt>
          <c:dPt>
            <c:idx val="1"/>
            <c:bubble3D val="0"/>
            <c:explosion val="4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D0-45B1-875F-D7885E0BB2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D0-45B1-875F-D7885E0BB2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('[1]Dades totals'!$O$11,'[1]Dades totals'!$O$8,'[1]Dades totals'!$O$5)</c:f>
              <c:strCache>
                <c:ptCount val="3"/>
                <c:pt idx="0">
                  <c:v>Valencià 1a opció</c:v>
                </c:pt>
                <c:pt idx="1">
                  <c:v>Valencià 2a opció</c:v>
                </c:pt>
                <c:pt idx="2">
                  <c:v>Altres</c:v>
                </c:pt>
              </c:strCache>
            </c:strRef>
          </c:cat>
          <c:val>
            <c:numRef>
              <c:f>'Demanda VERA 2024 general'!$F$10:$F$12</c:f>
              <c:numCache>
                <c:formatCode>0.0%</c:formatCode>
                <c:ptCount val="3"/>
                <c:pt idx="0">
                  <c:v>0.1052063623894931</c:v>
                </c:pt>
                <c:pt idx="1">
                  <c:v>0.31711785744574456</c:v>
                </c:pt>
                <c:pt idx="2">
                  <c:v>0.5776757801647624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D0-45B1-875F-D7885E0B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597027395117648E-2"/>
          <c:y val="0.80339943221383037"/>
          <c:w val="0.87080594520976473"/>
          <c:h val="0.163947506561679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CIÈNCIA DE DADES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ETSInf!$T$30:$T$32</c:f>
              <c:numCache>
                <c:formatCode>0.0%</c:formatCode>
                <c:ptCount val="3"/>
                <c:pt idx="0">
                  <c:v>0.2060461416070008</c:v>
                </c:pt>
                <c:pt idx="1">
                  <c:v>0.79395385839299926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2-4F92-AB5D-122F107A36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CIÈNCIA DE DADES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ETSInf!$K$4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(ETSInf!$U$23,ETSInf!$U$26)</c:f>
              <c:numCache>
                <c:formatCode>0.00%</c:formatCode>
                <c:ptCount val="2"/>
                <c:pt idx="0">
                  <c:v>7.9283223269273576E-2</c:v>
                </c:pt>
                <c:pt idx="1">
                  <c:v>0.29761816427988425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B-4DEB-91E5-4D1FBA9177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Inf.</a:t>
            </a:r>
            <a:r>
              <a:rPr lang="ca-ES" sz="1200" baseline="0"/>
              <a:t> INDUSTRIAL I ROB.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ETSInf!$T$49:$T$51</c:f>
              <c:numCache>
                <c:formatCode>0.0%</c:formatCode>
                <c:ptCount val="3"/>
                <c:pt idx="0">
                  <c:v>0</c:v>
                </c:pt>
                <c:pt idx="1">
                  <c:v>0.98557692307692313</c:v>
                </c:pt>
                <c:pt idx="2">
                  <c:v>1.4423076923076924E-2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5-4942-9259-2A1DF42AAF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 Inf. INDUSTRIAL I ROB.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ETSInf!$K$4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(ETSInf!$U$42,ETSInf!$U$45)</c:f>
              <c:numCache>
                <c:formatCode>0.0%</c:formatCode>
                <c:ptCount val="2"/>
                <c:pt idx="0">
                  <c:v>7.8387318230044301E-2</c:v>
                </c:pt>
                <c:pt idx="1">
                  <c:v>0.31148973350808212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0-4F4F-831F-4EAB633685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MÀSTER EN ENG. INFORMÀTICA</a:t>
            </a:r>
            <a:r>
              <a:rPr lang="ca-ES" sz="1200" baseline="0"/>
              <a:t>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ETSInf!$T$68:$T$70</c:f>
              <c:numCache>
                <c:formatCode>0.0%</c:formatCode>
                <c:ptCount val="3"/>
                <c:pt idx="0">
                  <c:v>5.2631578947368418E-2</c:v>
                </c:pt>
                <c:pt idx="1">
                  <c:v>0.94736842105263153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A-4F9D-BA07-A716E0AB32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MÀSTER EN ENG. INFORMÀTICA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ETSInf!$K$4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(ETSInf!$U$61,ETSInf!$U$64)</c:f>
              <c:numCache>
                <c:formatCode>0.0%</c:formatCode>
                <c:ptCount val="2"/>
                <c:pt idx="0">
                  <c:v>0.2007952286282306</c:v>
                </c:pt>
                <c:pt idx="1">
                  <c:v>0.16500994035785288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4-4AE2-A418-780EF595AA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Demanda ETSEI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99-41B9-8779-17A80EE5E7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99-41B9-8779-17A80EE5E7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99-41B9-8779-17A80EE5E7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ETSInf!$AQ$14:$AQ$16</c:f>
              <c:strCache>
                <c:ptCount val="3"/>
                <c:pt idx="0">
                  <c:v>Valencià 1a opció</c:v>
                </c:pt>
                <c:pt idx="1">
                  <c:v>Valencià 2a opció</c:v>
                </c:pt>
                <c:pt idx="2">
                  <c:v>Altres</c:v>
                </c:pt>
              </c:strCache>
            </c:strRef>
          </c:cat>
          <c:val>
            <c:numRef>
              <c:f>ETSInf!$AP$14:$AP$16</c:f>
              <c:numCache>
                <c:formatCode>0.0%</c:formatCode>
                <c:ptCount val="3"/>
                <c:pt idx="0">
                  <c:v>8.6507464555100028E-2</c:v>
                </c:pt>
                <c:pt idx="1">
                  <c:v>0.30746038204333731</c:v>
                </c:pt>
                <c:pt idx="2">
                  <c:v>0.60603215340156269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99-41B9-8779-17A80EE5E7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721172353455819"/>
          <c:y val="0.82002260134149896"/>
          <c:w val="0.69446522309711278"/>
          <c:h val="0.115162583843686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Informàtica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ETSInf!$X$4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ETSInf!$W$5:$W$14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ETSInf!$X$5:$X$14</c:f>
              <c:numCache>
                <c:formatCode>0.0</c:formatCode>
                <c:ptCount val="10"/>
                <c:pt idx="0">
                  <c:v>15</c:v>
                </c:pt>
                <c:pt idx="1">
                  <c:v>14</c:v>
                </c:pt>
                <c:pt idx="2">
                  <c:v>14.34</c:v>
                </c:pt>
                <c:pt idx="3">
                  <c:v>14.73</c:v>
                </c:pt>
                <c:pt idx="4">
                  <c:v>13.74</c:v>
                </c:pt>
                <c:pt idx="5">
                  <c:v>12.81</c:v>
                </c:pt>
                <c:pt idx="6">
                  <c:v>11.15</c:v>
                </c:pt>
                <c:pt idx="7">
                  <c:v>10.79</c:v>
                </c:pt>
                <c:pt idx="8">
                  <c:v>8.9</c:v>
                </c:pt>
                <c:pt idx="9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1-42B4-9EBD-C97400FC0082}"/>
            </c:ext>
          </c:extLst>
        </c:ser>
        <c:ser>
          <c:idx val="1"/>
          <c:order val="1"/>
          <c:tx>
            <c:strRef>
              <c:f>ETSInf!$Y$4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ETSInf!$W$5:$W$14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ETSInf!$Y$5:$Y$14</c:f>
              <c:numCache>
                <c:formatCode>0.0</c:formatCode>
                <c:ptCount val="10"/>
                <c:pt idx="0">
                  <c:v>21</c:v>
                </c:pt>
                <c:pt idx="1">
                  <c:v>32</c:v>
                </c:pt>
                <c:pt idx="2">
                  <c:v>29.58</c:v>
                </c:pt>
                <c:pt idx="3">
                  <c:v>27.92</c:v>
                </c:pt>
                <c:pt idx="4">
                  <c:v>25</c:v>
                </c:pt>
                <c:pt idx="5">
                  <c:v>28.79</c:v>
                </c:pt>
                <c:pt idx="6">
                  <c:v>28.79</c:v>
                </c:pt>
                <c:pt idx="7">
                  <c:v>32.549999999999997</c:v>
                </c:pt>
                <c:pt idx="8">
                  <c:v>32.700000000000003</c:v>
                </c:pt>
                <c:pt idx="9">
                  <c:v>33.200000000000003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1-42B4-9EBD-C97400FC00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24380271216097987"/>
          <c:h val="0.14294036162146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Informàtica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ETSInf!$AA$4:$AA$14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ETSInf!$AB$4:$AB$14</c:f>
              <c:numCache>
                <c:formatCode>General</c:formatCode>
                <c:ptCount val="11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  <c:pt idx="7">
                  <c:v>26</c:v>
                </c:pt>
                <c:pt idx="8" formatCode="0.0">
                  <c:v>11.6</c:v>
                </c:pt>
                <c:pt idx="9">
                  <c:v>11.8</c:v>
                </c:pt>
                <c:pt idx="10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1-4417-8795-8AFA867B197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Ciència de Dades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ETSInf!$X$4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ETSInf!$W$27:$W$33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ETSInf!$X$27:$X$33</c:f>
              <c:numCache>
                <c:formatCode>0.0</c:formatCode>
                <c:ptCount val="7"/>
                <c:pt idx="0">
                  <c:v>15.69</c:v>
                </c:pt>
                <c:pt idx="1">
                  <c:v>12.22</c:v>
                </c:pt>
                <c:pt idx="2">
                  <c:v>10.71</c:v>
                </c:pt>
                <c:pt idx="3">
                  <c:v>6.78</c:v>
                </c:pt>
                <c:pt idx="4">
                  <c:v>7.64</c:v>
                </c:pt>
                <c:pt idx="5">
                  <c:v>7.57</c:v>
                </c:pt>
                <c:pt idx="6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2-4B62-947D-C54AE7120425}"/>
            </c:ext>
          </c:extLst>
        </c:ser>
        <c:ser>
          <c:idx val="1"/>
          <c:order val="1"/>
          <c:tx>
            <c:strRef>
              <c:f>ETSInf!$Y$4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ETSInf!$W$27:$W$33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ETSInf!$Y$27:$Y$33</c:f>
              <c:numCache>
                <c:formatCode>0.0</c:formatCode>
                <c:ptCount val="7"/>
                <c:pt idx="0">
                  <c:v>27.92</c:v>
                </c:pt>
                <c:pt idx="1">
                  <c:v>24.97</c:v>
                </c:pt>
                <c:pt idx="2">
                  <c:v>20.38</c:v>
                </c:pt>
                <c:pt idx="3">
                  <c:v>27.07</c:v>
                </c:pt>
                <c:pt idx="4">
                  <c:v>25.45</c:v>
                </c:pt>
                <c:pt idx="5">
                  <c:v>26.49</c:v>
                </c:pt>
                <c:pt idx="6">
                  <c:v>29.8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12-4B62-947D-C54AE71204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24380271216097987"/>
          <c:h val="0.14294036162146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 FONAMENTS DE L'ARQUIT.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ETSA!$M$10:$M$12</c:f>
              <c:numCache>
                <c:formatCode>0.0%</c:formatCode>
                <c:ptCount val="3"/>
                <c:pt idx="0">
                  <c:v>0.13627399540446164</c:v>
                </c:pt>
                <c:pt idx="1">
                  <c:v>0.72032349695138498</c:v>
                </c:pt>
                <c:pt idx="2">
                  <c:v>0.14340250764415335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5-497E-831B-8698C86529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Ciència de dades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ETSInf!$AA$27:$AA$33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ETSInf!$AB$27:$AB$33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F-465A-8677-1ABC35E2C6B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Màster en Eng. Informàtica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ETSInf!$X$4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ETSInf!$W$62:$W$71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ETSInf!$X$62:$X$71</c:f>
              <c:numCache>
                <c:formatCode>0.0</c:formatCode>
                <c:ptCount val="10"/>
                <c:pt idx="0">
                  <c:v>24</c:v>
                </c:pt>
                <c:pt idx="1">
                  <c:v>15</c:v>
                </c:pt>
                <c:pt idx="2">
                  <c:v>11.67</c:v>
                </c:pt>
                <c:pt idx="3">
                  <c:v>16.760000000000002</c:v>
                </c:pt>
                <c:pt idx="4">
                  <c:v>12.88</c:v>
                </c:pt>
                <c:pt idx="5">
                  <c:v>12.43</c:v>
                </c:pt>
                <c:pt idx="6">
                  <c:v>10.9</c:v>
                </c:pt>
                <c:pt idx="7">
                  <c:v>22.63</c:v>
                </c:pt>
                <c:pt idx="8">
                  <c:v>16.28</c:v>
                </c:pt>
                <c:pt idx="9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5-4948-BFCE-B962A27091FE}"/>
            </c:ext>
          </c:extLst>
        </c:ser>
        <c:ser>
          <c:idx val="1"/>
          <c:order val="1"/>
          <c:tx>
            <c:strRef>
              <c:f>ETSInf!$Y$4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ETSInf!$W$62:$W$71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ETSInf!$Y$62:$Y$71</c:f>
              <c:numCache>
                <c:formatCode>0.0</c:formatCode>
                <c:ptCount val="10"/>
                <c:pt idx="0">
                  <c:v>10</c:v>
                </c:pt>
                <c:pt idx="1">
                  <c:v>25</c:v>
                </c:pt>
                <c:pt idx="2">
                  <c:v>25.66</c:v>
                </c:pt>
                <c:pt idx="3">
                  <c:v>15.39</c:v>
                </c:pt>
                <c:pt idx="4">
                  <c:v>27.87</c:v>
                </c:pt>
                <c:pt idx="5">
                  <c:v>21.64</c:v>
                </c:pt>
                <c:pt idx="6">
                  <c:v>21.32</c:v>
                </c:pt>
                <c:pt idx="7">
                  <c:v>20.68</c:v>
                </c:pt>
                <c:pt idx="8">
                  <c:v>17.05</c:v>
                </c:pt>
                <c:pt idx="9">
                  <c:v>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5-4948-BFCE-B962A27091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24380271216097987"/>
          <c:h val="0.14294036162146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Informàtica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ETSInf!$AA$4:$AA$14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ETSInf!$AB$61:$AB$71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E-4D77-9864-A2F233B6808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ENG.</a:t>
            </a:r>
            <a:r>
              <a:rPr lang="ca-ES" sz="1200" baseline="0"/>
              <a:t> DISSENY INDUSTRIAL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ETSED!$M$11:$M$13</c:f>
              <c:numCache>
                <c:formatCode>0.0%</c:formatCode>
                <c:ptCount val="3"/>
                <c:pt idx="0">
                  <c:v>4.8120371348426699E-3</c:v>
                </c:pt>
                <c:pt idx="1">
                  <c:v>0.92118822107202802</c:v>
                </c:pt>
                <c:pt idx="2">
                  <c:v>7.3999741793129348E-2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2-4794-A7F5-84221A8E6D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ENG. </a:t>
            </a:r>
            <a:r>
              <a:rPr lang="ca-ES" sz="1200" b="1" i="0" u="none" strike="noStrike" cap="all" normalizeH="0" baseline="0">
                <a:effectLst/>
              </a:rPr>
              <a:t>DISSENY INDUSTRIAL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ETSED!$D$4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(ETSED!$N$4,ETSED!$N$7)</c:f>
              <c:numCache>
                <c:formatCode>0.0%</c:formatCode>
                <c:ptCount val="2"/>
                <c:pt idx="0">
                  <c:v>0.11830305147915211</c:v>
                </c:pt>
                <c:pt idx="1">
                  <c:v>0.33534241788958774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3-442A-A0D5-D9CF55A205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 ENG. AEROESPACIAL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ETSED!$M$32:$M$34</c:f>
              <c:numCache>
                <c:formatCode>0.0%</c:formatCode>
                <c:ptCount val="3"/>
                <c:pt idx="0">
                  <c:v>0.27350320852283344</c:v>
                </c:pt>
                <c:pt idx="1">
                  <c:v>0.69459846738520969</c:v>
                </c:pt>
                <c:pt idx="2">
                  <c:v>3.1898324091956885E-2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B-4897-9C9A-E03DDF9EE0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ENG. AEROESPACIAL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ETSA!$K$2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(ETSED!$H$32,ETSED!$H$29)</c:f>
              <c:numCache>
                <c:formatCode>0.0%</c:formatCode>
                <c:ptCount val="2"/>
                <c:pt idx="0">
                  <c:v>3.8819586669149135E-2</c:v>
                </c:pt>
                <c:pt idx="1">
                  <c:v>0.14463476695835659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4-46FB-BE39-92F2E898EA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 ENG. ELÈCTRICA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ETSED!$M$53:$M$55</c:f>
              <c:numCache>
                <c:formatCode>0.0%</c:formatCode>
                <c:ptCount val="3"/>
                <c:pt idx="0">
                  <c:v>1.067489028584984E-2</c:v>
                </c:pt>
                <c:pt idx="1">
                  <c:v>0.93630648796109595</c:v>
                </c:pt>
                <c:pt idx="2">
                  <c:v>5.3018621753054204E-2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1-4225-8F57-33ADF1F445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ENG. ELÈCTRICA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ETSA!$K$2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(ETSED!$H$53,ETSED!$H$50)</c:f>
              <c:numCache>
                <c:formatCode>0.0%</c:formatCode>
                <c:ptCount val="2"/>
                <c:pt idx="0">
                  <c:v>9.5490850267920341E-2</c:v>
                </c:pt>
                <c:pt idx="1">
                  <c:v>0.41689414619350929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05-4A71-AD00-4D3EAFE769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 ENG. ELECTRÒNICA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ETSED!$M$74:$M$76</c:f>
              <c:numCache>
                <c:formatCode>0.0%</c:formatCode>
                <c:ptCount val="3"/>
                <c:pt idx="0">
                  <c:v>5.0814946694644036E-2</c:v>
                </c:pt>
                <c:pt idx="1">
                  <c:v>0.9147432229075263</c:v>
                </c:pt>
                <c:pt idx="2">
                  <c:v>3.4441830397829637E-2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2-44EE-827E-96CEB794B4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FONAMENTS DE L'ARQUIT.</a:t>
            </a:r>
            <a:r>
              <a:rPr lang="ca-ES" sz="1200" baseline="0"/>
              <a:t>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ETSA!$K$2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25969002-3A32-40A8-A97C-252356E8B4B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C87-4BCF-885D-77B5455D11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ETSA!$Q$13:$R$13</c:f>
              <c:numCache>
                <c:formatCode>0.0</c:formatCode>
                <c:ptCount val="2"/>
                <c:pt idx="0">
                  <c:v>12.7</c:v>
                </c:pt>
                <c:pt idx="1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8-47F5-ADFE-A4A640FA33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ENG. ELECTRÒNICA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ETSA!$K$2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(ETSED!$N$67,ETSED!$N$70)</c:f>
              <c:numCache>
                <c:formatCode>0.0%</c:formatCode>
                <c:ptCount val="2"/>
                <c:pt idx="0">
                  <c:v>0.11258942120095382</c:v>
                </c:pt>
                <c:pt idx="1">
                  <c:v>0.30107847387817038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6-4209-9754-0AD61A9D6E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 ENG. MECÀNICA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ETSED!$M$95:$M$97</c:f>
              <c:numCache>
                <c:formatCode>0.0%</c:formatCode>
                <c:ptCount val="3"/>
                <c:pt idx="0">
                  <c:v>0</c:v>
                </c:pt>
                <c:pt idx="1">
                  <c:v>0.9812267844593916</c:v>
                </c:pt>
                <c:pt idx="2">
                  <c:v>1.877321554060837E-2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9-4E63-9789-34BD8799F2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ENG. MECÀNICA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ETSA!$K$2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(ETSED!$N$88,ETSED!$N$91)</c:f>
              <c:numCache>
                <c:formatCode>0.0%</c:formatCode>
                <c:ptCount val="2"/>
                <c:pt idx="0">
                  <c:v>9.3927594190696698E-2</c:v>
                </c:pt>
                <c:pt idx="1">
                  <c:v>0.28549252788886548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C-4625-B055-AC301B0548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MÀSTER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 ENG. DISSENY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ETSED!$M$116:$M$118</c:f>
              <c:numCache>
                <c:formatCode>0.0%</c:formatCode>
                <c:ptCount val="3"/>
                <c:pt idx="0">
                  <c:v>0.39310344827586208</c:v>
                </c:pt>
                <c:pt idx="1">
                  <c:v>0.60689655172413792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0-4D01-8ED9-C63E96F3A4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MÀSTER en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ENG. DISSENY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ETSA!$K$2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(ETSED!$N$88,ETSED!$N$91)</c:f>
              <c:numCache>
                <c:formatCode>0.0%</c:formatCode>
                <c:ptCount val="2"/>
                <c:pt idx="0">
                  <c:v>9.3927594190696698E-2</c:v>
                </c:pt>
                <c:pt idx="1">
                  <c:v>0.28549252788886548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0-4EB0-832E-4408CD5482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Disseny Industrial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ETSED!$Q$4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ETSED!$Q$5:$Q$14</c:f>
              <c:numCache>
                <c:formatCode>0.0</c:formatCode>
                <c:ptCount val="10"/>
                <c:pt idx="0">
                  <c:v>12</c:v>
                </c:pt>
                <c:pt idx="1">
                  <c:v>12</c:v>
                </c:pt>
                <c:pt idx="2">
                  <c:v>12.65</c:v>
                </c:pt>
                <c:pt idx="3">
                  <c:v>13.67</c:v>
                </c:pt>
                <c:pt idx="4">
                  <c:v>13.98</c:v>
                </c:pt>
                <c:pt idx="5">
                  <c:v>14.13</c:v>
                </c:pt>
                <c:pt idx="6">
                  <c:v>14.16</c:v>
                </c:pt>
                <c:pt idx="7">
                  <c:v>13.51</c:v>
                </c:pt>
                <c:pt idx="8">
                  <c:v>12.6</c:v>
                </c:pt>
                <c:pt idx="9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A-4978-961B-E192E6CE1F92}"/>
            </c:ext>
          </c:extLst>
        </c:ser>
        <c:ser>
          <c:idx val="1"/>
          <c:order val="1"/>
          <c:tx>
            <c:strRef>
              <c:f>ETSED!$R$4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ETSED!$R$5:$R$14</c:f>
              <c:numCache>
                <c:formatCode>0.0</c:formatCode>
                <c:ptCount val="10"/>
                <c:pt idx="0">
                  <c:v>21</c:v>
                </c:pt>
                <c:pt idx="1">
                  <c:v>24</c:v>
                </c:pt>
                <c:pt idx="2">
                  <c:v>25.53</c:v>
                </c:pt>
                <c:pt idx="3">
                  <c:v>29.72</c:v>
                </c:pt>
                <c:pt idx="4">
                  <c:v>31.45</c:v>
                </c:pt>
                <c:pt idx="5">
                  <c:v>27.41</c:v>
                </c:pt>
                <c:pt idx="6">
                  <c:v>29.27</c:v>
                </c:pt>
                <c:pt idx="7">
                  <c:v>27.78</c:v>
                </c:pt>
                <c:pt idx="8">
                  <c:v>31.6</c:v>
                </c:pt>
                <c:pt idx="9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CA-4978-961B-E192E6CE1F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24380271216097987"/>
          <c:h val="0.14294036162146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Disseny Industrial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ETSED!$U$3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ETSInf!$AA$4:$AA$14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ETSED!$U$4:$U$14</c:f>
              <c:numCache>
                <c:formatCode>0</c:formatCode>
                <c:ptCount val="11"/>
                <c:pt idx="0">
                  <c:v>1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 formatCode="0.0">
                  <c:v>9</c:v>
                </c:pt>
                <c:pt idx="9" formatCode="0.0">
                  <c:v>8.5</c:v>
                </c:pt>
                <c:pt idx="10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8-4E28-92F9-B78893C6127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Aeroespacial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ETSED!$Q$4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ETSED!$P$5:$P$14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ETSED!$Q$26:$Q$35</c:f>
              <c:numCache>
                <c:formatCode>0.0</c:formatCode>
                <c:ptCount val="10"/>
                <c:pt idx="0">
                  <c:v>11</c:v>
                </c:pt>
                <c:pt idx="1">
                  <c:v>10</c:v>
                </c:pt>
                <c:pt idx="2">
                  <c:v>11.18</c:v>
                </c:pt>
                <c:pt idx="3">
                  <c:v>12.06</c:v>
                </c:pt>
                <c:pt idx="4">
                  <c:v>11.24</c:v>
                </c:pt>
                <c:pt idx="5">
                  <c:v>9.25</c:v>
                </c:pt>
                <c:pt idx="6">
                  <c:v>5.9</c:v>
                </c:pt>
                <c:pt idx="7">
                  <c:v>5.1100000000000003</c:v>
                </c:pt>
                <c:pt idx="8">
                  <c:v>4.2</c:v>
                </c:pt>
                <c:pt idx="9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D-41A3-84BB-9DCBB1AE1E6D}"/>
            </c:ext>
          </c:extLst>
        </c:ser>
        <c:ser>
          <c:idx val="1"/>
          <c:order val="1"/>
          <c:tx>
            <c:strRef>
              <c:f>ETSED!$R$4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ETSED!$R$26:$R$35</c:f>
              <c:numCache>
                <c:formatCode>0.0</c:formatCode>
                <c:ptCount val="10"/>
                <c:pt idx="0">
                  <c:v>9</c:v>
                </c:pt>
                <c:pt idx="1">
                  <c:v>14</c:v>
                </c:pt>
                <c:pt idx="2">
                  <c:v>13.9</c:v>
                </c:pt>
                <c:pt idx="3">
                  <c:v>14.3</c:v>
                </c:pt>
                <c:pt idx="4">
                  <c:v>11.98</c:v>
                </c:pt>
                <c:pt idx="5">
                  <c:v>11.69</c:v>
                </c:pt>
                <c:pt idx="6">
                  <c:v>12.17</c:v>
                </c:pt>
                <c:pt idx="7">
                  <c:v>12.6</c:v>
                </c:pt>
                <c:pt idx="8">
                  <c:v>16.5</c:v>
                </c:pt>
                <c:pt idx="9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FD-41A3-84BB-9DCBB1AE1E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174868766404203"/>
          <c:y val="3.483632254301549E-2"/>
          <c:w val="0.29214020122484691"/>
          <c:h val="0.195605132691746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Aeroespacial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ETSED!$U$3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ETSInf!$AA$4:$AA$14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ETSED!$U$25:$U$35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3.25</c:v>
                </c:pt>
                <c:pt idx="9">
                  <c:v>15.3</c:v>
                </c:pt>
                <c:pt idx="10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E-454B-A7AC-11AE9DDCE96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Elèctrica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ETSED!$Q$4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ETSED!$Q$47:$Q$56</c:f>
              <c:numCache>
                <c:formatCode>0.0</c:formatCode>
                <c:ptCount val="10"/>
                <c:pt idx="0">
                  <c:v>17</c:v>
                </c:pt>
                <c:pt idx="1">
                  <c:v>13</c:v>
                </c:pt>
                <c:pt idx="2">
                  <c:v>12.52</c:v>
                </c:pt>
                <c:pt idx="3">
                  <c:v>12.15</c:v>
                </c:pt>
                <c:pt idx="4">
                  <c:v>10.27</c:v>
                </c:pt>
                <c:pt idx="5">
                  <c:v>8.2899999999999991</c:v>
                </c:pt>
                <c:pt idx="6">
                  <c:v>10.11</c:v>
                </c:pt>
                <c:pt idx="7">
                  <c:v>10.84</c:v>
                </c:pt>
                <c:pt idx="8">
                  <c:v>9.5</c:v>
                </c:pt>
                <c:pt idx="9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6-45AA-853A-2F8461433558}"/>
            </c:ext>
          </c:extLst>
        </c:ser>
        <c:ser>
          <c:idx val="1"/>
          <c:order val="1"/>
          <c:tx>
            <c:strRef>
              <c:f>ETSED!$R$4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ETSED!$R$47:$R$56</c:f>
              <c:numCache>
                <c:formatCode>0.0</c:formatCode>
                <c:ptCount val="10"/>
                <c:pt idx="0">
                  <c:v>26</c:v>
                </c:pt>
                <c:pt idx="1">
                  <c:v>35</c:v>
                </c:pt>
                <c:pt idx="2">
                  <c:v>37.68</c:v>
                </c:pt>
                <c:pt idx="3">
                  <c:v>41.24</c:v>
                </c:pt>
                <c:pt idx="4">
                  <c:v>38.54</c:v>
                </c:pt>
                <c:pt idx="5">
                  <c:v>38.799999999999997</c:v>
                </c:pt>
                <c:pt idx="6">
                  <c:v>39.36</c:v>
                </c:pt>
                <c:pt idx="7">
                  <c:v>41.86</c:v>
                </c:pt>
                <c:pt idx="8">
                  <c:v>37.1</c:v>
                </c:pt>
                <c:pt idx="9">
                  <c:v>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6-45AA-853A-2F8461433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174868766404203"/>
          <c:y val="3.483632254301549E-2"/>
          <c:w val="0.29214020122484691"/>
          <c:h val="0.12616068824730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 DISSENY ARQ. D'INTERIORS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ETSA!$M$29:$M$31</c:f>
              <c:numCache>
                <c:formatCode>0.0%</c:formatCode>
                <c:ptCount val="3"/>
                <c:pt idx="0">
                  <c:v>4.8456260720411662E-2</c:v>
                </c:pt>
                <c:pt idx="1">
                  <c:v>0.78216123499142365</c:v>
                </c:pt>
                <c:pt idx="2">
                  <c:v>0.16938250428816468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C-4859-8B23-68BF371362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Elèctrica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ETSED!$U$3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ETSInf!$AA$4:$AA$14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ETSED!$U$46:$U$56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7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9.1</c:v>
                </c:pt>
                <c:pt idx="9">
                  <c:v>5.8</c:v>
                </c:pt>
                <c:pt idx="10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7-489A-9F78-D067F9CC46E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Electrònica Ind.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ETSED!$Q$4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ETSED!$Q$68:$Q$77</c:f>
              <c:numCache>
                <c:formatCode>0.0</c:formatCode>
                <c:ptCount val="10"/>
                <c:pt idx="0">
                  <c:v>13</c:v>
                </c:pt>
                <c:pt idx="1">
                  <c:v>13</c:v>
                </c:pt>
                <c:pt idx="2">
                  <c:v>13.74</c:v>
                </c:pt>
                <c:pt idx="3">
                  <c:v>13.34</c:v>
                </c:pt>
                <c:pt idx="4">
                  <c:v>12.3</c:v>
                </c:pt>
                <c:pt idx="5">
                  <c:v>12.07</c:v>
                </c:pt>
                <c:pt idx="6">
                  <c:v>10.62</c:v>
                </c:pt>
                <c:pt idx="7">
                  <c:v>8.69</c:v>
                </c:pt>
                <c:pt idx="8">
                  <c:v>10.1</c:v>
                </c:pt>
                <c:pt idx="9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3-4566-BFDF-00E2A096069F}"/>
            </c:ext>
          </c:extLst>
        </c:ser>
        <c:ser>
          <c:idx val="1"/>
          <c:order val="1"/>
          <c:tx>
            <c:strRef>
              <c:f>ETSED!$R$4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ETSED!$R$68:$R$77</c:f>
              <c:numCache>
                <c:formatCode>0.0</c:formatCode>
                <c:ptCount val="10"/>
                <c:pt idx="0">
                  <c:v>24</c:v>
                </c:pt>
                <c:pt idx="1">
                  <c:v>27</c:v>
                </c:pt>
                <c:pt idx="2">
                  <c:v>31.94</c:v>
                </c:pt>
                <c:pt idx="3">
                  <c:v>32.53</c:v>
                </c:pt>
                <c:pt idx="4">
                  <c:v>32.200000000000003</c:v>
                </c:pt>
                <c:pt idx="5">
                  <c:v>32.29</c:v>
                </c:pt>
                <c:pt idx="6">
                  <c:v>31.94</c:v>
                </c:pt>
                <c:pt idx="7">
                  <c:v>32.36</c:v>
                </c:pt>
                <c:pt idx="8">
                  <c:v>31.77</c:v>
                </c:pt>
                <c:pt idx="9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93-4566-BFDF-00E2A09606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174868766404203"/>
          <c:y val="3.483632254301549E-2"/>
          <c:w val="0.29214020122484691"/>
          <c:h val="0.12616068824730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Electrònica industrial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ETSED!$U$3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ETSInf!$AA$4:$AA$14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ETSED!$U$67:$U$77</c:f>
              <c:numCache>
                <c:formatCode>General</c:formatCode>
                <c:ptCount val="11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4.8499999999999996</c:v>
                </c:pt>
                <c:pt idx="9">
                  <c:v>3.4</c:v>
                </c:pt>
                <c:pt idx="1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7-4E86-88FF-9466A01D544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Mecànica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ETSED!$Q$4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ETSED!$Q$89:$Q$98</c:f>
              <c:numCache>
                <c:formatCode>0.0</c:formatCode>
                <c:ptCount val="10"/>
                <c:pt idx="0">
                  <c:v>13</c:v>
                </c:pt>
                <c:pt idx="1">
                  <c:v>12</c:v>
                </c:pt>
                <c:pt idx="2">
                  <c:v>14.27</c:v>
                </c:pt>
                <c:pt idx="3">
                  <c:v>14.97</c:v>
                </c:pt>
                <c:pt idx="4">
                  <c:v>14.7</c:v>
                </c:pt>
                <c:pt idx="5">
                  <c:v>15.15</c:v>
                </c:pt>
                <c:pt idx="6">
                  <c:v>12.82</c:v>
                </c:pt>
                <c:pt idx="7">
                  <c:v>10.5</c:v>
                </c:pt>
                <c:pt idx="8">
                  <c:v>8.6999999999999993</c:v>
                </c:pt>
                <c:pt idx="9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3-4CFD-97E8-2DC867CD7A37}"/>
            </c:ext>
          </c:extLst>
        </c:ser>
        <c:ser>
          <c:idx val="1"/>
          <c:order val="1"/>
          <c:tx>
            <c:strRef>
              <c:f>ETSED!$R$4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ETSED!$R$89:$R$98</c:f>
              <c:numCache>
                <c:formatCode>0.0</c:formatCode>
                <c:ptCount val="10"/>
                <c:pt idx="0">
                  <c:v>19</c:v>
                </c:pt>
                <c:pt idx="1">
                  <c:v>27</c:v>
                </c:pt>
                <c:pt idx="2">
                  <c:v>26.28</c:v>
                </c:pt>
                <c:pt idx="3">
                  <c:v>25.67</c:v>
                </c:pt>
                <c:pt idx="4">
                  <c:v>27.06</c:v>
                </c:pt>
                <c:pt idx="5">
                  <c:v>30.53</c:v>
                </c:pt>
                <c:pt idx="6">
                  <c:v>25.91</c:v>
                </c:pt>
                <c:pt idx="7">
                  <c:v>26.92</c:v>
                </c:pt>
                <c:pt idx="8">
                  <c:v>30</c:v>
                </c:pt>
                <c:pt idx="9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3-4CFD-97E8-2DC867CD7A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174868766404203"/>
          <c:y val="3.483632254301549E-2"/>
          <c:w val="0.29214020122484691"/>
          <c:h val="0.12616068824730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Electrònica industrial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ETSED!$U$3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ETSInf!$AA$4:$AA$14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ETSED!$U$88:$U$98</c:f>
              <c:numCache>
                <c:formatCode>General</c:formatCode>
                <c:ptCount val="11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2.14</c:v>
                </c:pt>
                <c:pt idx="9">
                  <c:v>2.2000000000000002</c:v>
                </c:pt>
                <c:pt idx="1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B-44E1-8AE3-AF8D3B89620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Màster en Eng. Disseny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ETSED!$Q$4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ETSED!$Q$110:$Q$119</c:f>
              <c:numCache>
                <c:formatCode>0.0</c:formatCode>
                <c:ptCount val="10"/>
                <c:pt idx="7">
                  <c:v>9.6</c:v>
                </c:pt>
                <c:pt idx="8">
                  <c:v>4.5</c:v>
                </c:pt>
                <c:pt idx="9" formatCode="General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2-409F-8AD4-8864E0FB8680}"/>
            </c:ext>
          </c:extLst>
        </c:ser>
        <c:ser>
          <c:idx val="1"/>
          <c:order val="1"/>
          <c:tx>
            <c:strRef>
              <c:f>ETSED!$R$4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ETSED!$P$5:$P$14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ETSED!$R$110:$R$119</c:f>
              <c:numCache>
                <c:formatCode>0.0</c:formatCode>
                <c:ptCount val="10"/>
                <c:pt idx="7">
                  <c:v>7.1</c:v>
                </c:pt>
                <c:pt idx="8">
                  <c:v>10.3</c:v>
                </c:pt>
                <c:pt idx="9" formatCode="General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2-409F-8AD4-8864E0FB86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174868766404203"/>
          <c:y val="3.483632254301549E-2"/>
          <c:w val="0.29214020122484691"/>
          <c:h val="0.12616068824730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Electrònica industrial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ETSED!$U$3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ETSInf!$AA$4:$AA$14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ETSED!$U$88:$U$98</c:f>
              <c:numCache>
                <c:formatCode>General</c:formatCode>
                <c:ptCount val="11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2.14</c:v>
                </c:pt>
                <c:pt idx="9">
                  <c:v>2.2000000000000002</c:v>
                </c:pt>
                <c:pt idx="1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E-4EC8-A0FF-1F3CE11DF91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ARQUITECTURA TÈCNICA</a:t>
            </a:r>
            <a:r>
              <a:rPr lang="ca-ES" sz="1200" baseline="0"/>
              <a:t>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ETSEEdif!$M$11:$M$13</c:f>
              <c:numCache>
                <c:formatCode>0.0%</c:formatCode>
                <c:ptCount val="3"/>
                <c:pt idx="0">
                  <c:v>6.0879033854682241E-2</c:v>
                </c:pt>
                <c:pt idx="1">
                  <c:v>0.91882795486042368</c:v>
                </c:pt>
                <c:pt idx="2">
                  <c:v>2.029301128489408E-2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3-40B9-9180-EC02D74B42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ARQUITECTURA TÈCNICA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ETSEEdif!$D$4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(ETSEEdif!$H$11,ETSEEdif!$H$8)</c:f>
              <c:numCache>
                <c:formatCode>0.0%</c:formatCode>
                <c:ptCount val="2"/>
                <c:pt idx="0">
                  <c:v>8.2742023959089056E-2</c:v>
                </c:pt>
                <c:pt idx="1">
                  <c:v>0.42891016226355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E-44B0-9E84-83B577A7F4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MÀSTER HAB. EDIFICACIÓ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ETSEEdif!#REF!</c:f>
              <c:numCache>
                <c:formatCode>0.0%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3-4696-B323-FDC7632271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DISSENY ARQ. D'INTERIORS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ETSA!$K$2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ETSA!$Q$32:$R$32</c:f>
              <c:numCache>
                <c:formatCode>0.0</c:formatCode>
                <c:ptCount val="2"/>
                <c:pt idx="0">
                  <c:v>11.9</c:v>
                </c:pt>
                <c:pt idx="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6-4064-869A-3D3A387F24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MÀSTER HAB. EDIFICACIÓ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ETSEEdif!$D$4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(ETSEEdif!$H$11,ETSEEdif!$H$8)</c:f>
              <c:numCache>
                <c:formatCode>0.0%</c:formatCode>
                <c:ptCount val="2"/>
                <c:pt idx="0">
                  <c:v>8.2742023959089056E-2</c:v>
                </c:pt>
                <c:pt idx="1">
                  <c:v>0.42891016226355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A-4FAE-B3D8-F379AA747B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Arquitectura Tècnica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ETSEEdif!$Q$4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ETSEEdif!$P$5:$P$14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ETSEEdif!$Q$5:$Q$14</c:f>
              <c:numCache>
                <c:formatCode>0.0</c:formatCode>
                <c:ptCount val="10"/>
                <c:pt idx="0">
                  <c:v>14</c:v>
                </c:pt>
                <c:pt idx="1">
                  <c:v>13</c:v>
                </c:pt>
                <c:pt idx="2">
                  <c:v>9.2200000000000006</c:v>
                </c:pt>
                <c:pt idx="3">
                  <c:v>11.28</c:v>
                </c:pt>
                <c:pt idx="4">
                  <c:v>9.6300000000000008</c:v>
                </c:pt>
                <c:pt idx="5">
                  <c:v>8.7799999999999994</c:v>
                </c:pt>
                <c:pt idx="6">
                  <c:v>9.81</c:v>
                </c:pt>
                <c:pt idx="7">
                  <c:v>6.5</c:v>
                </c:pt>
                <c:pt idx="8">
                  <c:v>7</c:v>
                </c:pt>
                <c:pt idx="9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F-4A57-8F08-E3F884FC2EF2}"/>
            </c:ext>
          </c:extLst>
        </c:ser>
        <c:ser>
          <c:idx val="1"/>
          <c:order val="1"/>
          <c:tx>
            <c:strRef>
              <c:f>ETSEEdif!$R$4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ETSEEdif!$P$5:$P$14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ETSEEdif!$R$5:$R$14</c:f>
              <c:numCache>
                <c:formatCode>0.0</c:formatCode>
                <c:ptCount val="10"/>
                <c:pt idx="0">
                  <c:v>31</c:v>
                </c:pt>
                <c:pt idx="1">
                  <c:v>36</c:v>
                </c:pt>
                <c:pt idx="2">
                  <c:v>39.42</c:v>
                </c:pt>
                <c:pt idx="3">
                  <c:v>37.28</c:v>
                </c:pt>
                <c:pt idx="4">
                  <c:v>39.35</c:v>
                </c:pt>
                <c:pt idx="5">
                  <c:v>38.729999999999997</c:v>
                </c:pt>
                <c:pt idx="6">
                  <c:v>38.83</c:v>
                </c:pt>
                <c:pt idx="7">
                  <c:v>41.44</c:v>
                </c:pt>
                <c:pt idx="8">
                  <c:v>43.7</c:v>
                </c:pt>
                <c:pt idx="9">
                  <c:v>42.9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F-4A57-8F08-E3F884FC2E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24380271216097987"/>
          <c:h val="0.14294036162146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Arquitectura Tècnica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ETSEEdif!$U$3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ETSEEdif!$T$4:$T$14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ETSEEdif!$U$4:$U$14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 formatCode="0.0">
                  <c:v>1.17</c:v>
                </c:pt>
                <c:pt idx="9" formatCode="0.0">
                  <c:v>2.9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D-4D2F-988F-CD6990B672A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ENG AGROALIMENTÀRIA</a:t>
            </a:r>
            <a:r>
              <a:rPr lang="ca-ES" sz="1200" baseline="0"/>
              <a:t> I M.R.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ETSEAMN!$T$12:$T$14</c:f>
              <c:numCache>
                <c:formatCode>0.0%</c:formatCode>
                <c:ptCount val="3"/>
                <c:pt idx="0">
                  <c:v>0</c:v>
                </c:pt>
                <c:pt idx="1">
                  <c:v>0.8819228280904774</c:v>
                </c:pt>
                <c:pt idx="2">
                  <c:v>0.11807717190952259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C-4414-B62B-E6843EDBD5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ENG AGROALIMENTÀRIA I M.R.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ETSEAMN!$K$5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(ETSEAMN!$O$12,ETSEAMN!$O$9)</c:f>
              <c:numCache>
                <c:formatCode>0.0%</c:formatCode>
                <c:ptCount val="2"/>
                <c:pt idx="0">
                  <c:v>0.14430018630647415</c:v>
                </c:pt>
                <c:pt idx="1">
                  <c:v>0.39249534233814626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4-4891-900A-1BDC12035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ENG FORESTAL</a:t>
            </a:r>
            <a:r>
              <a:rPr lang="ca-ES" sz="1200" baseline="0"/>
              <a:t> I M.R.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ETSEAMN!$T$33:$T$35</c:f>
              <c:numCache>
                <c:formatCode>0.0%</c:formatCode>
                <c:ptCount val="3"/>
                <c:pt idx="0">
                  <c:v>0</c:v>
                </c:pt>
                <c:pt idx="1">
                  <c:v>0.95090453816503961</c:v>
                </c:pt>
                <c:pt idx="2">
                  <c:v>4.9095461834960469E-2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F-46F0-AA0F-D81EF2B439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ENG FORESTAL I M.R.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ETSEAMN!$K$5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(ETSEAMN!$O$33,ETSEAMN!$O$30)</c:f>
              <c:numCache>
                <c:formatCode>0.0%</c:formatCode>
                <c:ptCount val="2"/>
                <c:pt idx="0">
                  <c:v>0.14960830520349022</c:v>
                </c:pt>
                <c:pt idx="1">
                  <c:v>0.43086427616075407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6-46A5-96A9-7E56D16A6A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BIOTECNOLOGIA</a:t>
            </a:r>
            <a:r>
              <a:rPr lang="ca-ES" sz="1200" baseline="0"/>
              <a:t>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ETSEAMN!$T$54:$T$56</c:f>
              <c:numCache>
                <c:formatCode>0.0%</c:formatCode>
                <c:ptCount val="3"/>
                <c:pt idx="0">
                  <c:v>0.11930738368409938</c:v>
                </c:pt>
                <c:pt idx="1">
                  <c:v>0.77884141620328007</c:v>
                </c:pt>
                <c:pt idx="2">
                  <c:v>0.10185120011262053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C-4DCD-933A-4E2B9F0F8C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BIOTECNOLOGIA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ETSEAMN!$K$5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(ETSEAMN!$O$54,ETSEAMN!$O$51)</c:f>
              <c:numCache>
                <c:formatCode>0.0%</c:formatCode>
                <c:ptCount val="2"/>
                <c:pt idx="0">
                  <c:v>0.10255560343398853</c:v>
                </c:pt>
                <c:pt idx="1">
                  <c:v>0.28791143226490767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4-47FB-A005-6044309CF2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CIÈNCIA I TECN. DELS ALIMENTS</a:t>
            </a:r>
            <a:r>
              <a:rPr lang="ca-ES" sz="1200" baseline="0"/>
              <a:t>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ETSEAMN!$T$75:$T$77</c:f>
              <c:numCache>
                <c:formatCode>0.0%</c:formatCode>
                <c:ptCount val="3"/>
                <c:pt idx="0">
                  <c:v>0</c:v>
                </c:pt>
                <c:pt idx="1">
                  <c:v>0.93364337568058076</c:v>
                </c:pt>
                <c:pt idx="2">
                  <c:v>6.635662431941923E-2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D-4346-BB2D-63EC26BC83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MÀSTER</a:t>
            </a:r>
            <a:r>
              <a:rPr lang="ca-ES" sz="1200" baseline="0"/>
              <a:t> HAB. D'ARQUITECTURA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ETSA!$M$49:$M$51</c:f>
              <c:numCache>
                <c:formatCode>0.0%</c:formatCode>
                <c:ptCount val="3"/>
                <c:pt idx="0">
                  <c:v>7.575757575757576E-2</c:v>
                </c:pt>
                <c:pt idx="1">
                  <c:v>0.85969696969696974</c:v>
                </c:pt>
                <c:pt idx="2">
                  <c:v>6.4545454545454545E-2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B-4DBD-837E-95AF70B9FE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CIÈNCIA I TECN. DELS ALIMENTS 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ETSEAMN!$K$5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(ETSEAMN!$O$75,ETSEAMN!$O$72)</c:f>
              <c:numCache>
                <c:formatCode>0.0%</c:formatCode>
                <c:ptCount val="2"/>
                <c:pt idx="0">
                  <c:v>0.15160263213755043</c:v>
                </c:pt>
                <c:pt idx="1">
                  <c:v>0.44317554659308001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4-4972-A69F-0B441142A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MÀSTER HAB. EN</a:t>
            </a:r>
            <a:r>
              <a:rPr lang="ca-ES" sz="1200" baseline="0"/>
              <a:t> ENG. AGROALIMENTÀRIA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ETSEAMN!$T$96:$T$98</c:f>
              <c:numCache>
                <c:formatCode>0.0%</c:formatCode>
                <c:ptCount val="3"/>
                <c:pt idx="0">
                  <c:v>0</c:v>
                </c:pt>
                <c:pt idx="1">
                  <c:v>0.97959183673469385</c:v>
                </c:pt>
                <c:pt idx="2">
                  <c:v>2.0408163265306121E-2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A-4DAB-9F98-D20B976263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MÀSTER HAB. EN ENG. AGRONÒMICA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ETSEAMN!$K$5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(ETSEAMN!$O$96,ETSEAMN!$O$93)</c:f>
              <c:numCache>
                <c:formatCode>0.0%</c:formatCode>
                <c:ptCount val="2"/>
                <c:pt idx="0">
                  <c:v>0.18087192638407001</c:v>
                </c:pt>
                <c:pt idx="1">
                  <c:v>0.37743249358877656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6-4C56-8A33-3E6771A0B7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Demanda FBBAA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35-4DE5-A164-BB591C5175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35-4DE5-A164-BB591C5175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35-4DE5-A164-BB591C5175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ETSEAMN!$AO$13:$AO$15</c:f>
              <c:strCache>
                <c:ptCount val="3"/>
                <c:pt idx="0">
                  <c:v>Valencià 1a opció</c:v>
                </c:pt>
                <c:pt idx="1">
                  <c:v>Valencià 2a opció</c:v>
                </c:pt>
                <c:pt idx="2">
                  <c:v>Altres</c:v>
                </c:pt>
              </c:strCache>
            </c:strRef>
          </c:cat>
          <c:val>
            <c:numRef>
              <c:f>ETSEAMN!$AN$13:$AN$15</c:f>
              <c:numCache>
                <c:formatCode>0.0%</c:formatCode>
                <c:ptCount val="3"/>
                <c:pt idx="0">
                  <c:v>0.12193907930482682</c:v>
                </c:pt>
                <c:pt idx="1">
                  <c:v>0.3548900301440216</c:v>
                </c:pt>
                <c:pt idx="2">
                  <c:v>0.52317089055115151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35-4DE5-A164-BB591C5175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721172353455819"/>
          <c:y val="0.82002260134149896"/>
          <c:w val="0.69446522309711278"/>
          <c:h val="0.115162583843686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Agronòmica i M.R.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ETSEAMN!$X$5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ETSEAMN!$W$6:$W$15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ETSEAMN!$X$6:$X$15</c:f>
              <c:numCache>
                <c:formatCode>0.0</c:formatCode>
                <c:ptCount val="10"/>
                <c:pt idx="0">
                  <c:v>23</c:v>
                </c:pt>
                <c:pt idx="1">
                  <c:v>24</c:v>
                </c:pt>
                <c:pt idx="2">
                  <c:v>22.27</c:v>
                </c:pt>
                <c:pt idx="3">
                  <c:v>22.71</c:v>
                </c:pt>
                <c:pt idx="4">
                  <c:v>20.97</c:v>
                </c:pt>
                <c:pt idx="5">
                  <c:v>19.079999999999998</c:v>
                </c:pt>
                <c:pt idx="6">
                  <c:v>15.82</c:v>
                </c:pt>
                <c:pt idx="7">
                  <c:v>15.33</c:v>
                </c:pt>
                <c:pt idx="8">
                  <c:v>12.3</c:v>
                </c:pt>
                <c:pt idx="9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74C-8F44-C24C816D49F2}"/>
            </c:ext>
          </c:extLst>
        </c:ser>
        <c:ser>
          <c:idx val="1"/>
          <c:order val="1"/>
          <c:tx>
            <c:strRef>
              <c:f>ETSEAMN!$Y$5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ETSEAMN!$W$6:$W$15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ETSEAMN!$Y$6:$Y$15</c:f>
              <c:numCache>
                <c:formatCode>0.0</c:formatCode>
                <c:ptCount val="10"/>
                <c:pt idx="0">
                  <c:v>28</c:v>
                </c:pt>
                <c:pt idx="1">
                  <c:v>38</c:v>
                </c:pt>
                <c:pt idx="2">
                  <c:v>33</c:v>
                </c:pt>
                <c:pt idx="3">
                  <c:v>34.97</c:v>
                </c:pt>
                <c:pt idx="4">
                  <c:v>34.630000000000003</c:v>
                </c:pt>
                <c:pt idx="5">
                  <c:v>35.42</c:v>
                </c:pt>
                <c:pt idx="6">
                  <c:v>37.81</c:v>
                </c:pt>
                <c:pt idx="7">
                  <c:v>41.56</c:v>
                </c:pt>
                <c:pt idx="8">
                  <c:v>39.5</c:v>
                </c:pt>
                <c:pt idx="9">
                  <c:v>39.200000000000003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C-474C-8F44-C24C816D49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24380271216097987"/>
          <c:h val="0.14294036162146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Disseny Industrial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ETSEAMN!$AB$4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ETSEAMN!$AA$5:$AA$15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ETSEAMN!$AB$5:$AB$15</c:f>
              <c:numCache>
                <c:formatCode>0.0</c:formatCode>
                <c:ptCount val="11"/>
                <c:pt idx="0">
                  <c:v>13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7.05</c:v>
                </c:pt>
                <c:pt idx="9">
                  <c:v>9.1</c:v>
                </c:pt>
                <c:pt idx="10" formatCode="General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1-409D-B5C6-98835453B50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Biotecnologia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ETSEAMN!$X$5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ETSEAMN!$W$6:$W$15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ETSEAMN!$X$48:$X$57</c:f>
              <c:numCache>
                <c:formatCode>0.0</c:formatCode>
                <c:ptCount val="10"/>
                <c:pt idx="0">
                  <c:v>13</c:v>
                </c:pt>
                <c:pt idx="1">
                  <c:v>15</c:v>
                </c:pt>
                <c:pt idx="2">
                  <c:v>13.53</c:v>
                </c:pt>
                <c:pt idx="3">
                  <c:v>13.22</c:v>
                </c:pt>
                <c:pt idx="4">
                  <c:v>11.74</c:v>
                </c:pt>
                <c:pt idx="5">
                  <c:v>10.32</c:v>
                </c:pt>
                <c:pt idx="6">
                  <c:v>10.119999999999999</c:v>
                </c:pt>
                <c:pt idx="7">
                  <c:v>9.24</c:v>
                </c:pt>
                <c:pt idx="8">
                  <c:v>8.3000000000000007</c:v>
                </c:pt>
                <c:pt idx="9" formatCode="General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7-4805-B49F-E44DD7530BF3}"/>
            </c:ext>
          </c:extLst>
        </c:ser>
        <c:ser>
          <c:idx val="1"/>
          <c:order val="1"/>
          <c:tx>
            <c:strRef>
              <c:f>ETSEAMN!$Y$5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ETSEAMN!$W$6:$W$15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ETSEAMN!$Y$48:$Y$57</c:f>
              <c:numCache>
                <c:formatCode>0.0</c:formatCode>
                <c:ptCount val="10"/>
                <c:pt idx="0">
                  <c:v>13</c:v>
                </c:pt>
                <c:pt idx="1">
                  <c:v>18</c:v>
                </c:pt>
                <c:pt idx="2">
                  <c:v>16.059999999999999</c:v>
                </c:pt>
                <c:pt idx="3">
                  <c:v>17.07</c:v>
                </c:pt>
                <c:pt idx="4">
                  <c:v>16.45</c:v>
                </c:pt>
                <c:pt idx="5">
                  <c:v>19.3</c:v>
                </c:pt>
                <c:pt idx="6">
                  <c:v>16.5</c:v>
                </c:pt>
                <c:pt idx="7">
                  <c:v>20.99</c:v>
                </c:pt>
                <c:pt idx="8">
                  <c:v>23.9</c:v>
                </c:pt>
                <c:pt idx="9" formatCode="General">
                  <c:v>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77-4805-B49F-E44DD7530B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98753280839896"/>
          <c:y val="2.8355934674832307E-2"/>
          <c:w val="0.24380271216097987"/>
          <c:h val="0.14294036162146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Biotecnologia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ETSEAMN!$AB$4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ETSEAMN!$AA$5:$AA$15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ETSEAMN!$AB$47:$AB$57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 formatCode="0.0">
                  <c:v>10.119999999999999</c:v>
                </c:pt>
                <c:pt idx="9" formatCode="0.0">
                  <c:v>8.1</c:v>
                </c:pt>
                <c:pt idx="10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1-43FA-90BA-B6EBA7FB63D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Ciència i Tecn. dels Aliments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ETSEAMN!$X$5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ETSEAMN!$W$6:$W$15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ETSEAMN!$X$69:$X$78</c:f>
              <c:numCache>
                <c:formatCode>0.0</c:formatCode>
                <c:ptCount val="10"/>
                <c:pt idx="0">
                  <c:v>22</c:v>
                </c:pt>
                <c:pt idx="1">
                  <c:v>23</c:v>
                </c:pt>
                <c:pt idx="2">
                  <c:v>16.75</c:v>
                </c:pt>
                <c:pt idx="3">
                  <c:v>15.52</c:v>
                </c:pt>
                <c:pt idx="4">
                  <c:v>16.73</c:v>
                </c:pt>
                <c:pt idx="5">
                  <c:v>14.52</c:v>
                </c:pt>
                <c:pt idx="6">
                  <c:v>15.58</c:v>
                </c:pt>
                <c:pt idx="7">
                  <c:v>18.72</c:v>
                </c:pt>
                <c:pt idx="8">
                  <c:v>14.1</c:v>
                </c:pt>
                <c:pt idx="9" formatCode="General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9-438A-8560-25150EBAB0E5}"/>
            </c:ext>
          </c:extLst>
        </c:ser>
        <c:ser>
          <c:idx val="1"/>
          <c:order val="1"/>
          <c:tx>
            <c:strRef>
              <c:f>ETSEAMN!$Y$5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ETSEAMN!$W$6:$W$15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ETSEAMN!$Y$69:$Y$78</c:f>
              <c:numCache>
                <c:formatCode>0.0</c:formatCode>
                <c:ptCount val="10"/>
                <c:pt idx="0">
                  <c:v>23</c:v>
                </c:pt>
                <c:pt idx="1">
                  <c:v>33</c:v>
                </c:pt>
                <c:pt idx="2">
                  <c:v>40.56</c:v>
                </c:pt>
                <c:pt idx="3">
                  <c:v>39.020000000000003</c:v>
                </c:pt>
                <c:pt idx="4">
                  <c:v>39.380000000000003</c:v>
                </c:pt>
                <c:pt idx="5">
                  <c:v>39.81</c:v>
                </c:pt>
                <c:pt idx="6">
                  <c:v>39.32</c:v>
                </c:pt>
                <c:pt idx="7">
                  <c:v>42.9</c:v>
                </c:pt>
                <c:pt idx="8">
                  <c:v>42.8</c:v>
                </c:pt>
                <c:pt idx="9" formatCode="General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9-438A-8560-25150EBAB0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754308836395449"/>
          <c:y val="2.8355934674832307E-2"/>
          <c:w val="0.24380271216097987"/>
          <c:h val="0.14294036162146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Ciència i Tecn. dels Aliments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ETSEAMN!$AB$4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ETSEAMN!$AA$5:$AA$15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ETSEAMN!$AB$68:$AB$78</c:f>
              <c:numCache>
                <c:formatCode>General</c:formatCode>
                <c:ptCount val="11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 formatCode="0.0">
                  <c:v>6.43</c:v>
                </c:pt>
                <c:pt idx="9" formatCode="0.0">
                  <c:v>6.6</c:v>
                </c:pt>
                <c:pt idx="10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8-402F-83CE-809FEF0E9A1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MÀSTER HAB. D'ARQUITECTURA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ETSA!$K$2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78C82CE-9480-4E8D-BA58-863D71213CD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573-46C8-BE7D-0EC6276CD00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EF9BC1E-E2B4-4277-92DF-93FA2A48768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573-46C8-BE7D-0EC6276CD00E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ETSA!$Q$52:$R$52</c:f>
              <c:numCache>
                <c:formatCode>0.0</c:formatCode>
                <c:ptCount val="2"/>
                <c:pt idx="0">
                  <c:v>12.1</c:v>
                </c:pt>
                <c:pt idx="1">
                  <c:v>33.700000000000003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7-4693-A0BF-0D3C941370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Màster en Eng. Agronòmica</a:t>
            </a:r>
          </a:p>
        </c:rich>
      </c:tx>
      <c:layout>
        <c:manualLayout>
          <c:xMode val="edge"/>
          <c:yMode val="edge"/>
          <c:x val="4.890966754155729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ETSEAMN!$X$5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ETSEAMN!$W$6:$W$15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ETSEAMN!$X$90:$X$99</c:f>
              <c:numCache>
                <c:formatCode>0.0</c:formatCode>
                <c:ptCount val="10"/>
                <c:pt idx="0">
                  <c:v>25</c:v>
                </c:pt>
                <c:pt idx="1">
                  <c:v>25</c:v>
                </c:pt>
                <c:pt idx="2">
                  <c:v>26.9</c:v>
                </c:pt>
                <c:pt idx="3">
                  <c:v>20.260000000000002</c:v>
                </c:pt>
                <c:pt idx="4">
                  <c:v>22.91</c:v>
                </c:pt>
                <c:pt idx="5">
                  <c:v>22.86</c:v>
                </c:pt>
                <c:pt idx="6">
                  <c:v>17.18</c:v>
                </c:pt>
                <c:pt idx="7">
                  <c:v>17.07</c:v>
                </c:pt>
                <c:pt idx="8">
                  <c:v>15.7</c:v>
                </c:pt>
                <c:pt idx="9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E-40F7-AE0C-A5CF4BEB2C6D}"/>
            </c:ext>
          </c:extLst>
        </c:ser>
        <c:ser>
          <c:idx val="1"/>
          <c:order val="1"/>
          <c:tx>
            <c:strRef>
              <c:f>ETSEAMN!$Y$5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ETSEAMN!$W$6:$W$15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ETSEAMN!$Y$90:$Y$99</c:f>
              <c:numCache>
                <c:formatCode>0.0</c:formatCode>
                <c:ptCount val="10"/>
                <c:pt idx="0">
                  <c:v>8</c:v>
                </c:pt>
                <c:pt idx="1">
                  <c:v>24</c:v>
                </c:pt>
                <c:pt idx="2">
                  <c:v>19.52</c:v>
                </c:pt>
                <c:pt idx="3">
                  <c:v>21.37</c:v>
                </c:pt>
                <c:pt idx="4">
                  <c:v>32.61</c:v>
                </c:pt>
                <c:pt idx="5">
                  <c:v>34.31</c:v>
                </c:pt>
                <c:pt idx="6">
                  <c:v>31.66</c:v>
                </c:pt>
                <c:pt idx="7">
                  <c:v>35.26</c:v>
                </c:pt>
                <c:pt idx="8">
                  <c:v>36.9</c:v>
                </c:pt>
                <c:pt idx="9">
                  <c:v>37.700000000000003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E-40F7-AE0C-A5CF4BEB2C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754308836395449"/>
          <c:y val="2.8355934674832307E-2"/>
          <c:w val="0.24380271216097987"/>
          <c:h val="0.14294036162146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Màster en Eng. Agronòmica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ETSEAMN!$AB$4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ETSEAMN!$AA$5:$AA$15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ETSEAMN!$AB$89:$AB$99</c:f>
              <c:numCache>
                <c:formatCode>General</c:formatCode>
                <c:ptCount val="11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 formatCode="0.0">
                  <c:v>3.9</c:v>
                </c:pt>
                <c:pt idx="9" formatCode="0.0">
                  <c:v>8.1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9-4FFC-AC2E-196AA4FBE1D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GRAU EN</a:t>
            </a:r>
            <a:r>
              <a:rPr lang="ca-ES" sz="1200" baseline="0"/>
              <a:t> 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ENG. GEOMÀTICA I TOPOGRÀFICA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ETSEAMN!$T$96:$T$98</c:f>
              <c:numCache>
                <c:formatCode>0.0%</c:formatCode>
                <c:ptCount val="3"/>
                <c:pt idx="0">
                  <c:v>0</c:v>
                </c:pt>
                <c:pt idx="1">
                  <c:v>0.97959183673469385</c:v>
                </c:pt>
                <c:pt idx="2">
                  <c:v>2.0408163265306121E-2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E-4A14-8301-2A416B1DF6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GEOMÀTICA I TOPOGRÀFICA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ETSEAMN!$K$5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(ETSEAMN!$O$96,ETSEAMN!$O$93)</c:f>
              <c:numCache>
                <c:formatCode>0.0%</c:formatCode>
                <c:ptCount val="2"/>
                <c:pt idx="0">
                  <c:v>0.18087192638407001</c:v>
                </c:pt>
                <c:pt idx="1">
                  <c:v>0.37743249358877656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1-439D-B264-8A87B8641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demanda de valencià al</a:t>
            </a:r>
          </a:p>
          <a:p>
            <a:pPr algn="l">
              <a:defRPr sz="1200"/>
            </a:pPr>
            <a:r>
              <a:rPr lang="ca-E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Geomàtica i Topogràfica</a:t>
            </a:r>
          </a:p>
        </c:rich>
      </c:tx>
      <c:layout>
        <c:manualLayout>
          <c:xMode val="edge"/>
          <c:yMode val="edge"/>
          <c:x val="2.9465223097112862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2.7303149606299214E-2"/>
          <c:y val="0.1902314814814815"/>
          <c:w val="0.94214129483814524"/>
          <c:h val="0.6847991396908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ETSGCT!$X$4</c:f>
              <c:strCache>
                <c:ptCount val="1"/>
                <c:pt idx="0">
                  <c:v>Valencià 1a opció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ETSGCT!$W$5:$W$14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ETSGCT!$X$5:$X$14</c:f>
              <c:numCache>
                <c:formatCode>0.0</c:formatCode>
                <c:ptCount val="10"/>
                <c:pt idx="0">
                  <c:v>13</c:v>
                </c:pt>
                <c:pt idx="1">
                  <c:v>13</c:v>
                </c:pt>
                <c:pt idx="2">
                  <c:v>14.64</c:v>
                </c:pt>
                <c:pt idx="3">
                  <c:v>6.74</c:v>
                </c:pt>
                <c:pt idx="4">
                  <c:v>8.18</c:v>
                </c:pt>
                <c:pt idx="5">
                  <c:v>7.25</c:v>
                </c:pt>
                <c:pt idx="6">
                  <c:v>5.05</c:v>
                </c:pt>
                <c:pt idx="7">
                  <c:v>3.21</c:v>
                </c:pt>
                <c:pt idx="8">
                  <c:v>4.8</c:v>
                </c:pt>
                <c:pt idx="9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7-44AD-A6E6-6D2145AC8751}"/>
            </c:ext>
          </c:extLst>
        </c:ser>
        <c:ser>
          <c:idx val="1"/>
          <c:order val="1"/>
          <c:tx>
            <c:strRef>
              <c:f>ETSGCT!$Y$4</c:f>
              <c:strCache>
                <c:ptCount val="1"/>
                <c:pt idx="0">
                  <c:v>Valencià 2a opció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ETSGCT!$W$5:$W$14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ETSGCT!$Y$5:$Y$14</c:f>
              <c:numCache>
                <c:formatCode>0.0</c:formatCode>
                <c:ptCount val="10"/>
                <c:pt idx="0">
                  <c:v>25</c:v>
                </c:pt>
                <c:pt idx="1">
                  <c:v>39</c:v>
                </c:pt>
                <c:pt idx="2">
                  <c:v>36.54</c:v>
                </c:pt>
                <c:pt idx="3">
                  <c:v>38.78</c:v>
                </c:pt>
                <c:pt idx="4">
                  <c:v>36.409999999999997</c:v>
                </c:pt>
                <c:pt idx="5">
                  <c:v>36.47</c:v>
                </c:pt>
                <c:pt idx="6">
                  <c:v>31.81</c:v>
                </c:pt>
                <c:pt idx="7">
                  <c:v>31.58</c:v>
                </c:pt>
                <c:pt idx="8">
                  <c:v>35.4</c:v>
                </c:pt>
                <c:pt idx="9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E7-44AD-A6E6-6D2145AC87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633680"/>
        <c:axId val="2097640880"/>
      </c:barChart>
      <c:catAx>
        <c:axId val="20976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0880"/>
        <c:crosses val="autoZero"/>
        <c:auto val="1"/>
        <c:lblAlgn val="ctr"/>
        <c:lblOffset val="100"/>
        <c:noMultiLvlLbl val="0"/>
      </c:catAx>
      <c:valAx>
        <c:axId val="209764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976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865419947506563"/>
          <c:y val="2.8355934674832307E-2"/>
          <c:w val="0.24380271216097987"/>
          <c:h val="0.14294036162146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Evolució del % d'oferta en valencià</a:t>
            </a:r>
          </a:p>
          <a:p>
            <a:pPr>
              <a:defRPr/>
            </a:pPr>
            <a:r>
              <a:rPr lang="ca-ES"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Geomàtica i Topogràfica</a:t>
            </a:r>
            <a:endParaRPr lang="ca-ES"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5.6517790631761079E-2"/>
          <c:y val="0.30305402204976489"/>
          <c:w val="0.89165655132706334"/>
          <c:h val="0.45817189051376883"/>
        </c:manualLayout>
      </c:layout>
      <c:lineChart>
        <c:grouping val="standard"/>
        <c:varyColors val="0"/>
        <c:ser>
          <c:idx val="0"/>
          <c:order val="0"/>
          <c:tx>
            <c:strRef>
              <c:f>ETSGCT!$AB$3</c:f>
              <c:strCache>
                <c:ptCount val="1"/>
                <c:pt idx="0">
                  <c:v>Oferta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ETSGCT!$AA$4:$AA$14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ETSGCT!$AB$4:$AB$14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7.1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C-4CE2-A2C6-6930B43FABF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7616880"/>
        <c:axId val="2097643280"/>
      </c:lineChart>
      <c:catAx>
        <c:axId val="2097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97643280"/>
        <c:crosses val="autoZero"/>
        <c:auto val="1"/>
        <c:lblAlgn val="ctr"/>
        <c:lblOffset val="100"/>
        <c:noMultiLvlLbl val="0"/>
      </c:catAx>
      <c:valAx>
        <c:axId val="2097643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976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/>
              <a:t>Grau en eng. tecnologies</a:t>
            </a:r>
            <a:r>
              <a:rPr lang="ca-ES" sz="1050" baseline="0"/>
              <a:t> i serveis de telecom.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ETSET!$T$11:$T$13</c:f>
              <c:numCache>
                <c:formatCode>0.0%</c:formatCode>
                <c:ptCount val="3"/>
                <c:pt idx="0">
                  <c:v>1.4721783248773185E-2</c:v>
                </c:pt>
                <c:pt idx="1">
                  <c:v>0.98394743408467111</c:v>
                </c:pt>
                <c:pt idx="2">
                  <c:v>1.3307826665557682E-3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E-46F8-B37D-BD97FF5320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eng. tecnologies i serveis de telecom</a:t>
            </a:r>
            <a:r>
              <a:rPr lang="ca-ES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.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ETSEAMN!$K$5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(ETSET!$O$11,ETSET!$O$8)</c:f>
              <c:numCache>
                <c:formatCode>0.0%</c:formatCode>
                <c:ptCount val="2"/>
                <c:pt idx="0">
                  <c:v>6.8065933658428043E-2</c:v>
                </c:pt>
                <c:pt idx="1">
                  <c:v>0.30085476424452562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0-48D3-800A-5313666A84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/>
              <a:t>Grau en TECNOLOGIA</a:t>
            </a:r>
            <a:r>
              <a:rPr lang="ca-ES" sz="1050" baseline="0"/>
              <a:t> DIGITAL I MULTIMEDIA </a:t>
            </a:r>
            <a:r>
              <a:rPr lang="ca-ES" sz="1100" b="0"/>
              <a:t>(oferta)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[1]ETSET!$Q$32:$Q$34</c:f>
              <c:strCache>
                <c:ptCount val="3"/>
                <c:pt idx="0">
                  <c:v>Anglès</c:v>
                </c:pt>
                <c:pt idx="1">
                  <c:v>Castellà</c:v>
                </c:pt>
                <c:pt idx="2">
                  <c:v>Valencià</c:v>
                </c:pt>
              </c:strCache>
            </c:strRef>
          </c:cat>
          <c:val>
            <c:numRef>
              <c:f>ETSET!$T$32:$T$34</c:f>
              <c:numCache>
                <c:formatCode>0.0%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8-48CC-857E-60A6857633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Grau en TECNOLOGIA DIGITAL I MULTIMEDIA </a:t>
            </a:r>
            <a:r>
              <a:rPr lang="ca-ES" sz="1100" b="0"/>
              <a:t>(demanda)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ETSEAMN!$K$5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[1]ETSED!$Q$4:$R$4</c:f>
              <c:strCache>
                <c:ptCount val="2"/>
                <c:pt idx="0">
                  <c:v>Valencià 1a opció</c:v>
                </c:pt>
                <c:pt idx="1">
                  <c:v>Valencià 2a opció</c:v>
                </c:pt>
              </c:strCache>
            </c:strRef>
          </c:cat>
          <c:val>
            <c:numRef>
              <c:f>(ETSET!$O$32,ETSET!$O$29)</c:f>
              <c:numCache>
                <c:formatCode>0.0%</c:formatCode>
                <c:ptCount val="2"/>
                <c:pt idx="0">
                  <c:v>0.11310008136696502</c:v>
                </c:pt>
                <c:pt idx="1">
                  <c:v>0.4220441885209989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2-4C31-9407-C828BF393E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90"/>
        <c:axId val="429910320"/>
        <c:axId val="429904912"/>
      </c:barChart>
      <c:catAx>
        <c:axId val="42991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29904912"/>
        <c:crosses val="autoZero"/>
        <c:auto val="1"/>
        <c:lblAlgn val="ctr"/>
        <c:lblOffset val="100"/>
        <c:noMultiLvlLbl val="0"/>
      </c:catAx>
      <c:valAx>
        <c:axId val="429904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99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1.xml"/><Relationship Id="rId13" Type="http://schemas.openxmlformats.org/officeDocument/2006/relationships/chart" Target="../charts/chart126.xml"/><Relationship Id="rId18" Type="http://schemas.openxmlformats.org/officeDocument/2006/relationships/chart" Target="../charts/chart131.xml"/><Relationship Id="rId3" Type="http://schemas.openxmlformats.org/officeDocument/2006/relationships/chart" Target="../charts/chart116.xml"/><Relationship Id="rId21" Type="http://schemas.openxmlformats.org/officeDocument/2006/relationships/chart" Target="../charts/chart134.xml"/><Relationship Id="rId7" Type="http://schemas.openxmlformats.org/officeDocument/2006/relationships/chart" Target="../charts/chart120.xml"/><Relationship Id="rId12" Type="http://schemas.openxmlformats.org/officeDocument/2006/relationships/chart" Target="../charts/chart125.xml"/><Relationship Id="rId17" Type="http://schemas.openxmlformats.org/officeDocument/2006/relationships/chart" Target="../charts/chart130.xml"/><Relationship Id="rId2" Type="http://schemas.openxmlformats.org/officeDocument/2006/relationships/chart" Target="../charts/chart115.xml"/><Relationship Id="rId16" Type="http://schemas.openxmlformats.org/officeDocument/2006/relationships/chart" Target="../charts/chart129.xml"/><Relationship Id="rId20" Type="http://schemas.openxmlformats.org/officeDocument/2006/relationships/chart" Target="../charts/chart133.xml"/><Relationship Id="rId1" Type="http://schemas.openxmlformats.org/officeDocument/2006/relationships/chart" Target="../charts/chart114.xml"/><Relationship Id="rId6" Type="http://schemas.openxmlformats.org/officeDocument/2006/relationships/chart" Target="../charts/chart119.xml"/><Relationship Id="rId11" Type="http://schemas.openxmlformats.org/officeDocument/2006/relationships/chart" Target="../charts/chart124.xml"/><Relationship Id="rId24" Type="http://schemas.openxmlformats.org/officeDocument/2006/relationships/chart" Target="../charts/chart137.xml"/><Relationship Id="rId5" Type="http://schemas.openxmlformats.org/officeDocument/2006/relationships/chart" Target="../charts/chart118.xml"/><Relationship Id="rId15" Type="http://schemas.openxmlformats.org/officeDocument/2006/relationships/chart" Target="../charts/chart128.xml"/><Relationship Id="rId23" Type="http://schemas.openxmlformats.org/officeDocument/2006/relationships/chart" Target="../charts/chart136.xml"/><Relationship Id="rId10" Type="http://schemas.openxmlformats.org/officeDocument/2006/relationships/chart" Target="../charts/chart123.xml"/><Relationship Id="rId19" Type="http://schemas.openxmlformats.org/officeDocument/2006/relationships/chart" Target="../charts/chart132.xml"/><Relationship Id="rId4" Type="http://schemas.openxmlformats.org/officeDocument/2006/relationships/chart" Target="../charts/chart117.xml"/><Relationship Id="rId9" Type="http://schemas.openxmlformats.org/officeDocument/2006/relationships/chart" Target="../charts/chart122.xml"/><Relationship Id="rId14" Type="http://schemas.openxmlformats.org/officeDocument/2006/relationships/chart" Target="../charts/chart127.xml"/><Relationship Id="rId22" Type="http://schemas.openxmlformats.org/officeDocument/2006/relationships/chart" Target="../charts/chart135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5.xml"/><Relationship Id="rId3" Type="http://schemas.openxmlformats.org/officeDocument/2006/relationships/chart" Target="../charts/chart140.xml"/><Relationship Id="rId7" Type="http://schemas.openxmlformats.org/officeDocument/2006/relationships/chart" Target="../charts/chart144.xml"/><Relationship Id="rId2" Type="http://schemas.openxmlformats.org/officeDocument/2006/relationships/chart" Target="../charts/chart139.xml"/><Relationship Id="rId1" Type="http://schemas.openxmlformats.org/officeDocument/2006/relationships/chart" Target="../charts/chart138.xml"/><Relationship Id="rId6" Type="http://schemas.openxmlformats.org/officeDocument/2006/relationships/chart" Target="../charts/chart143.xml"/><Relationship Id="rId5" Type="http://schemas.openxmlformats.org/officeDocument/2006/relationships/chart" Target="../charts/chart142.xml"/><Relationship Id="rId4" Type="http://schemas.openxmlformats.org/officeDocument/2006/relationships/chart" Target="../charts/chart141.xml"/><Relationship Id="rId9" Type="http://schemas.openxmlformats.org/officeDocument/2006/relationships/chart" Target="../charts/chart14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4.xml"/><Relationship Id="rId13" Type="http://schemas.openxmlformats.org/officeDocument/2006/relationships/chart" Target="../charts/chart159.xml"/><Relationship Id="rId3" Type="http://schemas.openxmlformats.org/officeDocument/2006/relationships/chart" Target="../charts/chart149.xml"/><Relationship Id="rId7" Type="http://schemas.openxmlformats.org/officeDocument/2006/relationships/chart" Target="../charts/chart153.xml"/><Relationship Id="rId12" Type="http://schemas.openxmlformats.org/officeDocument/2006/relationships/chart" Target="../charts/chart158.xml"/><Relationship Id="rId2" Type="http://schemas.openxmlformats.org/officeDocument/2006/relationships/chart" Target="../charts/chart148.xml"/><Relationship Id="rId1" Type="http://schemas.openxmlformats.org/officeDocument/2006/relationships/chart" Target="../charts/chart147.xml"/><Relationship Id="rId6" Type="http://schemas.openxmlformats.org/officeDocument/2006/relationships/chart" Target="../charts/chart152.xml"/><Relationship Id="rId11" Type="http://schemas.openxmlformats.org/officeDocument/2006/relationships/chart" Target="../charts/chart157.xml"/><Relationship Id="rId5" Type="http://schemas.openxmlformats.org/officeDocument/2006/relationships/chart" Target="../charts/chart151.xml"/><Relationship Id="rId10" Type="http://schemas.openxmlformats.org/officeDocument/2006/relationships/chart" Target="../charts/chart156.xml"/><Relationship Id="rId4" Type="http://schemas.openxmlformats.org/officeDocument/2006/relationships/chart" Target="../charts/chart150.xml"/><Relationship Id="rId9" Type="http://schemas.openxmlformats.org/officeDocument/2006/relationships/chart" Target="../charts/chart15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13" Type="http://schemas.openxmlformats.org/officeDocument/2006/relationships/chart" Target="../charts/chart40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5" Type="http://schemas.openxmlformats.org/officeDocument/2006/relationships/chart" Target="../charts/chart4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Relationship Id="rId14" Type="http://schemas.openxmlformats.org/officeDocument/2006/relationships/chart" Target="../charts/chart4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18" Type="http://schemas.openxmlformats.org/officeDocument/2006/relationships/chart" Target="../charts/chart60.xml"/><Relationship Id="rId3" Type="http://schemas.openxmlformats.org/officeDocument/2006/relationships/chart" Target="../charts/chart45.xml"/><Relationship Id="rId21" Type="http://schemas.openxmlformats.org/officeDocument/2006/relationships/chart" Target="../charts/chart63.xml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17" Type="http://schemas.openxmlformats.org/officeDocument/2006/relationships/chart" Target="../charts/chart59.xml"/><Relationship Id="rId2" Type="http://schemas.openxmlformats.org/officeDocument/2006/relationships/chart" Target="../charts/chart44.xml"/><Relationship Id="rId16" Type="http://schemas.openxmlformats.org/officeDocument/2006/relationships/chart" Target="../charts/chart58.xml"/><Relationship Id="rId20" Type="http://schemas.openxmlformats.org/officeDocument/2006/relationships/chart" Target="../charts/chart62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24" Type="http://schemas.openxmlformats.org/officeDocument/2006/relationships/chart" Target="../charts/chart66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23" Type="http://schemas.openxmlformats.org/officeDocument/2006/relationships/chart" Target="../charts/chart65.xml"/><Relationship Id="rId10" Type="http://schemas.openxmlformats.org/officeDocument/2006/relationships/chart" Target="../charts/chart52.xml"/><Relationship Id="rId19" Type="http://schemas.openxmlformats.org/officeDocument/2006/relationships/chart" Target="../charts/chart61.xml"/><Relationship Id="rId4" Type="http://schemas.openxmlformats.org/officeDocument/2006/relationships/chart" Target="../charts/chart46.xml"/><Relationship Id="rId9" Type="http://schemas.openxmlformats.org/officeDocument/2006/relationships/chart" Target="../charts/chart51.xml"/><Relationship Id="rId14" Type="http://schemas.openxmlformats.org/officeDocument/2006/relationships/chart" Target="../charts/chart56.xml"/><Relationship Id="rId22" Type="http://schemas.openxmlformats.org/officeDocument/2006/relationships/chart" Target="../charts/chart6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chart" Target="../charts/chart85.xml"/><Relationship Id="rId18" Type="http://schemas.openxmlformats.org/officeDocument/2006/relationships/chart" Target="../charts/chart9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17" Type="http://schemas.openxmlformats.org/officeDocument/2006/relationships/chart" Target="../charts/chart89.xml"/><Relationship Id="rId2" Type="http://schemas.openxmlformats.org/officeDocument/2006/relationships/chart" Target="../charts/chart74.xml"/><Relationship Id="rId16" Type="http://schemas.openxmlformats.org/officeDocument/2006/relationships/chart" Target="../charts/chart88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11" Type="http://schemas.openxmlformats.org/officeDocument/2006/relationships/chart" Target="../charts/chart83.xml"/><Relationship Id="rId5" Type="http://schemas.openxmlformats.org/officeDocument/2006/relationships/chart" Target="../charts/chart77.xml"/><Relationship Id="rId15" Type="http://schemas.openxmlformats.org/officeDocument/2006/relationships/chart" Target="../charts/chart87.xml"/><Relationship Id="rId10" Type="http://schemas.openxmlformats.org/officeDocument/2006/relationships/chart" Target="../charts/chart82.xml"/><Relationship Id="rId19" Type="http://schemas.openxmlformats.org/officeDocument/2006/relationships/chart" Target="../charts/chart91.xml"/><Relationship Id="rId4" Type="http://schemas.openxmlformats.org/officeDocument/2006/relationships/chart" Target="../charts/chart76.xml"/><Relationship Id="rId9" Type="http://schemas.openxmlformats.org/officeDocument/2006/relationships/chart" Target="../charts/chart81.xml"/><Relationship Id="rId14" Type="http://schemas.openxmlformats.org/officeDocument/2006/relationships/chart" Target="../charts/chart8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4.xml"/><Relationship Id="rId2" Type="http://schemas.openxmlformats.org/officeDocument/2006/relationships/chart" Target="../charts/chart93.xml"/><Relationship Id="rId1" Type="http://schemas.openxmlformats.org/officeDocument/2006/relationships/chart" Target="../charts/chart92.xml"/><Relationship Id="rId4" Type="http://schemas.openxmlformats.org/officeDocument/2006/relationships/chart" Target="../charts/chart95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13" Type="http://schemas.openxmlformats.org/officeDocument/2006/relationships/chart" Target="../charts/chart108.xml"/><Relationship Id="rId18" Type="http://schemas.openxmlformats.org/officeDocument/2006/relationships/chart" Target="../charts/chart113.xml"/><Relationship Id="rId3" Type="http://schemas.openxmlformats.org/officeDocument/2006/relationships/chart" Target="../charts/chart98.xml"/><Relationship Id="rId7" Type="http://schemas.openxmlformats.org/officeDocument/2006/relationships/chart" Target="../charts/chart102.xml"/><Relationship Id="rId12" Type="http://schemas.openxmlformats.org/officeDocument/2006/relationships/chart" Target="../charts/chart107.xml"/><Relationship Id="rId17" Type="http://schemas.openxmlformats.org/officeDocument/2006/relationships/chart" Target="../charts/chart112.xml"/><Relationship Id="rId2" Type="http://schemas.openxmlformats.org/officeDocument/2006/relationships/chart" Target="../charts/chart97.xml"/><Relationship Id="rId16" Type="http://schemas.openxmlformats.org/officeDocument/2006/relationships/chart" Target="../charts/chart111.xml"/><Relationship Id="rId1" Type="http://schemas.openxmlformats.org/officeDocument/2006/relationships/chart" Target="../charts/chart96.xml"/><Relationship Id="rId6" Type="http://schemas.openxmlformats.org/officeDocument/2006/relationships/chart" Target="../charts/chart101.xml"/><Relationship Id="rId11" Type="http://schemas.openxmlformats.org/officeDocument/2006/relationships/chart" Target="../charts/chart106.xml"/><Relationship Id="rId5" Type="http://schemas.openxmlformats.org/officeDocument/2006/relationships/chart" Target="../charts/chart100.xml"/><Relationship Id="rId15" Type="http://schemas.openxmlformats.org/officeDocument/2006/relationships/chart" Target="../charts/chart110.xml"/><Relationship Id="rId10" Type="http://schemas.openxmlformats.org/officeDocument/2006/relationships/chart" Target="../charts/chart105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Relationship Id="rId14" Type="http://schemas.openxmlformats.org/officeDocument/2006/relationships/chart" Target="../charts/chart10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8</xdr:col>
      <xdr:colOff>250921</xdr:colOff>
      <xdr:row>42</xdr:row>
      <xdr:rowOff>100254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D52739-24C6-46B1-82D4-CBFAD1405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15</xdr:row>
      <xdr:rowOff>7661</xdr:rowOff>
    </xdr:from>
    <xdr:to>
      <xdr:col>8</xdr:col>
      <xdr:colOff>285750</xdr:colOff>
      <xdr:row>27</xdr:row>
      <xdr:rowOff>69574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CB98A2-374A-4BE7-8054-0774C60A5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561975</xdr:colOff>
      <xdr:row>0</xdr:row>
      <xdr:rowOff>161925</xdr:rowOff>
    </xdr:from>
    <xdr:to>
      <xdr:col>9</xdr:col>
      <xdr:colOff>647700</xdr:colOff>
      <xdr:row>13</xdr:row>
      <xdr:rowOff>0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DA58BAD4-1EB0-4618-9DF2-6E491EB23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136712</xdr:colOff>
      <xdr:row>16</xdr:row>
      <xdr:rowOff>0</xdr:rowOff>
    </xdr:to>
    <xdr:graphicFrame macro="">
      <xdr:nvGraphicFramePr>
        <xdr:cNvPr id="2" name="Gràfic 3">
          <a:extLst>
            <a:ext uri="{FF2B5EF4-FFF2-40B4-BE49-F238E27FC236}">
              <a16:creationId xmlns:a16="http://schemas.microsoft.com/office/drawing/2014/main" id="{31286360-D959-48C5-9647-41070C3BD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</xdr:row>
      <xdr:rowOff>0</xdr:rowOff>
    </xdr:from>
    <xdr:to>
      <xdr:col>4</xdr:col>
      <xdr:colOff>141733</xdr:colOff>
      <xdr:row>21</xdr:row>
      <xdr:rowOff>0</xdr:rowOff>
    </xdr:to>
    <xdr:graphicFrame macro="">
      <xdr:nvGraphicFramePr>
        <xdr:cNvPr id="3" name="Gràfic 4">
          <a:extLst>
            <a:ext uri="{FF2B5EF4-FFF2-40B4-BE49-F238E27FC236}">
              <a16:creationId xmlns:a16="http://schemas.microsoft.com/office/drawing/2014/main" id="{58326649-31E5-4F0A-920A-BBBB1BD6B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3</xdr:col>
      <xdr:colOff>136712</xdr:colOff>
      <xdr:row>37</xdr:row>
      <xdr:rowOff>0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151933BF-37BA-4005-9B4A-140C923DF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4</xdr:col>
      <xdr:colOff>141733</xdr:colOff>
      <xdr:row>42</xdr:row>
      <xdr:rowOff>0</xdr:rowOff>
    </xdr:to>
    <xdr:graphicFrame macro="">
      <xdr:nvGraphicFramePr>
        <xdr:cNvPr id="12" name="Gràfic 4">
          <a:extLst>
            <a:ext uri="{FF2B5EF4-FFF2-40B4-BE49-F238E27FC236}">
              <a16:creationId xmlns:a16="http://schemas.microsoft.com/office/drawing/2014/main" id="{8D61C394-8071-4E90-8E62-92C43B7F7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3</xdr:col>
      <xdr:colOff>136712</xdr:colOff>
      <xdr:row>58</xdr:row>
      <xdr:rowOff>0</xdr:rowOff>
    </xdr:to>
    <xdr:graphicFrame macro="">
      <xdr:nvGraphicFramePr>
        <xdr:cNvPr id="13" name="Gràfic 3">
          <a:extLst>
            <a:ext uri="{FF2B5EF4-FFF2-40B4-BE49-F238E27FC236}">
              <a16:creationId xmlns:a16="http://schemas.microsoft.com/office/drawing/2014/main" id="{C367C7D9-4CCE-40DE-AB19-68D34BBA5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4</xdr:col>
      <xdr:colOff>141733</xdr:colOff>
      <xdr:row>63</xdr:row>
      <xdr:rowOff>0</xdr:rowOff>
    </xdr:to>
    <xdr:graphicFrame macro="">
      <xdr:nvGraphicFramePr>
        <xdr:cNvPr id="14" name="Gràfic 4">
          <a:extLst>
            <a:ext uri="{FF2B5EF4-FFF2-40B4-BE49-F238E27FC236}">
              <a16:creationId xmlns:a16="http://schemas.microsoft.com/office/drawing/2014/main" id="{EF5C5995-1E82-47C0-8608-C1FE88A4E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136712</xdr:colOff>
      <xdr:row>79</xdr:row>
      <xdr:rowOff>0</xdr:rowOff>
    </xdr:to>
    <xdr:graphicFrame macro="">
      <xdr:nvGraphicFramePr>
        <xdr:cNvPr id="15" name="Gràfic 3">
          <a:extLst>
            <a:ext uri="{FF2B5EF4-FFF2-40B4-BE49-F238E27FC236}">
              <a16:creationId xmlns:a16="http://schemas.microsoft.com/office/drawing/2014/main" id="{B6075B8E-6BD4-4F09-8985-6D664AAA6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4</xdr:col>
      <xdr:colOff>141733</xdr:colOff>
      <xdr:row>84</xdr:row>
      <xdr:rowOff>0</xdr:rowOff>
    </xdr:to>
    <xdr:graphicFrame macro="">
      <xdr:nvGraphicFramePr>
        <xdr:cNvPr id="16" name="Gràfic 4">
          <a:extLst>
            <a:ext uri="{FF2B5EF4-FFF2-40B4-BE49-F238E27FC236}">
              <a16:creationId xmlns:a16="http://schemas.microsoft.com/office/drawing/2014/main" id="{FAA15D0C-6C7D-42DB-9A0D-40BE330DA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3</xdr:col>
      <xdr:colOff>136712</xdr:colOff>
      <xdr:row>100</xdr:row>
      <xdr:rowOff>0</xdr:rowOff>
    </xdr:to>
    <xdr:graphicFrame macro="">
      <xdr:nvGraphicFramePr>
        <xdr:cNvPr id="17" name="Gràfic 3">
          <a:extLst>
            <a:ext uri="{FF2B5EF4-FFF2-40B4-BE49-F238E27FC236}">
              <a16:creationId xmlns:a16="http://schemas.microsoft.com/office/drawing/2014/main" id="{65C5D7A3-E12D-495F-8566-09AAE3DB4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93</xdr:row>
      <xdr:rowOff>0</xdr:rowOff>
    </xdr:from>
    <xdr:to>
      <xdr:col>4</xdr:col>
      <xdr:colOff>141733</xdr:colOff>
      <xdr:row>105</xdr:row>
      <xdr:rowOff>0</xdr:rowOff>
    </xdr:to>
    <xdr:graphicFrame macro="">
      <xdr:nvGraphicFramePr>
        <xdr:cNvPr id="18" name="Gràfic 4">
          <a:extLst>
            <a:ext uri="{FF2B5EF4-FFF2-40B4-BE49-F238E27FC236}">
              <a16:creationId xmlns:a16="http://schemas.microsoft.com/office/drawing/2014/main" id="{E9A4A457-B86B-45AE-B43C-DC2014284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3</xdr:col>
      <xdr:colOff>136712</xdr:colOff>
      <xdr:row>121</xdr:row>
      <xdr:rowOff>0</xdr:rowOff>
    </xdr:to>
    <xdr:graphicFrame macro="">
      <xdr:nvGraphicFramePr>
        <xdr:cNvPr id="19" name="Gràfic 3">
          <a:extLst>
            <a:ext uri="{FF2B5EF4-FFF2-40B4-BE49-F238E27FC236}">
              <a16:creationId xmlns:a16="http://schemas.microsoft.com/office/drawing/2014/main" id="{0CB72514-92A5-44D1-9DFE-CB2F21B99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4</xdr:col>
      <xdr:colOff>141733</xdr:colOff>
      <xdr:row>126</xdr:row>
      <xdr:rowOff>0</xdr:rowOff>
    </xdr:to>
    <xdr:graphicFrame macro="">
      <xdr:nvGraphicFramePr>
        <xdr:cNvPr id="20" name="Gràfic 4">
          <a:extLst>
            <a:ext uri="{FF2B5EF4-FFF2-40B4-BE49-F238E27FC236}">
              <a16:creationId xmlns:a16="http://schemas.microsoft.com/office/drawing/2014/main" id="{DA332E34-1A49-4766-B1CA-1FC6005BB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22</xdr:col>
      <xdr:colOff>750794</xdr:colOff>
      <xdr:row>6</xdr:row>
      <xdr:rowOff>170330</xdr:rowOff>
    </xdr:from>
    <xdr:to>
      <xdr:col>28</xdr:col>
      <xdr:colOff>750794</xdr:colOff>
      <xdr:row>21</xdr:row>
      <xdr:rowOff>56030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59CEB9C-58AF-40F3-B8B0-DFCEE86E8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28</xdr:col>
      <xdr:colOff>19690</xdr:colOff>
      <xdr:row>0</xdr:row>
      <xdr:rowOff>89647</xdr:rowOff>
    </xdr:from>
    <xdr:to>
      <xdr:col>31</xdr:col>
      <xdr:colOff>429266</xdr:colOff>
      <xdr:row>8</xdr:row>
      <xdr:rowOff>154961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DD0B052-3F2A-4D25-85C6-C6F12AD57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0</xdr:colOff>
      <xdr:row>24</xdr:row>
      <xdr:rowOff>181536</xdr:rowOff>
    </xdr:from>
    <xdr:to>
      <xdr:col>29</xdr:col>
      <xdr:colOff>0</xdr:colOff>
      <xdr:row>39</xdr:row>
      <xdr:rowOff>67236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0535802-8A57-4471-AE07-9C312BB25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28</xdr:col>
      <xdr:colOff>30896</xdr:colOff>
      <xdr:row>18</xdr:row>
      <xdr:rowOff>100853</xdr:rowOff>
    </xdr:from>
    <xdr:to>
      <xdr:col>31</xdr:col>
      <xdr:colOff>440472</xdr:colOff>
      <xdr:row>26</xdr:row>
      <xdr:rowOff>166167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FD8B9C2-8231-46FF-94D7-9CCA91B5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739588</xdr:colOff>
      <xdr:row>46</xdr:row>
      <xdr:rowOff>170330</xdr:rowOff>
    </xdr:from>
    <xdr:to>
      <xdr:col>28</xdr:col>
      <xdr:colOff>739588</xdr:colOff>
      <xdr:row>61</xdr:row>
      <xdr:rowOff>56030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96D1F1D-D3AF-4FBD-AC2F-CE737FA6C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28</xdr:col>
      <xdr:colOff>8484</xdr:colOff>
      <xdr:row>40</xdr:row>
      <xdr:rowOff>89647</xdr:rowOff>
    </xdr:from>
    <xdr:to>
      <xdr:col>31</xdr:col>
      <xdr:colOff>418060</xdr:colOff>
      <xdr:row>48</xdr:row>
      <xdr:rowOff>154961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AFC3CB4-B13B-42B3-93B4-40DF345542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0</xdr:colOff>
      <xdr:row>67</xdr:row>
      <xdr:rowOff>24654</xdr:rowOff>
    </xdr:from>
    <xdr:to>
      <xdr:col>29</xdr:col>
      <xdr:colOff>0</xdr:colOff>
      <xdr:row>81</xdr:row>
      <xdr:rowOff>100854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21A9820-AC3A-489A-95C5-34CFD7414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28</xdr:col>
      <xdr:colOff>30896</xdr:colOff>
      <xdr:row>60</xdr:row>
      <xdr:rowOff>134471</xdr:rowOff>
    </xdr:from>
    <xdr:to>
      <xdr:col>31</xdr:col>
      <xdr:colOff>440472</xdr:colOff>
      <xdr:row>69</xdr:row>
      <xdr:rowOff>9285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A2F13D3A-04A9-4780-9AE7-9CA62D80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22</xdr:col>
      <xdr:colOff>739588</xdr:colOff>
      <xdr:row>88</xdr:row>
      <xdr:rowOff>114301</xdr:rowOff>
    </xdr:from>
    <xdr:to>
      <xdr:col>28</xdr:col>
      <xdr:colOff>739588</xdr:colOff>
      <xdr:row>103</xdr:row>
      <xdr:rowOff>1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B498E328-B9CB-412C-9DCA-73DC404B6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28</xdr:col>
      <xdr:colOff>8484</xdr:colOff>
      <xdr:row>82</xdr:row>
      <xdr:rowOff>33618</xdr:rowOff>
    </xdr:from>
    <xdr:to>
      <xdr:col>31</xdr:col>
      <xdr:colOff>418060</xdr:colOff>
      <xdr:row>90</xdr:row>
      <xdr:rowOff>98932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36912C6-F8A4-4A1B-AA42-C8DE78ED8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23</xdr:col>
      <xdr:colOff>0</xdr:colOff>
      <xdr:row>111</xdr:row>
      <xdr:rowOff>80683</xdr:rowOff>
    </xdr:from>
    <xdr:to>
      <xdr:col>29</xdr:col>
      <xdr:colOff>0</xdr:colOff>
      <xdr:row>125</xdr:row>
      <xdr:rowOff>156883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B6BAD5D1-C9C0-46F5-8F6C-3868F4BF3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28</xdr:col>
      <xdr:colOff>30896</xdr:colOff>
      <xdr:row>105</xdr:row>
      <xdr:rowOff>0</xdr:rowOff>
    </xdr:from>
    <xdr:to>
      <xdr:col>31</xdr:col>
      <xdr:colOff>440472</xdr:colOff>
      <xdr:row>113</xdr:row>
      <xdr:rowOff>65314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79CC6120-F4A2-458F-98BA-7293743C7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24</xdr:row>
      <xdr:rowOff>0</xdr:rowOff>
    </xdr:from>
    <xdr:to>
      <xdr:col>7</xdr:col>
      <xdr:colOff>136712</xdr:colOff>
      <xdr:row>36</xdr:row>
      <xdr:rowOff>0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C00BD175-92C5-4DD9-A8E1-27EE8F245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8</xdr:col>
      <xdr:colOff>141733</xdr:colOff>
      <xdr:row>41</xdr:row>
      <xdr:rowOff>0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5415010C-6840-429C-8747-83813481F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</xdr:row>
      <xdr:rowOff>0</xdr:rowOff>
    </xdr:from>
    <xdr:to>
      <xdr:col>7</xdr:col>
      <xdr:colOff>136712</xdr:colOff>
      <xdr:row>15</xdr:row>
      <xdr:rowOff>0</xdr:rowOff>
    </xdr:to>
    <xdr:graphicFrame macro="">
      <xdr:nvGraphicFramePr>
        <xdr:cNvPr id="6" name="Gràfic 3">
          <a:extLst>
            <a:ext uri="{FF2B5EF4-FFF2-40B4-BE49-F238E27FC236}">
              <a16:creationId xmlns:a16="http://schemas.microsoft.com/office/drawing/2014/main" id="{1454DA31-09C5-4E45-A0C1-F93E26322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31749</xdr:colOff>
      <xdr:row>8</xdr:row>
      <xdr:rowOff>0</xdr:rowOff>
    </xdr:from>
    <xdr:to>
      <xdr:col>8</xdr:col>
      <xdr:colOff>173482</xdr:colOff>
      <xdr:row>20</xdr:row>
      <xdr:rowOff>0</xdr:rowOff>
    </xdr:to>
    <xdr:graphicFrame macro="">
      <xdr:nvGraphicFramePr>
        <xdr:cNvPr id="7" name="Gràfic 4">
          <a:extLst>
            <a:ext uri="{FF2B5EF4-FFF2-40B4-BE49-F238E27FC236}">
              <a16:creationId xmlns:a16="http://schemas.microsoft.com/office/drawing/2014/main" id="{E4A7256B-2B9D-4A9D-A6D4-2E3F85463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412749</xdr:colOff>
      <xdr:row>12</xdr:row>
      <xdr:rowOff>178858</xdr:rowOff>
    </xdr:from>
    <xdr:to>
      <xdr:col>30</xdr:col>
      <xdr:colOff>359833</xdr:colOff>
      <xdr:row>27</xdr:row>
      <xdr:rowOff>64558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7267BD-7E08-8336-2C7F-DC71EFD1F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0</xdr:colOff>
      <xdr:row>10</xdr:row>
      <xdr:rowOff>80683</xdr:rowOff>
    </xdr:from>
    <xdr:to>
      <xdr:col>32</xdr:col>
      <xdr:colOff>0</xdr:colOff>
      <xdr:row>24</xdr:row>
      <xdr:rowOff>156883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C1816D-E292-468E-8072-FAFDA13DC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30896</xdr:colOff>
      <xdr:row>4</xdr:row>
      <xdr:rowOff>0</xdr:rowOff>
    </xdr:from>
    <xdr:to>
      <xdr:col>34</xdr:col>
      <xdr:colOff>440472</xdr:colOff>
      <xdr:row>12</xdr:row>
      <xdr:rowOff>65314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D2B6EA3-209F-4C00-8700-F17257068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0</xdr:colOff>
      <xdr:row>36</xdr:row>
      <xdr:rowOff>80683</xdr:rowOff>
    </xdr:from>
    <xdr:to>
      <xdr:col>32</xdr:col>
      <xdr:colOff>0</xdr:colOff>
      <xdr:row>50</xdr:row>
      <xdr:rowOff>156883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6D3D27E-AEB8-4768-AB41-772F83B9E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30896</xdr:colOff>
      <xdr:row>30</xdr:row>
      <xdr:rowOff>0</xdr:rowOff>
    </xdr:from>
    <xdr:to>
      <xdr:col>34</xdr:col>
      <xdr:colOff>440472</xdr:colOff>
      <xdr:row>38</xdr:row>
      <xdr:rowOff>65314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42FB6FF-944B-4F6B-BF29-5DEA675F2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3</xdr:col>
      <xdr:colOff>136712</xdr:colOff>
      <xdr:row>36</xdr:row>
      <xdr:rowOff>0</xdr:rowOff>
    </xdr:to>
    <xdr:graphicFrame macro="">
      <xdr:nvGraphicFramePr>
        <xdr:cNvPr id="2" name="Gràfic 3">
          <a:extLst>
            <a:ext uri="{FF2B5EF4-FFF2-40B4-BE49-F238E27FC236}">
              <a16:creationId xmlns:a16="http://schemas.microsoft.com/office/drawing/2014/main" id="{063E1A58-81B2-4E33-89C4-BB12D2EC1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4</xdr:col>
      <xdr:colOff>141733</xdr:colOff>
      <xdr:row>41</xdr:row>
      <xdr:rowOff>0</xdr:rowOff>
    </xdr:to>
    <xdr:graphicFrame macro="">
      <xdr:nvGraphicFramePr>
        <xdr:cNvPr id="3" name="Gràfic 4">
          <a:extLst>
            <a:ext uri="{FF2B5EF4-FFF2-40B4-BE49-F238E27FC236}">
              <a16:creationId xmlns:a16="http://schemas.microsoft.com/office/drawing/2014/main" id="{A7ADE7F8-05B8-48E5-BEFB-1E2D58AB5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3</xdr:col>
      <xdr:colOff>136712</xdr:colOff>
      <xdr:row>15</xdr:row>
      <xdr:rowOff>0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EFA0EF2C-0DE8-4F20-9284-CC441DFA3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</xdr:row>
      <xdr:rowOff>0</xdr:rowOff>
    </xdr:from>
    <xdr:to>
      <xdr:col>4</xdr:col>
      <xdr:colOff>141733</xdr:colOff>
      <xdr:row>20</xdr:row>
      <xdr:rowOff>0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563E2E6A-78D7-4739-9F2B-FDFB7CC51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3</xdr:col>
      <xdr:colOff>136712</xdr:colOff>
      <xdr:row>57</xdr:row>
      <xdr:rowOff>0</xdr:rowOff>
    </xdr:to>
    <xdr:graphicFrame macro="">
      <xdr:nvGraphicFramePr>
        <xdr:cNvPr id="6" name="Gràfic 3">
          <a:extLst>
            <a:ext uri="{FF2B5EF4-FFF2-40B4-BE49-F238E27FC236}">
              <a16:creationId xmlns:a16="http://schemas.microsoft.com/office/drawing/2014/main" id="{C6A7EAF6-B3DD-465B-9FD3-0CBAAC3AE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4</xdr:col>
      <xdr:colOff>141733</xdr:colOff>
      <xdr:row>62</xdr:row>
      <xdr:rowOff>0</xdr:rowOff>
    </xdr:to>
    <xdr:graphicFrame macro="">
      <xdr:nvGraphicFramePr>
        <xdr:cNvPr id="7" name="Gràfic 4">
          <a:extLst>
            <a:ext uri="{FF2B5EF4-FFF2-40B4-BE49-F238E27FC236}">
              <a16:creationId xmlns:a16="http://schemas.microsoft.com/office/drawing/2014/main" id="{29EE1365-16D0-41E0-B3E2-FCCA48D54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638175</xdr:colOff>
      <xdr:row>13</xdr:row>
      <xdr:rowOff>90487</xdr:rowOff>
    </xdr:from>
    <xdr:to>
      <xdr:col>34</xdr:col>
      <xdr:colOff>361950</xdr:colOff>
      <xdr:row>27</xdr:row>
      <xdr:rowOff>166687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DFDAAFD-E793-A777-FB8D-1080A53E3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0</xdr:colOff>
      <xdr:row>7</xdr:row>
      <xdr:rowOff>80683</xdr:rowOff>
    </xdr:from>
    <xdr:to>
      <xdr:col>28</xdr:col>
      <xdr:colOff>0</xdr:colOff>
      <xdr:row>21</xdr:row>
      <xdr:rowOff>156883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C0A2CB7-1DEF-429C-B007-046DCA9AC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30896</xdr:colOff>
      <xdr:row>1</xdr:row>
      <xdr:rowOff>0</xdr:rowOff>
    </xdr:from>
    <xdr:to>
      <xdr:col>30</xdr:col>
      <xdr:colOff>440472</xdr:colOff>
      <xdr:row>9</xdr:row>
      <xdr:rowOff>65314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5229EF9-8BF5-4927-BFF6-AD2AA8AE0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0</xdr:colOff>
      <xdr:row>29</xdr:row>
      <xdr:rowOff>80683</xdr:rowOff>
    </xdr:from>
    <xdr:to>
      <xdr:col>28</xdr:col>
      <xdr:colOff>0</xdr:colOff>
      <xdr:row>43</xdr:row>
      <xdr:rowOff>156883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48B74FC-C31D-434D-B90B-120931345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30896</xdr:colOff>
      <xdr:row>23</xdr:row>
      <xdr:rowOff>0</xdr:rowOff>
    </xdr:from>
    <xdr:to>
      <xdr:col>30</xdr:col>
      <xdr:colOff>440472</xdr:colOff>
      <xdr:row>31</xdr:row>
      <xdr:rowOff>65314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F68B5C0-03C2-45EA-B300-C40ED5F60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0</xdr:colOff>
      <xdr:row>54</xdr:row>
      <xdr:rowOff>80683</xdr:rowOff>
    </xdr:from>
    <xdr:to>
      <xdr:col>28</xdr:col>
      <xdr:colOff>0</xdr:colOff>
      <xdr:row>68</xdr:row>
      <xdr:rowOff>156883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824A20C-F8D4-4E67-8B83-16DCA9AAF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27</xdr:col>
      <xdr:colOff>30896</xdr:colOff>
      <xdr:row>48</xdr:row>
      <xdr:rowOff>0</xdr:rowOff>
    </xdr:from>
    <xdr:to>
      <xdr:col>30</xdr:col>
      <xdr:colOff>440472</xdr:colOff>
      <xdr:row>56</xdr:row>
      <xdr:rowOff>65314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9F4CECA-4670-4609-B06D-F36235310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136712</xdr:colOff>
      <xdr:row>15</xdr:row>
      <xdr:rowOff>0</xdr:rowOff>
    </xdr:to>
    <xdr:graphicFrame macro="">
      <xdr:nvGraphicFramePr>
        <xdr:cNvPr id="2" name="Gràfic 3">
          <a:extLst>
            <a:ext uri="{FF2B5EF4-FFF2-40B4-BE49-F238E27FC236}">
              <a16:creationId xmlns:a16="http://schemas.microsoft.com/office/drawing/2014/main" id="{CD9D6207-AC2F-469A-AAA4-D9A161184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610960</xdr:colOff>
      <xdr:row>8</xdr:row>
      <xdr:rowOff>9525</xdr:rowOff>
    </xdr:from>
    <xdr:to>
      <xdr:col>3</xdr:col>
      <xdr:colOff>752693</xdr:colOff>
      <xdr:row>20</xdr:row>
      <xdr:rowOff>9525</xdr:rowOff>
    </xdr:to>
    <xdr:graphicFrame macro="">
      <xdr:nvGraphicFramePr>
        <xdr:cNvPr id="3" name="Gràfic 4">
          <a:extLst>
            <a:ext uri="{FF2B5EF4-FFF2-40B4-BE49-F238E27FC236}">
              <a16:creationId xmlns:a16="http://schemas.microsoft.com/office/drawing/2014/main" id="{F11D3652-3BEF-462B-A171-2468C48A2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3</xdr:col>
      <xdr:colOff>136712</xdr:colOff>
      <xdr:row>34</xdr:row>
      <xdr:rowOff>0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1C3DFB3F-31E9-4C2D-BFA3-CE52977B6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610960</xdr:colOff>
      <xdr:row>27</xdr:row>
      <xdr:rowOff>9525</xdr:rowOff>
    </xdr:from>
    <xdr:to>
      <xdr:col>3</xdr:col>
      <xdr:colOff>752693</xdr:colOff>
      <xdr:row>39</xdr:row>
      <xdr:rowOff>9525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284B2B81-ECAA-4594-A7F3-347BF5E69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3</xdr:col>
      <xdr:colOff>136712</xdr:colOff>
      <xdr:row>54</xdr:row>
      <xdr:rowOff>0</xdr:rowOff>
    </xdr:to>
    <xdr:graphicFrame macro="">
      <xdr:nvGraphicFramePr>
        <xdr:cNvPr id="6" name="Gràfic 3">
          <a:extLst>
            <a:ext uri="{FF2B5EF4-FFF2-40B4-BE49-F238E27FC236}">
              <a16:creationId xmlns:a16="http://schemas.microsoft.com/office/drawing/2014/main" id="{888A9F83-936E-4F48-BF0D-7AE54E0E9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610960</xdr:colOff>
      <xdr:row>47</xdr:row>
      <xdr:rowOff>9525</xdr:rowOff>
    </xdr:from>
    <xdr:to>
      <xdr:col>3</xdr:col>
      <xdr:colOff>752693</xdr:colOff>
      <xdr:row>59</xdr:row>
      <xdr:rowOff>9525</xdr:rowOff>
    </xdr:to>
    <xdr:graphicFrame macro="">
      <xdr:nvGraphicFramePr>
        <xdr:cNvPr id="7" name="Gràfic 4">
          <a:extLst>
            <a:ext uri="{FF2B5EF4-FFF2-40B4-BE49-F238E27FC236}">
              <a16:creationId xmlns:a16="http://schemas.microsoft.com/office/drawing/2014/main" id="{CC4715E4-C648-4D8A-B83D-206F8E6ED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336178</xdr:colOff>
      <xdr:row>11</xdr:row>
      <xdr:rowOff>111258</xdr:rowOff>
    </xdr:from>
    <xdr:to>
      <xdr:col>23</xdr:col>
      <xdr:colOff>100593</xdr:colOff>
      <xdr:row>24</xdr:row>
      <xdr:rowOff>44583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2764FB3-984B-41E9-BF1C-2C135516A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326572</xdr:colOff>
      <xdr:row>12</xdr:row>
      <xdr:rowOff>81643</xdr:rowOff>
    </xdr:from>
    <xdr:to>
      <xdr:col>26</xdr:col>
      <xdr:colOff>745672</xdr:colOff>
      <xdr:row>20</xdr:row>
      <xdr:rowOff>129268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380659A-55A2-40A2-A22D-0733AA010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394607</xdr:colOff>
      <xdr:row>31</xdr:row>
      <xdr:rowOff>13607</xdr:rowOff>
    </xdr:from>
    <xdr:to>
      <xdr:col>22</xdr:col>
      <xdr:colOff>449036</xdr:colOff>
      <xdr:row>43</xdr:row>
      <xdr:rowOff>137432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A4B159F7-E046-49C8-A293-18CEE6BB3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721179</xdr:colOff>
      <xdr:row>31</xdr:row>
      <xdr:rowOff>17610</xdr:rowOff>
    </xdr:from>
    <xdr:to>
      <xdr:col>27</xdr:col>
      <xdr:colOff>378279</xdr:colOff>
      <xdr:row>39</xdr:row>
      <xdr:rowOff>65235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B5C0457-1673-4E4D-8714-04D359B82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0</xdr:colOff>
      <xdr:row>53</xdr:row>
      <xdr:rowOff>0</xdr:rowOff>
    </xdr:from>
    <xdr:to>
      <xdr:col>23</xdr:col>
      <xdr:colOff>526415</xdr:colOff>
      <xdr:row>65</xdr:row>
      <xdr:rowOff>123825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B018BE55-4FDC-43E9-8331-2256847E6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326572</xdr:colOff>
      <xdr:row>53</xdr:row>
      <xdr:rowOff>4003</xdr:rowOff>
    </xdr:from>
    <xdr:to>
      <xdr:col>27</xdr:col>
      <xdr:colOff>745672</xdr:colOff>
      <xdr:row>61</xdr:row>
      <xdr:rowOff>51628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F08AC8E3-179B-4F17-9922-6B8192245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25</xdr:row>
      <xdr:rowOff>0</xdr:rowOff>
    </xdr:from>
    <xdr:to>
      <xdr:col>10</xdr:col>
      <xdr:colOff>136712</xdr:colOff>
      <xdr:row>37</xdr:row>
      <xdr:rowOff>0</xdr:rowOff>
    </xdr:to>
    <xdr:graphicFrame macro="">
      <xdr:nvGraphicFramePr>
        <xdr:cNvPr id="2" name="Gràfic 3">
          <a:extLst>
            <a:ext uri="{FF2B5EF4-FFF2-40B4-BE49-F238E27FC236}">
              <a16:creationId xmlns:a16="http://schemas.microsoft.com/office/drawing/2014/main" id="{30140FB0-AC34-4E07-8A4E-FCBB12469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610960</xdr:colOff>
      <xdr:row>30</xdr:row>
      <xdr:rowOff>9525</xdr:rowOff>
    </xdr:from>
    <xdr:to>
      <xdr:col>10</xdr:col>
      <xdr:colOff>752693</xdr:colOff>
      <xdr:row>42</xdr:row>
      <xdr:rowOff>9525</xdr:rowOff>
    </xdr:to>
    <xdr:graphicFrame macro="">
      <xdr:nvGraphicFramePr>
        <xdr:cNvPr id="3" name="Gràfic 4">
          <a:extLst>
            <a:ext uri="{FF2B5EF4-FFF2-40B4-BE49-F238E27FC236}">
              <a16:creationId xmlns:a16="http://schemas.microsoft.com/office/drawing/2014/main" id="{778D0C4E-7663-4BE4-B75D-69C6B81CA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45</xdr:row>
      <xdr:rowOff>0</xdr:rowOff>
    </xdr:from>
    <xdr:to>
      <xdr:col>10</xdr:col>
      <xdr:colOff>136712</xdr:colOff>
      <xdr:row>57</xdr:row>
      <xdr:rowOff>0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EAD96F9A-E34A-4BF0-B6EF-DD4BF1074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610960</xdr:colOff>
      <xdr:row>50</xdr:row>
      <xdr:rowOff>9525</xdr:rowOff>
    </xdr:from>
    <xdr:to>
      <xdr:col>10</xdr:col>
      <xdr:colOff>752693</xdr:colOff>
      <xdr:row>62</xdr:row>
      <xdr:rowOff>9525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315D2FD6-7109-4529-9EC3-1D1BBAF7B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65</xdr:row>
      <xdr:rowOff>0</xdr:rowOff>
    </xdr:from>
    <xdr:to>
      <xdr:col>10</xdr:col>
      <xdr:colOff>136712</xdr:colOff>
      <xdr:row>77</xdr:row>
      <xdr:rowOff>0</xdr:rowOff>
    </xdr:to>
    <xdr:graphicFrame macro="">
      <xdr:nvGraphicFramePr>
        <xdr:cNvPr id="6" name="Gràfic 3">
          <a:extLst>
            <a:ext uri="{FF2B5EF4-FFF2-40B4-BE49-F238E27FC236}">
              <a16:creationId xmlns:a16="http://schemas.microsoft.com/office/drawing/2014/main" id="{65D8E0D1-B2DE-4D44-A39E-37EC76F5C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610960</xdr:colOff>
      <xdr:row>70</xdr:row>
      <xdr:rowOff>9525</xdr:rowOff>
    </xdr:from>
    <xdr:to>
      <xdr:col>10</xdr:col>
      <xdr:colOff>752693</xdr:colOff>
      <xdr:row>82</xdr:row>
      <xdr:rowOff>9525</xdr:rowOff>
    </xdr:to>
    <xdr:graphicFrame macro="">
      <xdr:nvGraphicFramePr>
        <xdr:cNvPr id="7" name="Gràfic 4">
          <a:extLst>
            <a:ext uri="{FF2B5EF4-FFF2-40B4-BE49-F238E27FC236}">
              <a16:creationId xmlns:a16="http://schemas.microsoft.com/office/drawing/2014/main" id="{C6D2FD6C-1A8D-4971-B919-8AF85DCCD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27216</xdr:colOff>
      <xdr:row>8</xdr:row>
      <xdr:rowOff>108857</xdr:rowOff>
    </xdr:from>
    <xdr:to>
      <xdr:col>33</xdr:col>
      <xdr:colOff>95252</xdr:colOff>
      <xdr:row>21</xdr:row>
      <xdr:rowOff>42182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5C45CC9-E549-42F1-81CC-3167EC087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353787</xdr:colOff>
      <xdr:row>8</xdr:row>
      <xdr:rowOff>112860</xdr:rowOff>
    </xdr:from>
    <xdr:to>
      <xdr:col>38</xdr:col>
      <xdr:colOff>10887</xdr:colOff>
      <xdr:row>16</xdr:row>
      <xdr:rowOff>160485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A99CBA4-8322-41D7-A5E5-31FB16913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1</xdr:colOff>
      <xdr:row>35</xdr:row>
      <xdr:rowOff>0</xdr:rowOff>
    </xdr:from>
    <xdr:to>
      <xdr:col>33</xdr:col>
      <xdr:colOff>68037</xdr:colOff>
      <xdr:row>47</xdr:row>
      <xdr:rowOff>123825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46EF555-F811-4E6E-9961-3571D5DE2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326572</xdr:colOff>
      <xdr:row>28</xdr:row>
      <xdr:rowOff>153681</xdr:rowOff>
    </xdr:from>
    <xdr:to>
      <xdr:col>35</xdr:col>
      <xdr:colOff>745672</xdr:colOff>
      <xdr:row>37</xdr:row>
      <xdr:rowOff>10806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43A7264-24A8-4B8B-A060-3FEC5748F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84</xdr:row>
      <xdr:rowOff>36819</xdr:rowOff>
    </xdr:from>
    <xdr:to>
      <xdr:col>26</xdr:col>
      <xdr:colOff>68036</xdr:colOff>
      <xdr:row>96</xdr:row>
      <xdr:rowOff>160644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33FA5484-4428-44F5-8C79-F44D496D3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326571</xdr:colOff>
      <xdr:row>78</xdr:row>
      <xdr:rowOff>0</xdr:rowOff>
    </xdr:from>
    <xdr:to>
      <xdr:col>28</xdr:col>
      <xdr:colOff>745671</xdr:colOff>
      <xdr:row>86</xdr:row>
      <xdr:rowOff>47625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496A8D1-F6B6-4AAF-B4CF-97CFFF5C5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10</xdr:col>
      <xdr:colOff>136712</xdr:colOff>
      <xdr:row>16</xdr:row>
      <xdr:rowOff>0</xdr:rowOff>
    </xdr:to>
    <xdr:graphicFrame macro="">
      <xdr:nvGraphicFramePr>
        <xdr:cNvPr id="2" name="Gràfic 3">
          <a:extLst>
            <a:ext uri="{FF2B5EF4-FFF2-40B4-BE49-F238E27FC236}">
              <a16:creationId xmlns:a16="http://schemas.microsoft.com/office/drawing/2014/main" id="{590BF4EC-A2BD-4E7E-84DD-79D10BEBA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610960</xdr:colOff>
      <xdr:row>9</xdr:row>
      <xdr:rowOff>9525</xdr:rowOff>
    </xdr:from>
    <xdr:to>
      <xdr:col>10</xdr:col>
      <xdr:colOff>752693</xdr:colOff>
      <xdr:row>21</xdr:row>
      <xdr:rowOff>9525</xdr:rowOff>
    </xdr:to>
    <xdr:graphicFrame macro="">
      <xdr:nvGraphicFramePr>
        <xdr:cNvPr id="3" name="Gràfic 4">
          <a:extLst>
            <a:ext uri="{FF2B5EF4-FFF2-40B4-BE49-F238E27FC236}">
              <a16:creationId xmlns:a16="http://schemas.microsoft.com/office/drawing/2014/main" id="{FB4E0661-69BC-4CFB-BDC0-72C964F28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23</xdr:row>
      <xdr:rowOff>0</xdr:rowOff>
    </xdr:from>
    <xdr:to>
      <xdr:col>10</xdr:col>
      <xdr:colOff>136712</xdr:colOff>
      <xdr:row>35</xdr:row>
      <xdr:rowOff>0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EBDB28F9-6CD0-41D9-B3A8-A17708C9C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610960</xdr:colOff>
      <xdr:row>28</xdr:row>
      <xdr:rowOff>9525</xdr:rowOff>
    </xdr:from>
    <xdr:to>
      <xdr:col>10</xdr:col>
      <xdr:colOff>752693</xdr:colOff>
      <xdr:row>40</xdr:row>
      <xdr:rowOff>9525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46F1AF14-741B-48EF-9B50-82F31044D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10</xdr:col>
      <xdr:colOff>136712</xdr:colOff>
      <xdr:row>54</xdr:row>
      <xdr:rowOff>0</xdr:rowOff>
    </xdr:to>
    <xdr:graphicFrame macro="">
      <xdr:nvGraphicFramePr>
        <xdr:cNvPr id="6" name="Gràfic 3">
          <a:extLst>
            <a:ext uri="{FF2B5EF4-FFF2-40B4-BE49-F238E27FC236}">
              <a16:creationId xmlns:a16="http://schemas.microsoft.com/office/drawing/2014/main" id="{37FE5970-B24A-455B-85F2-740CB152A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610960</xdr:colOff>
      <xdr:row>47</xdr:row>
      <xdr:rowOff>9525</xdr:rowOff>
    </xdr:from>
    <xdr:to>
      <xdr:col>10</xdr:col>
      <xdr:colOff>752693</xdr:colOff>
      <xdr:row>59</xdr:row>
      <xdr:rowOff>9525</xdr:rowOff>
    </xdr:to>
    <xdr:graphicFrame macro="">
      <xdr:nvGraphicFramePr>
        <xdr:cNvPr id="7" name="Gràfic 4">
          <a:extLst>
            <a:ext uri="{FF2B5EF4-FFF2-40B4-BE49-F238E27FC236}">
              <a16:creationId xmlns:a16="http://schemas.microsoft.com/office/drawing/2014/main" id="{E9E63BEC-6100-4E7E-ABB9-D91B69E79C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10</xdr:col>
      <xdr:colOff>136712</xdr:colOff>
      <xdr:row>72</xdr:row>
      <xdr:rowOff>0</xdr:rowOff>
    </xdr:to>
    <xdr:graphicFrame macro="">
      <xdr:nvGraphicFramePr>
        <xdr:cNvPr id="8" name="Gràfic 3">
          <a:extLst>
            <a:ext uri="{FF2B5EF4-FFF2-40B4-BE49-F238E27FC236}">
              <a16:creationId xmlns:a16="http://schemas.microsoft.com/office/drawing/2014/main" id="{A9E23372-F1F2-4293-B3CC-00449287E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610960</xdr:colOff>
      <xdr:row>65</xdr:row>
      <xdr:rowOff>9525</xdr:rowOff>
    </xdr:from>
    <xdr:to>
      <xdr:col>10</xdr:col>
      <xdr:colOff>752693</xdr:colOff>
      <xdr:row>77</xdr:row>
      <xdr:rowOff>9525</xdr:rowOff>
    </xdr:to>
    <xdr:graphicFrame macro="">
      <xdr:nvGraphicFramePr>
        <xdr:cNvPr id="9" name="Gràfic 4">
          <a:extLst>
            <a:ext uri="{FF2B5EF4-FFF2-40B4-BE49-F238E27FC236}">
              <a16:creationId xmlns:a16="http://schemas.microsoft.com/office/drawing/2014/main" id="{FC3F1B84-5F19-494A-9099-F860A1C44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638175</xdr:colOff>
      <xdr:row>16</xdr:row>
      <xdr:rowOff>90487</xdr:rowOff>
    </xdr:from>
    <xdr:to>
      <xdr:col>43</xdr:col>
      <xdr:colOff>361950</xdr:colOff>
      <xdr:row>30</xdr:row>
      <xdr:rowOff>166687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AECFB07-4585-4719-931C-113566E14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28</xdr:col>
      <xdr:colOff>732785</xdr:colOff>
      <xdr:row>6</xdr:row>
      <xdr:rowOff>91568</xdr:rowOff>
    </xdr:from>
    <xdr:to>
      <xdr:col>34</xdr:col>
      <xdr:colOff>732785</xdr:colOff>
      <xdr:row>20</xdr:row>
      <xdr:rowOff>167768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1CFC607-E77C-AAB4-D34F-70DCE9321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1681</xdr:colOff>
      <xdr:row>0</xdr:row>
      <xdr:rowOff>10885</xdr:rowOff>
    </xdr:from>
    <xdr:to>
      <xdr:col>37</xdr:col>
      <xdr:colOff>411257</xdr:colOff>
      <xdr:row>8</xdr:row>
      <xdr:rowOff>76199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2A41B6B-15B0-DCC8-6934-E80174B2B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29</xdr:col>
      <xdr:colOff>0</xdr:colOff>
      <xdr:row>27</xdr:row>
      <xdr:rowOff>80683</xdr:rowOff>
    </xdr:from>
    <xdr:to>
      <xdr:col>35</xdr:col>
      <xdr:colOff>0</xdr:colOff>
      <xdr:row>41</xdr:row>
      <xdr:rowOff>156883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2C1C1F9-6A2A-402D-BBC0-C0696B8C9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34</xdr:col>
      <xdr:colOff>30896</xdr:colOff>
      <xdr:row>21</xdr:row>
      <xdr:rowOff>0</xdr:rowOff>
    </xdr:from>
    <xdr:to>
      <xdr:col>37</xdr:col>
      <xdr:colOff>440472</xdr:colOff>
      <xdr:row>29</xdr:row>
      <xdr:rowOff>65314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C2E8EFA-7E39-4CA1-A304-2400948EC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0</xdr:colOff>
      <xdr:row>59</xdr:row>
      <xdr:rowOff>80683</xdr:rowOff>
    </xdr:from>
    <xdr:to>
      <xdr:col>35</xdr:col>
      <xdr:colOff>0</xdr:colOff>
      <xdr:row>73</xdr:row>
      <xdr:rowOff>156883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8D13D9F-5D2A-44D9-85DA-F392E621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30896</xdr:colOff>
      <xdr:row>53</xdr:row>
      <xdr:rowOff>0</xdr:rowOff>
    </xdr:from>
    <xdr:to>
      <xdr:col>37</xdr:col>
      <xdr:colOff>440472</xdr:colOff>
      <xdr:row>61</xdr:row>
      <xdr:rowOff>65314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E7852E8-8D1F-426D-8AB3-6A9C8A58B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136712</xdr:colOff>
      <xdr:row>16</xdr:row>
      <xdr:rowOff>0</xdr:rowOff>
    </xdr:to>
    <xdr:graphicFrame macro="">
      <xdr:nvGraphicFramePr>
        <xdr:cNvPr id="2" name="Gràfic 3">
          <a:extLst>
            <a:ext uri="{FF2B5EF4-FFF2-40B4-BE49-F238E27FC236}">
              <a16:creationId xmlns:a16="http://schemas.microsoft.com/office/drawing/2014/main" id="{2542521F-5B38-47F7-BBBE-6C689738A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610960</xdr:colOff>
      <xdr:row>9</xdr:row>
      <xdr:rowOff>9525</xdr:rowOff>
    </xdr:from>
    <xdr:to>
      <xdr:col>3</xdr:col>
      <xdr:colOff>752693</xdr:colOff>
      <xdr:row>21</xdr:row>
      <xdr:rowOff>9525</xdr:rowOff>
    </xdr:to>
    <xdr:graphicFrame macro="">
      <xdr:nvGraphicFramePr>
        <xdr:cNvPr id="3" name="Gràfic 4">
          <a:extLst>
            <a:ext uri="{FF2B5EF4-FFF2-40B4-BE49-F238E27FC236}">
              <a16:creationId xmlns:a16="http://schemas.microsoft.com/office/drawing/2014/main" id="{2B52723C-877B-43E3-9879-48AF72F0E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3</xdr:col>
      <xdr:colOff>136712</xdr:colOff>
      <xdr:row>37</xdr:row>
      <xdr:rowOff>0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97A25798-ED09-4B66-A2EB-B25D46BDF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610960</xdr:colOff>
      <xdr:row>30</xdr:row>
      <xdr:rowOff>9525</xdr:rowOff>
    </xdr:from>
    <xdr:to>
      <xdr:col>3</xdr:col>
      <xdr:colOff>752693</xdr:colOff>
      <xdr:row>42</xdr:row>
      <xdr:rowOff>9525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2CDB445E-D6D0-4EB0-ADE2-C4B17413F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3</xdr:col>
      <xdr:colOff>136712</xdr:colOff>
      <xdr:row>58</xdr:row>
      <xdr:rowOff>0</xdr:rowOff>
    </xdr:to>
    <xdr:graphicFrame macro="">
      <xdr:nvGraphicFramePr>
        <xdr:cNvPr id="6" name="Gràfic 3">
          <a:extLst>
            <a:ext uri="{FF2B5EF4-FFF2-40B4-BE49-F238E27FC236}">
              <a16:creationId xmlns:a16="http://schemas.microsoft.com/office/drawing/2014/main" id="{ED8C1261-C4C7-48A9-BEB4-D0F575BDC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4</xdr:col>
      <xdr:colOff>141733</xdr:colOff>
      <xdr:row>63</xdr:row>
      <xdr:rowOff>0</xdr:rowOff>
    </xdr:to>
    <xdr:graphicFrame macro="">
      <xdr:nvGraphicFramePr>
        <xdr:cNvPr id="7" name="Gràfic 4">
          <a:extLst>
            <a:ext uri="{FF2B5EF4-FFF2-40B4-BE49-F238E27FC236}">
              <a16:creationId xmlns:a16="http://schemas.microsoft.com/office/drawing/2014/main" id="{4219519C-CF99-4C7E-BA89-678096EDCA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136712</xdr:colOff>
      <xdr:row>79</xdr:row>
      <xdr:rowOff>0</xdr:rowOff>
    </xdr:to>
    <xdr:graphicFrame macro="">
      <xdr:nvGraphicFramePr>
        <xdr:cNvPr id="8" name="Gràfic 3">
          <a:extLst>
            <a:ext uri="{FF2B5EF4-FFF2-40B4-BE49-F238E27FC236}">
              <a16:creationId xmlns:a16="http://schemas.microsoft.com/office/drawing/2014/main" id="{C8C78011-4DBF-4649-A621-9410E8E50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4</xdr:col>
      <xdr:colOff>141733</xdr:colOff>
      <xdr:row>84</xdr:row>
      <xdr:rowOff>0</xdr:rowOff>
    </xdr:to>
    <xdr:graphicFrame macro="">
      <xdr:nvGraphicFramePr>
        <xdr:cNvPr id="9" name="Gràfic 4">
          <a:extLst>
            <a:ext uri="{FF2B5EF4-FFF2-40B4-BE49-F238E27FC236}">
              <a16:creationId xmlns:a16="http://schemas.microsoft.com/office/drawing/2014/main" id="{9BC17082-F431-4802-85A1-A375F90B5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3</xdr:col>
      <xdr:colOff>136712</xdr:colOff>
      <xdr:row>100</xdr:row>
      <xdr:rowOff>0</xdr:rowOff>
    </xdr:to>
    <xdr:graphicFrame macro="">
      <xdr:nvGraphicFramePr>
        <xdr:cNvPr id="10" name="Gràfic 3">
          <a:extLst>
            <a:ext uri="{FF2B5EF4-FFF2-40B4-BE49-F238E27FC236}">
              <a16:creationId xmlns:a16="http://schemas.microsoft.com/office/drawing/2014/main" id="{52709A7D-FB57-4842-80F6-13DADB32B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93</xdr:row>
      <xdr:rowOff>0</xdr:rowOff>
    </xdr:from>
    <xdr:to>
      <xdr:col>4</xdr:col>
      <xdr:colOff>141733</xdr:colOff>
      <xdr:row>105</xdr:row>
      <xdr:rowOff>0</xdr:rowOff>
    </xdr:to>
    <xdr:graphicFrame macro="">
      <xdr:nvGraphicFramePr>
        <xdr:cNvPr id="11" name="Gràfic 4">
          <a:extLst>
            <a:ext uri="{FF2B5EF4-FFF2-40B4-BE49-F238E27FC236}">
              <a16:creationId xmlns:a16="http://schemas.microsoft.com/office/drawing/2014/main" id="{E7170F64-FA11-4ECB-AF72-FAFA805C9C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3</xdr:col>
      <xdr:colOff>136712</xdr:colOff>
      <xdr:row>121</xdr:row>
      <xdr:rowOff>0</xdr:rowOff>
    </xdr:to>
    <xdr:graphicFrame macro="">
      <xdr:nvGraphicFramePr>
        <xdr:cNvPr id="12" name="Gràfic 3">
          <a:extLst>
            <a:ext uri="{FF2B5EF4-FFF2-40B4-BE49-F238E27FC236}">
              <a16:creationId xmlns:a16="http://schemas.microsoft.com/office/drawing/2014/main" id="{C4B4C647-F790-4901-A888-569C786C6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4</xdr:col>
      <xdr:colOff>141733</xdr:colOff>
      <xdr:row>126</xdr:row>
      <xdr:rowOff>0</xdr:rowOff>
    </xdr:to>
    <xdr:graphicFrame macro="">
      <xdr:nvGraphicFramePr>
        <xdr:cNvPr id="13" name="Gràfic 4">
          <a:extLst>
            <a:ext uri="{FF2B5EF4-FFF2-40B4-BE49-F238E27FC236}">
              <a16:creationId xmlns:a16="http://schemas.microsoft.com/office/drawing/2014/main" id="{6CCA28D8-FEE1-4BF9-BE16-DC1A41C01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22</xdr:col>
      <xdr:colOff>0</xdr:colOff>
      <xdr:row>7</xdr:row>
      <xdr:rowOff>80683</xdr:rowOff>
    </xdr:from>
    <xdr:to>
      <xdr:col>28</xdr:col>
      <xdr:colOff>0</xdr:colOff>
      <xdr:row>21</xdr:row>
      <xdr:rowOff>156883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E2D34FB-D1AC-49AC-A311-B9E3640C5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183296</xdr:colOff>
      <xdr:row>1</xdr:row>
      <xdr:rowOff>0</xdr:rowOff>
    </xdr:from>
    <xdr:to>
      <xdr:col>30</xdr:col>
      <xdr:colOff>592872</xdr:colOff>
      <xdr:row>9</xdr:row>
      <xdr:rowOff>65314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E9B594A-46AC-4EDF-96F0-49C7B4AE9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22</xdr:col>
      <xdr:colOff>0</xdr:colOff>
      <xdr:row>29</xdr:row>
      <xdr:rowOff>80683</xdr:rowOff>
    </xdr:from>
    <xdr:to>
      <xdr:col>28</xdr:col>
      <xdr:colOff>0</xdr:colOff>
      <xdr:row>43</xdr:row>
      <xdr:rowOff>156883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137E7693-8563-45DA-9584-809BE85C2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30896</xdr:colOff>
      <xdr:row>23</xdr:row>
      <xdr:rowOff>0</xdr:rowOff>
    </xdr:from>
    <xdr:to>
      <xdr:col>30</xdr:col>
      <xdr:colOff>440472</xdr:colOff>
      <xdr:row>31</xdr:row>
      <xdr:rowOff>65314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DA54FCE0-DCA2-45C5-919C-CE0E4D8CA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0</xdr:colOff>
      <xdr:row>50</xdr:row>
      <xdr:rowOff>61633</xdr:rowOff>
    </xdr:from>
    <xdr:to>
      <xdr:col>28</xdr:col>
      <xdr:colOff>0</xdr:colOff>
      <xdr:row>64</xdr:row>
      <xdr:rowOff>137833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DB1EF74C-709B-40D6-BB90-DB9DEF04B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27</xdr:col>
      <xdr:colOff>30896</xdr:colOff>
      <xdr:row>43</xdr:row>
      <xdr:rowOff>171450</xdr:rowOff>
    </xdr:from>
    <xdr:to>
      <xdr:col>30</xdr:col>
      <xdr:colOff>440472</xdr:colOff>
      <xdr:row>52</xdr:row>
      <xdr:rowOff>46264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9646C58B-AFBE-4F4B-A323-AEA123FA7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22</xdr:col>
      <xdr:colOff>0</xdr:colOff>
      <xdr:row>72</xdr:row>
      <xdr:rowOff>80683</xdr:rowOff>
    </xdr:from>
    <xdr:to>
      <xdr:col>28</xdr:col>
      <xdr:colOff>0</xdr:colOff>
      <xdr:row>86</xdr:row>
      <xdr:rowOff>156883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BA07AE9E-982B-4254-AB42-4EC9E0E1D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27</xdr:col>
      <xdr:colOff>30896</xdr:colOff>
      <xdr:row>66</xdr:row>
      <xdr:rowOff>0</xdr:rowOff>
    </xdr:from>
    <xdr:to>
      <xdr:col>30</xdr:col>
      <xdr:colOff>440472</xdr:colOff>
      <xdr:row>74</xdr:row>
      <xdr:rowOff>65314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1BB25BC6-1DAF-4DC7-8C4A-93DAAF55A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22</xdr:col>
      <xdr:colOff>0</xdr:colOff>
      <xdr:row>93</xdr:row>
      <xdr:rowOff>80683</xdr:rowOff>
    </xdr:from>
    <xdr:to>
      <xdr:col>28</xdr:col>
      <xdr:colOff>0</xdr:colOff>
      <xdr:row>107</xdr:row>
      <xdr:rowOff>156883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5BEC312B-4503-462D-9E4A-BE713CADC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30896</xdr:colOff>
      <xdr:row>87</xdr:row>
      <xdr:rowOff>0</xdr:rowOff>
    </xdr:from>
    <xdr:to>
      <xdr:col>30</xdr:col>
      <xdr:colOff>440472</xdr:colOff>
      <xdr:row>95</xdr:row>
      <xdr:rowOff>65314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A6C03773-6D1C-4E3F-84A7-E9BA702B5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17</xdr:col>
      <xdr:colOff>0</xdr:colOff>
      <xdr:row>130</xdr:row>
      <xdr:rowOff>80683</xdr:rowOff>
    </xdr:from>
    <xdr:to>
      <xdr:col>23</xdr:col>
      <xdr:colOff>0</xdr:colOff>
      <xdr:row>144</xdr:row>
      <xdr:rowOff>156883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EF5ED59-A728-48CE-BB36-EE3CDEADB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22</xdr:col>
      <xdr:colOff>30896</xdr:colOff>
      <xdr:row>124</xdr:row>
      <xdr:rowOff>0</xdr:rowOff>
    </xdr:from>
    <xdr:to>
      <xdr:col>25</xdr:col>
      <xdr:colOff>440472</xdr:colOff>
      <xdr:row>132</xdr:row>
      <xdr:rowOff>65314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6E7E7E36-19AB-4CE2-B868-39D17726D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136712</xdr:colOff>
      <xdr:row>16</xdr:row>
      <xdr:rowOff>0</xdr:rowOff>
    </xdr:to>
    <xdr:graphicFrame macro="">
      <xdr:nvGraphicFramePr>
        <xdr:cNvPr id="2" name="Gràfic 3">
          <a:extLst>
            <a:ext uri="{FF2B5EF4-FFF2-40B4-BE49-F238E27FC236}">
              <a16:creationId xmlns:a16="http://schemas.microsoft.com/office/drawing/2014/main" id="{B532BB83-EFBB-4ED2-AFFB-D4D5BACD0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610960</xdr:colOff>
      <xdr:row>9</xdr:row>
      <xdr:rowOff>9525</xdr:rowOff>
    </xdr:from>
    <xdr:to>
      <xdr:col>3</xdr:col>
      <xdr:colOff>752693</xdr:colOff>
      <xdr:row>19</xdr:row>
      <xdr:rowOff>0</xdr:rowOff>
    </xdr:to>
    <xdr:graphicFrame macro="">
      <xdr:nvGraphicFramePr>
        <xdr:cNvPr id="3" name="Gràfic 4">
          <a:extLst>
            <a:ext uri="{FF2B5EF4-FFF2-40B4-BE49-F238E27FC236}">
              <a16:creationId xmlns:a16="http://schemas.microsoft.com/office/drawing/2014/main" id="{EDF0B185-78B5-46EA-95EB-55E7FF218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3</xdr:col>
      <xdr:colOff>136712</xdr:colOff>
      <xdr:row>21</xdr:row>
      <xdr:rowOff>0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6C035CD2-365C-499F-BCD4-A39A20944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610960</xdr:colOff>
      <xdr:row>19</xdr:row>
      <xdr:rowOff>0</xdr:rowOff>
    </xdr:from>
    <xdr:to>
      <xdr:col>3</xdr:col>
      <xdr:colOff>752693</xdr:colOff>
      <xdr:row>26</xdr:row>
      <xdr:rowOff>9525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7D206FB4-34F5-44FC-8C27-85C5FDC81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675409</xdr:colOff>
      <xdr:row>2</xdr:row>
      <xdr:rowOff>11410</xdr:rowOff>
    </xdr:from>
    <xdr:to>
      <xdr:col>27</xdr:col>
      <xdr:colOff>675409</xdr:colOff>
      <xdr:row>16</xdr:row>
      <xdr:rowOff>87610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3A897B2-8637-403E-B751-F1328C50C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183296</xdr:colOff>
      <xdr:row>7</xdr:row>
      <xdr:rowOff>0</xdr:rowOff>
    </xdr:from>
    <xdr:to>
      <xdr:col>30</xdr:col>
      <xdr:colOff>592872</xdr:colOff>
      <xdr:row>15</xdr:row>
      <xdr:rowOff>65314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F993387-14EE-4E5F-834F-FCDFE71CF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10</xdr:col>
      <xdr:colOff>136712</xdr:colOff>
      <xdr:row>17</xdr:row>
      <xdr:rowOff>0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FC4EDF0B-C78A-4230-A086-33AA8B5C1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610960</xdr:colOff>
      <xdr:row>10</xdr:row>
      <xdr:rowOff>9525</xdr:rowOff>
    </xdr:from>
    <xdr:to>
      <xdr:col>10</xdr:col>
      <xdr:colOff>752693</xdr:colOff>
      <xdr:row>22</xdr:row>
      <xdr:rowOff>9525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36413E3F-9AB4-467F-8E1C-5F8DA8B8C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10</xdr:col>
      <xdr:colOff>136712</xdr:colOff>
      <xdr:row>38</xdr:row>
      <xdr:rowOff>0</xdr:rowOff>
    </xdr:to>
    <xdr:graphicFrame macro="">
      <xdr:nvGraphicFramePr>
        <xdr:cNvPr id="6" name="Gràfic 3">
          <a:extLst>
            <a:ext uri="{FF2B5EF4-FFF2-40B4-BE49-F238E27FC236}">
              <a16:creationId xmlns:a16="http://schemas.microsoft.com/office/drawing/2014/main" id="{69CE3CC2-2C8A-4683-8BF6-F1E5A0E5C5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11</xdr:col>
      <xdr:colOff>141733</xdr:colOff>
      <xdr:row>43</xdr:row>
      <xdr:rowOff>0</xdr:rowOff>
    </xdr:to>
    <xdr:graphicFrame macro="">
      <xdr:nvGraphicFramePr>
        <xdr:cNvPr id="7" name="Gràfic 4">
          <a:extLst>
            <a:ext uri="{FF2B5EF4-FFF2-40B4-BE49-F238E27FC236}">
              <a16:creationId xmlns:a16="http://schemas.microsoft.com/office/drawing/2014/main" id="{CCAE90BB-4C02-4E8E-9DCD-D27CFAB8B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47</xdr:row>
      <xdr:rowOff>0</xdr:rowOff>
    </xdr:from>
    <xdr:to>
      <xdr:col>10</xdr:col>
      <xdr:colOff>136712</xdr:colOff>
      <xdr:row>59</xdr:row>
      <xdr:rowOff>0</xdr:rowOff>
    </xdr:to>
    <xdr:graphicFrame macro="">
      <xdr:nvGraphicFramePr>
        <xdr:cNvPr id="8" name="Gràfic 3">
          <a:extLst>
            <a:ext uri="{FF2B5EF4-FFF2-40B4-BE49-F238E27FC236}">
              <a16:creationId xmlns:a16="http://schemas.microsoft.com/office/drawing/2014/main" id="{14E3DD1D-7B63-4329-A127-613BC3037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52</xdr:row>
      <xdr:rowOff>0</xdr:rowOff>
    </xdr:from>
    <xdr:to>
      <xdr:col>11</xdr:col>
      <xdr:colOff>141733</xdr:colOff>
      <xdr:row>64</xdr:row>
      <xdr:rowOff>0</xdr:rowOff>
    </xdr:to>
    <xdr:graphicFrame macro="">
      <xdr:nvGraphicFramePr>
        <xdr:cNvPr id="9" name="Gràfic 4">
          <a:extLst>
            <a:ext uri="{FF2B5EF4-FFF2-40B4-BE49-F238E27FC236}">
              <a16:creationId xmlns:a16="http://schemas.microsoft.com/office/drawing/2014/main" id="{3479FF90-738E-45A7-BAE5-8A34EEF14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68</xdr:row>
      <xdr:rowOff>0</xdr:rowOff>
    </xdr:from>
    <xdr:to>
      <xdr:col>10</xdr:col>
      <xdr:colOff>136712</xdr:colOff>
      <xdr:row>80</xdr:row>
      <xdr:rowOff>0</xdr:rowOff>
    </xdr:to>
    <xdr:graphicFrame macro="">
      <xdr:nvGraphicFramePr>
        <xdr:cNvPr id="10" name="Gràfic 3">
          <a:extLst>
            <a:ext uri="{FF2B5EF4-FFF2-40B4-BE49-F238E27FC236}">
              <a16:creationId xmlns:a16="http://schemas.microsoft.com/office/drawing/2014/main" id="{13BC4D7E-1A0F-4E6E-945D-6711A4876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73</xdr:row>
      <xdr:rowOff>0</xdr:rowOff>
    </xdr:from>
    <xdr:to>
      <xdr:col>11</xdr:col>
      <xdr:colOff>141733</xdr:colOff>
      <xdr:row>85</xdr:row>
      <xdr:rowOff>0</xdr:rowOff>
    </xdr:to>
    <xdr:graphicFrame macro="">
      <xdr:nvGraphicFramePr>
        <xdr:cNvPr id="11" name="Gràfic 4">
          <a:extLst>
            <a:ext uri="{FF2B5EF4-FFF2-40B4-BE49-F238E27FC236}">
              <a16:creationId xmlns:a16="http://schemas.microsoft.com/office/drawing/2014/main" id="{653EFCD9-6D3A-468E-BC4C-F3DAE9AF2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89</xdr:row>
      <xdr:rowOff>0</xdr:rowOff>
    </xdr:from>
    <xdr:to>
      <xdr:col>10</xdr:col>
      <xdr:colOff>136712</xdr:colOff>
      <xdr:row>101</xdr:row>
      <xdr:rowOff>0</xdr:rowOff>
    </xdr:to>
    <xdr:graphicFrame macro="">
      <xdr:nvGraphicFramePr>
        <xdr:cNvPr id="12" name="Gràfic 3">
          <a:extLst>
            <a:ext uri="{FF2B5EF4-FFF2-40B4-BE49-F238E27FC236}">
              <a16:creationId xmlns:a16="http://schemas.microsoft.com/office/drawing/2014/main" id="{DD3C49BD-02EC-428E-A530-50034F1A4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94</xdr:row>
      <xdr:rowOff>0</xdr:rowOff>
    </xdr:from>
    <xdr:to>
      <xdr:col>11</xdr:col>
      <xdr:colOff>141733</xdr:colOff>
      <xdr:row>106</xdr:row>
      <xdr:rowOff>0</xdr:rowOff>
    </xdr:to>
    <xdr:graphicFrame macro="">
      <xdr:nvGraphicFramePr>
        <xdr:cNvPr id="13" name="Gràfic 4">
          <a:extLst>
            <a:ext uri="{FF2B5EF4-FFF2-40B4-BE49-F238E27FC236}">
              <a16:creationId xmlns:a16="http://schemas.microsoft.com/office/drawing/2014/main" id="{9184E75C-0885-4ED3-A961-9FFB46BCD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37</xdr:col>
      <xdr:colOff>638175</xdr:colOff>
      <xdr:row>15</xdr:row>
      <xdr:rowOff>90487</xdr:rowOff>
    </xdr:from>
    <xdr:to>
      <xdr:col>41</xdr:col>
      <xdr:colOff>361950</xdr:colOff>
      <xdr:row>29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E488CD-BBB4-4168-9B48-6ED583461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29</xdr:col>
      <xdr:colOff>9525</xdr:colOff>
      <xdr:row>6</xdr:row>
      <xdr:rowOff>80683</xdr:rowOff>
    </xdr:from>
    <xdr:to>
      <xdr:col>35</xdr:col>
      <xdr:colOff>9525</xdr:colOff>
      <xdr:row>20</xdr:row>
      <xdr:rowOff>156883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4B20944-02C6-42DC-92AA-B93E503BD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34</xdr:col>
      <xdr:colOff>192821</xdr:colOff>
      <xdr:row>0</xdr:row>
      <xdr:rowOff>0</xdr:rowOff>
    </xdr:from>
    <xdr:to>
      <xdr:col>37</xdr:col>
      <xdr:colOff>602397</xdr:colOff>
      <xdr:row>8</xdr:row>
      <xdr:rowOff>65314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DE8685A-AC27-4736-80F8-3118C5CAC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0</xdr:colOff>
      <xdr:row>51</xdr:row>
      <xdr:rowOff>80683</xdr:rowOff>
    </xdr:from>
    <xdr:to>
      <xdr:col>35</xdr:col>
      <xdr:colOff>0</xdr:colOff>
      <xdr:row>65</xdr:row>
      <xdr:rowOff>156883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5AB8297-8D17-4A50-928C-5C78E49C7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183296</xdr:colOff>
      <xdr:row>45</xdr:row>
      <xdr:rowOff>0</xdr:rowOff>
    </xdr:from>
    <xdr:to>
      <xdr:col>37</xdr:col>
      <xdr:colOff>592872</xdr:colOff>
      <xdr:row>53</xdr:row>
      <xdr:rowOff>65314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3E0499B0-E2E6-48DE-8966-4C544A036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29</xdr:col>
      <xdr:colOff>121227</xdr:colOff>
      <xdr:row>72</xdr:row>
      <xdr:rowOff>98001</xdr:rowOff>
    </xdr:from>
    <xdr:to>
      <xdr:col>35</xdr:col>
      <xdr:colOff>121227</xdr:colOff>
      <xdr:row>86</xdr:row>
      <xdr:rowOff>174201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28927C5A-84B7-4333-8C13-9FCD39A09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304523</xdr:colOff>
      <xdr:row>66</xdr:row>
      <xdr:rowOff>17318</xdr:rowOff>
    </xdr:from>
    <xdr:to>
      <xdr:col>37</xdr:col>
      <xdr:colOff>714099</xdr:colOff>
      <xdr:row>74</xdr:row>
      <xdr:rowOff>82632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DE876943-3372-4A1A-855B-F7D84EAA2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28</xdr:col>
      <xdr:colOff>727364</xdr:colOff>
      <xdr:row>93</xdr:row>
      <xdr:rowOff>115319</xdr:rowOff>
    </xdr:from>
    <xdr:to>
      <xdr:col>34</xdr:col>
      <xdr:colOff>727364</xdr:colOff>
      <xdr:row>108</xdr:row>
      <xdr:rowOff>1019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D9EC2EB2-FD46-44B3-9570-F6134D3A3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148660</xdr:colOff>
      <xdr:row>87</xdr:row>
      <xdr:rowOff>34636</xdr:rowOff>
    </xdr:from>
    <xdr:to>
      <xdr:col>37</xdr:col>
      <xdr:colOff>558236</xdr:colOff>
      <xdr:row>95</xdr:row>
      <xdr:rowOff>99950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72EC3E11-3AD7-4F01-B8D7-92D7E0B86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10</xdr:col>
      <xdr:colOff>136712</xdr:colOff>
      <xdr:row>16</xdr:row>
      <xdr:rowOff>0</xdr:rowOff>
    </xdr:to>
    <xdr:graphicFrame macro="">
      <xdr:nvGraphicFramePr>
        <xdr:cNvPr id="2" name="Gràfic 3">
          <a:extLst>
            <a:ext uri="{FF2B5EF4-FFF2-40B4-BE49-F238E27FC236}">
              <a16:creationId xmlns:a16="http://schemas.microsoft.com/office/drawing/2014/main" id="{3BE9838D-6119-4620-BF6F-5D4752671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9</xdr:row>
      <xdr:rowOff>0</xdr:rowOff>
    </xdr:from>
    <xdr:to>
      <xdr:col>11</xdr:col>
      <xdr:colOff>141733</xdr:colOff>
      <xdr:row>21</xdr:row>
      <xdr:rowOff>0</xdr:rowOff>
    </xdr:to>
    <xdr:graphicFrame macro="">
      <xdr:nvGraphicFramePr>
        <xdr:cNvPr id="3" name="Gràfic 4">
          <a:extLst>
            <a:ext uri="{FF2B5EF4-FFF2-40B4-BE49-F238E27FC236}">
              <a16:creationId xmlns:a16="http://schemas.microsoft.com/office/drawing/2014/main" id="{32FE22C6-6558-47C1-9409-C38167E2C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7</xdr:row>
      <xdr:rowOff>80683</xdr:rowOff>
    </xdr:from>
    <xdr:to>
      <xdr:col>35</xdr:col>
      <xdr:colOff>0</xdr:colOff>
      <xdr:row>21</xdr:row>
      <xdr:rowOff>156883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D9FCC83-9377-476E-B7E7-3391359A7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183296</xdr:colOff>
      <xdr:row>1</xdr:row>
      <xdr:rowOff>0</xdr:rowOff>
    </xdr:from>
    <xdr:to>
      <xdr:col>37</xdr:col>
      <xdr:colOff>592872</xdr:colOff>
      <xdr:row>9</xdr:row>
      <xdr:rowOff>65314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BAAC07A-1DED-4517-BDE9-9167C3B8F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10</xdr:col>
      <xdr:colOff>136712</xdr:colOff>
      <xdr:row>16</xdr:row>
      <xdr:rowOff>0</xdr:rowOff>
    </xdr:to>
    <xdr:graphicFrame macro="">
      <xdr:nvGraphicFramePr>
        <xdr:cNvPr id="2" name="Gràfic 3">
          <a:extLst>
            <a:ext uri="{FF2B5EF4-FFF2-40B4-BE49-F238E27FC236}">
              <a16:creationId xmlns:a16="http://schemas.microsoft.com/office/drawing/2014/main" id="{FF4FE9F5-9B48-4E73-A818-27D5E8D1F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9</xdr:row>
      <xdr:rowOff>0</xdr:rowOff>
    </xdr:from>
    <xdr:to>
      <xdr:col>11</xdr:col>
      <xdr:colOff>141733</xdr:colOff>
      <xdr:row>21</xdr:row>
      <xdr:rowOff>0</xdr:rowOff>
    </xdr:to>
    <xdr:graphicFrame macro="">
      <xdr:nvGraphicFramePr>
        <xdr:cNvPr id="3" name="Gràfic 4">
          <a:extLst>
            <a:ext uri="{FF2B5EF4-FFF2-40B4-BE49-F238E27FC236}">
              <a16:creationId xmlns:a16="http://schemas.microsoft.com/office/drawing/2014/main" id="{C1309684-683E-4CA7-9316-A40CC0386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25</xdr:row>
      <xdr:rowOff>0</xdr:rowOff>
    </xdr:from>
    <xdr:to>
      <xdr:col>10</xdr:col>
      <xdr:colOff>136712</xdr:colOff>
      <xdr:row>37</xdr:row>
      <xdr:rowOff>0</xdr:rowOff>
    </xdr:to>
    <xdr:graphicFrame macro="">
      <xdr:nvGraphicFramePr>
        <xdr:cNvPr id="6" name="Gràfic 3">
          <a:extLst>
            <a:ext uri="{FF2B5EF4-FFF2-40B4-BE49-F238E27FC236}">
              <a16:creationId xmlns:a16="http://schemas.microsoft.com/office/drawing/2014/main" id="{2BA09B5E-24CA-4B82-B211-858ECE4E3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11</xdr:col>
      <xdr:colOff>141733</xdr:colOff>
      <xdr:row>42</xdr:row>
      <xdr:rowOff>0</xdr:rowOff>
    </xdr:to>
    <xdr:graphicFrame macro="">
      <xdr:nvGraphicFramePr>
        <xdr:cNvPr id="7" name="Gràfic 4">
          <a:extLst>
            <a:ext uri="{FF2B5EF4-FFF2-40B4-BE49-F238E27FC236}">
              <a16:creationId xmlns:a16="http://schemas.microsoft.com/office/drawing/2014/main" id="{27CFC455-2AB7-4175-9A8C-506C0691B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46</xdr:row>
      <xdr:rowOff>0</xdr:rowOff>
    </xdr:from>
    <xdr:to>
      <xdr:col>10</xdr:col>
      <xdr:colOff>136712</xdr:colOff>
      <xdr:row>58</xdr:row>
      <xdr:rowOff>0</xdr:rowOff>
    </xdr:to>
    <xdr:graphicFrame macro="">
      <xdr:nvGraphicFramePr>
        <xdr:cNvPr id="8" name="Gràfic 3">
          <a:extLst>
            <a:ext uri="{FF2B5EF4-FFF2-40B4-BE49-F238E27FC236}">
              <a16:creationId xmlns:a16="http://schemas.microsoft.com/office/drawing/2014/main" id="{C59B2E9C-D099-41EC-8B03-0E117D60B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51</xdr:row>
      <xdr:rowOff>0</xdr:rowOff>
    </xdr:from>
    <xdr:to>
      <xdr:col>11</xdr:col>
      <xdr:colOff>141733</xdr:colOff>
      <xdr:row>63</xdr:row>
      <xdr:rowOff>0</xdr:rowOff>
    </xdr:to>
    <xdr:graphicFrame macro="">
      <xdr:nvGraphicFramePr>
        <xdr:cNvPr id="9" name="Gràfic 4">
          <a:extLst>
            <a:ext uri="{FF2B5EF4-FFF2-40B4-BE49-F238E27FC236}">
              <a16:creationId xmlns:a16="http://schemas.microsoft.com/office/drawing/2014/main" id="{AA1F30AB-EE5A-49E9-8ECB-89157134F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67</xdr:row>
      <xdr:rowOff>0</xdr:rowOff>
    </xdr:from>
    <xdr:to>
      <xdr:col>10</xdr:col>
      <xdr:colOff>136712</xdr:colOff>
      <xdr:row>79</xdr:row>
      <xdr:rowOff>0</xdr:rowOff>
    </xdr:to>
    <xdr:graphicFrame macro="">
      <xdr:nvGraphicFramePr>
        <xdr:cNvPr id="10" name="Gràfic 3">
          <a:extLst>
            <a:ext uri="{FF2B5EF4-FFF2-40B4-BE49-F238E27FC236}">
              <a16:creationId xmlns:a16="http://schemas.microsoft.com/office/drawing/2014/main" id="{4CE0B677-910C-4064-8E2D-8FFC2E5E5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72</xdr:row>
      <xdr:rowOff>0</xdr:rowOff>
    </xdr:from>
    <xdr:to>
      <xdr:col>11</xdr:col>
      <xdr:colOff>141733</xdr:colOff>
      <xdr:row>84</xdr:row>
      <xdr:rowOff>0</xdr:rowOff>
    </xdr:to>
    <xdr:graphicFrame macro="">
      <xdr:nvGraphicFramePr>
        <xdr:cNvPr id="11" name="Gràfic 4">
          <a:extLst>
            <a:ext uri="{FF2B5EF4-FFF2-40B4-BE49-F238E27FC236}">
              <a16:creationId xmlns:a16="http://schemas.microsoft.com/office/drawing/2014/main" id="{841401A9-A62A-4CB7-90B9-A39DDF4E3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88</xdr:row>
      <xdr:rowOff>0</xdr:rowOff>
    </xdr:from>
    <xdr:to>
      <xdr:col>10</xdr:col>
      <xdr:colOff>136712</xdr:colOff>
      <xdr:row>100</xdr:row>
      <xdr:rowOff>0</xdr:rowOff>
    </xdr:to>
    <xdr:graphicFrame macro="">
      <xdr:nvGraphicFramePr>
        <xdr:cNvPr id="12" name="Gràfic 3">
          <a:extLst>
            <a:ext uri="{FF2B5EF4-FFF2-40B4-BE49-F238E27FC236}">
              <a16:creationId xmlns:a16="http://schemas.microsoft.com/office/drawing/2014/main" id="{D5E356CE-E176-497F-A004-9CC813304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93</xdr:row>
      <xdr:rowOff>0</xdr:rowOff>
    </xdr:from>
    <xdr:to>
      <xdr:col>11</xdr:col>
      <xdr:colOff>141733</xdr:colOff>
      <xdr:row>105</xdr:row>
      <xdr:rowOff>0</xdr:rowOff>
    </xdr:to>
    <xdr:graphicFrame macro="">
      <xdr:nvGraphicFramePr>
        <xdr:cNvPr id="13" name="Gràfic 4">
          <a:extLst>
            <a:ext uri="{FF2B5EF4-FFF2-40B4-BE49-F238E27FC236}">
              <a16:creationId xmlns:a16="http://schemas.microsoft.com/office/drawing/2014/main" id="{F0A0FC3E-7940-478F-8770-2C150B4F4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</xdr:col>
      <xdr:colOff>746125</xdr:colOff>
      <xdr:row>4</xdr:row>
      <xdr:rowOff>175933</xdr:rowOff>
    </xdr:from>
    <xdr:to>
      <xdr:col>34</xdr:col>
      <xdr:colOff>746125</xdr:colOff>
      <xdr:row>19</xdr:row>
      <xdr:rowOff>61633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A426B76-5567-4B18-BCC5-751DE57C0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183296</xdr:colOff>
      <xdr:row>1</xdr:row>
      <xdr:rowOff>0</xdr:rowOff>
    </xdr:from>
    <xdr:to>
      <xdr:col>37</xdr:col>
      <xdr:colOff>592872</xdr:colOff>
      <xdr:row>9</xdr:row>
      <xdr:rowOff>65314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9335E9C-7614-4F53-9B2A-80057E770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29</xdr:col>
      <xdr:colOff>15875</xdr:colOff>
      <xdr:row>26</xdr:row>
      <xdr:rowOff>48933</xdr:rowOff>
    </xdr:from>
    <xdr:to>
      <xdr:col>35</xdr:col>
      <xdr:colOff>15875</xdr:colOff>
      <xdr:row>40</xdr:row>
      <xdr:rowOff>125133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6D78F01-C2EC-4A9E-A215-F3B119F7B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151546</xdr:colOff>
      <xdr:row>20</xdr:row>
      <xdr:rowOff>15875</xdr:rowOff>
    </xdr:from>
    <xdr:to>
      <xdr:col>37</xdr:col>
      <xdr:colOff>561122</xdr:colOff>
      <xdr:row>28</xdr:row>
      <xdr:rowOff>81189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FD55F363-A822-48DD-8003-B689D18B3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29</xdr:col>
      <xdr:colOff>0</xdr:colOff>
      <xdr:row>47</xdr:row>
      <xdr:rowOff>33058</xdr:rowOff>
    </xdr:from>
    <xdr:to>
      <xdr:col>35</xdr:col>
      <xdr:colOff>0</xdr:colOff>
      <xdr:row>61</xdr:row>
      <xdr:rowOff>109258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28445313-6FF2-40B9-9BB0-C0C926ED2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34</xdr:col>
      <xdr:colOff>135671</xdr:colOff>
      <xdr:row>41</xdr:row>
      <xdr:rowOff>0</xdr:rowOff>
    </xdr:from>
    <xdr:to>
      <xdr:col>37</xdr:col>
      <xdr:colOff>545247</xdr:colOff>
      <xdr:row>49</xdr:row>
      <xdr:rowOff>65314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D6D5773-C6E9-4D6F-AFA4-7D42DC8F2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29</xdr:col>
      <xdr:colOff>0</xdr:colOff>
      <xdr:row>85</xdr:row>
      <xdr:rowOff>33058</xdr:rowOff>
    </xdr:from>
    <xdr:to>
      <xdr:col>35</xdr:col>
      <xdr:colOff>0</xdr:colOff>
      <xdr:row>99</xdr:row>
      <xdr:rowOff>109258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C90E2DF8-8577-4A8D-B0C6-0B23D0F5E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34</xdr:col>
      <xdr:colOff>135671</xdr:colOff>
      <xdr:row>79</xdr:row>
      <xdr:rowOff>0</xdr:rowOff>
    </xdr:from>
    <xdr:to>
      <xdr:col>37</xdr:col>
      <xdr:colOff>545247</xdr:colOff>
      <xdr:row>87</xdr:row>
      <xdr:rowOff>65314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2518D250-D4DA-4C39-AA8A-929C9F35C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cmasva\Desktop\SPNL\Estad&#237;stiques\WEB\24-25\2.%20Estad&#237;stiques%20d'oferta%20i%20demanda%20agrupada%20(total,%20per%20campus%20i%20centres)\Demanda%20UPV%20(version%202).xlsx" TargetMode="External"/><Relationship Id="rId1" Type="http://schemas.openxmlformats.org/officeDocument/2006/relationships/externalLinkPath" Target="/Users/vicmasva/Desktop/SPNL/Estad&#237;stiques/WEB/24-25/2.%20Estad&#237;stiques%20d'oferta%20i%20demanda%20agrupada%20(total,%20per%20campus%20i%20centres)/Demanda%20UPV%20(version%2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cmasva\Desktop\SPNL\Estad&#237;stiques\WEB\24-25\Excel%20gestionats\Demanda%20i%20oferta%20idioma%20EPSG%202024%20(totes%20titul).xlsx" TargetMode="External"/><Relationship Id="rId1" Type="http://schemas.openxmlformats.org/officeDocument/2006/relationships/externalLinkPath" Target="/Users/vicmasva/Desktop/SPNL/Estad&#237;stiques/WEB/24-25/Excel%20gestionats/Demanda%20i%20oferta%20idioma%20EPSG%202024%20(totes%20titu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es totals"/>
      <sheetName val="EPSA"/>
      <sheetName val="EPSG"/>
      <sheetName val="VERA"/>
      <sheetName val="ETSA"/>
      <sheetName val="ETSEEdif"/>
      <sheetName val="FBBAA"/>
      <sheetName val="ETSED"/>
      <sheetName val="FADE"/>
      <sheetName val="ETSEAMN"/>
      <sheetName val="ETSGCT"/>
      <sheetName val="ETSEINF"/>
      <sheetName val="ETSET"/>
      <sheetName val="ETSCCP"/>
      <sheetName val="ETSInd"/>
    </sheetNames>
    <sheetDataSet>
      <sheetData sheetId="0">
        <row r="5">
          <cell r="N5">
            <v>0.58367214537764589</v>
          </cell>
          <cell r="O5" t="str">
            <v>Altres</v>
          </cell>
        </row>
        <row r="8">
          <cell r="O8" t="str">
            <v>Valencià 2a opció</v>
          </cell>
        </row>
        <row r="11">
          <cell r="O11" t="str">
            <v>Valencià 1a opció</v>
          </cell>
        </row>
        <row r="17">
          <cell r="K17" t="str">
            <v>Valencià 1a opció</v>
          </cell>
          <cell r="L17" t="str">
            <v>Valencià 2a opció</v>
          </cell>
        </row>
      </sheetData>
      <sheetData sheetId="1"/>
      <sheetData sheetId="2"/>
      <sheetData sheetId="3"/>
      <sheetData sheetId="4">
        <row r="59">
          <cell r="P59" t="str">
            <v>DEMANDA</v>
          </cell>
        </row>
      </sheetData>
      <sheetData sheetId="5"/>
      <sheetData sheetId="6"/>
      <sheetData sheetId="7">
        <row r="4">
          <cell r="Q4" t="str">
            <v>Valencià 1a opció</v>
          </cell>
          <cell r="R4" t="str">
            <v>Valencià 2a opció</v>
          </cell>
        </row>
      </sheetData>
      <sheetData sheetId="8"/>
      <sheetData sheetId="9"/>
      <sheetData sheetId="10"/>
      <sheetData sheetId="11"/>
      <sheetData sheetId="12">
        <row r="32">
          <cell r="Q32" t="str">
            <v>Anglès</v>
          </cell>
        </row>
        <row r="33">
          <cell r="Q33" t="str">
            <v>Castellà</v>
          </cell>
        </row>
        <row r="34">
          <cell r="Q34" t="str">
            <v>Valencià</v>
          </cell>
        </row>
      </sheetData>
      <sheetData sheetId="13">
        <row r="21">
          <cell r="T21">
            <v>5.6951423785594639E-2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 EPSG 2024"/>
      <sheetName val="Graus"/>
    </sheetNames>
    <sheetDataSet>
      <sheetData sheetId="0" refreshError="1"/>
      <sheetData sheetId="1">
        <row r="3">
          <cell r="Y3" t="str">
            <v>Valencià 1a opció</v>
          </cell>
          <cell r="Z3" t="str">
            <v>Valencià 2a opció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B5D64-DFF0-4939-BFB5-3D3B275197BD}">
  <dimension ref="B3:M27"/>
  <sheetViews>
    <sheetView zoomScaleNormal="100" workbookViewId="0">
      <selection activeCell="M10" sqref="M10"/>
    </sheetView>
  </sheetViews>
  <sheetFormatPr baseColWidth="10" defaultRowHeight="15" x14ac:dyDescent="0.25"/>
  <sheetData>
    <row r="3" spans="2:13" x14ac:dyDescent="0.25">
      <c r="B3" s="40" t="s">
        <v>55</v>
      </c>
      <c r="C3" t="s">
        <v>243</v>
      </c>
      <c r="D3">
        <f>SUM(D4:D12)</f>
        <v>1367788</v>
      </c>
      <c r="K3" s="40" t="s">
        <v>53</v>
      </c>
      <c r="L3">
        <f>SUM(L4:L6)</f>
        <v>35740.629999999997</v>
      </c>
    </row>
    <row r="4" spans="2:13" x14ac:dyDescent="0.25">
      <c r="B4" s="43" t="s">
        <v>8</v>
      </c>
      <c r="C4" t="s">
        <v>8</v>
      </c>
      <c r="D4">
        <v>2010</v>
      </c>
      <c r="E4" s="2">
        <f t="shared" ref="E4:E9" si="0">D4/$D$3</f>
        <v>1.4695259791722109E-3</v>
      </c>
      <c r="G4" s="3"/>
      <c r="K4" t="s">
        <v>11</v>
      </c>
      <c r="L4">
        <v>31386.13</v>
      </c>
      <c r="M4" s="39">
        <f>L4/$L$3</f>
        <v>0.87816387120204664</v>
      </c>
    </row>
    <row r="5" spans="2:13" x14ac:dyDescent="0.25">
      <c r="B5" s="43"/>
      <c r="C5" t="s">
        <v>9</v>
      </c>
      <c r="D5">
        <v>65889</v>
      </c>
      <c r="E5" s="2">
        <f t="shared" si="0"/>
        <v>4.8171938926207865E-2</v>
      </c>
      <c r="K5" t="s">
        <v>8</v>
      </c>
      <c r="L5">
        <v>2355.3000000000002</v>
      </c>
      <c r="M5" s="39">
        <f>L5/$L$3</f>
        <v>6.5899789679141091E-2</v>
      </c>
    </row>
    <row r="6" spans="2:13" x14ac:dyDescent="0.25">
      <c r="B6" s="43"/>
      <c r="C6" s="5" t="s">
        <v>10</v>
      </c>
      <c r="D6" s="5">
        <v>5322</v>
      </c>
      <c r="E6" s="6">
        <f t="shared" si="0"/>
        <v>3.8909538612708987E-3</v>
      </c>
      <c r="K6" t="s">
        <v>14</v>
      </c>
      <c r="L6">
        <v>1999.2</v>
      </c>
      <c r="M6" s="39">
        <f>L6/$L$3</f>
        <v>5.5936339118812406E-2</v>
      </c>
    </row>
    <row r="7" spans="2:13" x14ac:dyDescent="0.25">
      <c r="B7" s="43" t="s">
        <v>11</v>
      </c>
      <c r="C7" t="s">
        <v>11</v>
      </c>
      <c r="D7">
        <v>230484</v>
      </c>
      <c r="E7" s="2">
        <f t="shared" si="0"/>
        <v>0.16850857004155614</v>
      </c>
    </row>
    <row r="8" spans="2:13" x14ac:dyDescent="0.25">
      <c r="B8" s="43"/>
      <c r="C8" t="s">
        <v>12</v>
      </c>
      <c r="D8">
        <v>491755</v>
      </c>
      <c r="E8" s="2">
        <f t="shared" si="0"/>
        <v>0.35952574521782615</v>
      </c>
    </row>
    <row r="9" spans="2:13" x14ac:dyDescent="0.25">
      <c r="B9" s="43"/>
      <c r="C9" s="5" t="s">
        <v>13</v>
      </c>
      <c r="D9" s="5">
        <v>428428</v>
      </c>
      <c r="E9" s="6">
        <f t="shared" si="0"/>
        <v>0.31322690358447364</v>
      </c>
    </row>
    <row r="10" spans="2:13" x14ac:dyDescent="0.25">
      <c r="B10" s="43" t="s">
        <v>14</v>
      </c>
      <c r="C10" s="5" t="s">
        <v>14</v>
      </c>
      <c r="D10" s="5">
        <v>11617</v>
      </c>
      <c r="E10" s="6">
        <f>D10/$D$3</f>
        <v>8.4932752736535198E-3</v>
      </c>
      <c r="F10" s="7">
        <f>SUM(E10:E12)</f>
        <v>0.1052063623894931</v>
      </c>
      <c r="G10" t="s">
        <v>45</v>
      </c>
    </row>
    <row r="11" spans="2:13" x14ac:dyDescent="0.25">
      <c r="B11" s="43"/>
      <c r="C11" s="5" t="s">
        <v>15</v>
      </c>
      <c r="D11" s="5">
        <v>10398</v>
      </c>
      <c r="E11" s="6">
        <f>D11/$D$3</f>
        <v>7.6020552892699742E-3</v>
      </c>
      <c r="F11" s="4">
        <f>SUM(E9,E6)</f>
        <v>0.31711785744574456</v>
      </c>
      <c r="G11" t="s">
        <v>44</v>
      </c>
    </row>
    <row r="12" spans="2:13" x14ac:dyDescent="0.25">
      <c r="B12" s="43"/>
      <c r="C12" s="5" t="s">
        <v>16</v>
      </c>
      <c r="D12" s="5">
        <v>121885</v>
      </c>
      <c r="E12" s="6">
        <f>D12/$D$3</f>
        <v>8.9111031826569612E-2</v>
      </c>
      <c r="F12" s="4">
        <f>SUM(E4:E5,E7:E8)</f>
        <v>0.5776757801647624</v>
      </c>
      <c r="G12" s="4" t="s">
        <v>43</v>
      </c>
    </row>
    <row r="13" spans="2:13" x14ac:dyDescent="0.25">
      <c r="E13" s="2"/>
    </row>
    <row r="14" spans="2:13" x14ac:dyDescent="0.25">
      <c r="E14" s="8"/>
      <c r="F14" s="8"/>
    </row>
    <row r="16" spans="2:13" x14ac:dyDescent="0.25">
      <c r="C16" t="s">
        <v>47</v>
      </c>
    </row>
    <row r="17" spans="2:4" x14ac:dyDescent="0.25">
      <c r="B17" s="1" t="s">
        <v>48</v>
      </c>
      <c r="C17" t="s">
        <v>45</v>
      </c>
      <c r="D17" t="s">
        <v>44</v>
      </c>
    </row>
    <row r="18" spans="2:4" x14ac:dyDescent="0.25">
      <c r="B18">
        <v>2016</v>
      </c>
      <c r="C18" s="9">
        <v>17</v>
      </c>
      <c r="D18" s="9">
        <v>22</v>
      </c>
    </row>
    <row r="19" spans="2:4" x14ac:dyDescent="0.25">
      <c r="B19">
        <v>2017</v>
      </c>
      <c r="C19" s="9">
        <v>16</v>
      </c>
      <c r="D19" s="9">
        <v>31</v>
      </c>
    </row>
    <row r="20" spans="2:4" x14ac:dyDescent="0.25">
      <c r="B20">
        <v>2018</v>
      </c>
      <c r="C20" s="9">
        <v>15.34</v>
      </c>
      <c r="D20" s="9">
        <v>29.16</v>
      </c>
    </row>
    <row r="21" spans="2:4" x14ac:dyDescent="0.25">
      <c r="B21">
        <v>2019</v>
      </c>
      <c r="C21" s="9">
        <v>15.66</v>
      </c>
      <c r="D21" s="9">
        <v>29.7</v>
      </c>
    </row>
    <row r="22" spans="2:4" x14ac:dyDescent="0.25">
      <c r="B22">
        <v>2020</v>
      </c>
      <c r="C22" s="9">
        <v>14.28</v>
      </c>
      <c r="D22" s="9">
        <v>30.61</v>
      </c>
    </row>
    <row r="23" spans="2:4" x14ac:dyDescent="0.25">
      <c r="B23">
        <v>2021</v>
      </c>
      <c r="C23" s="9">
        <v>12.47</v>
      </c>
      <c r="D23" s="9">
        <v>27.34</v>
      </c>
    </row>
    <row r="24" spans="2:4" x14ac:dyDescent="0.25">
      <c r="B24">
        <v>2022</v>
      </c>
      <c r="C24" s="9">
        <v>11.4</v>
      </c>
      <c r="D24" s="9">
        <v>30.2</v>
      </c>
    </row>
    <row r="25" spans="2:4" x14ac:dyDescent="0.25">
      <c r="B25">
        <v>2023</v>
      </c>
      <c r="C25" s="9">
        <v>11</v>
      </c>
      <c r="D25" s="9">
        <v>30.6</v>
      </c>
    </row>
    <row r="26" spans="2:4" x14ac:dyDescent="0.25">
      <c r="B26">
        <v>2024</v>
      </c>
      <c r="C26" s="9">
        <v>9.4</v>
      </c>
      <c r="D26" s="9">
        <v>30.4</v>
      </c>
    </row>
    <row r="27" spans="2:4" x14ac:dyDescent="0.25">
      <c r="B27">
        <v>2025</v>
      </c>
      <c r="C27" s="9">
        <v>10.5</v>
      </c>
      <c r="D27" s="9">
        <v>31.7</v>
      </c>
    </row>
  </sheetData>
  <mergeCells count="3">
    <mergeCell ref="B4:B6"/>
    <mergeCell ref="B7:B9"/>
    <mergeCell ref="B10:B1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5F56B-4C40-4157-9F50-1F917A7EC116}">
  <dimension ref="D3:U119"/>
  <sheetViews>
    <sheetView topLeftCell="L61" zoomScale="85" zoomScaleNormal="85" workbookViewId="0">
      <selection activeCell="L119" sqref="L119"/>
    </sheetView>
  </sheetViews>
  <sheetFormatPr baseColWidth="10" defaultRowHeight="15" x14ac:dyDescent="0.25"/>
  <sheetData>
    <row r="3" spans="4:21" x14ac:dyDescent="0.25">
      <c r="D3" s="12" t="s">
        <v>223</v>
      </c>
      <c r="H3" t="s">
        <v>60</v>
      </c>
      <c r="J3" s="44" t="s">
        <v>224</v>
      </c>
      <c r="K3" t="s">
        <v>55</v>
      </c>
      <c r="M3" t="s">
        <v>51</v>
      </c>
      <c r="N3" t="s">
        <v>58</v>
      </c>
      <c r="Q3" t="s">
        <v>57</v>
      </c>
      <c r="U3" t="s">
        <v>56</v>
      </c>
    </row>
    <row r="4" spans="4:21" x14ac:dyDescent="0.25">
      <c r="D4" t="s">
        <v>55</v>
      </c>
      <c r="F4">
        <f>SUM(F5:F13)</f>
        <v>65370</v>
      </c>
      <c r="J4" s="44"/>
      <c r="K4" t="s">
        <v>45</v>
      </c>
      <c r="L4" t="s">
        <v>14</v>
      </c>
      <c r="M4" s="14">
        <f>G11</f>
        <v>7.1133547498852681E-3</v>
      </c>
      <c r="Q4" t="s">
        <v>45</v>
      </c>
      <c r="R4" t="s">
        <v>44</v>
      </c>
      <c r="T4">
        <v>2015</v>
      </c>
      <c r="U4">
        <v>12</v>
      </c>
    </row>
    <row r="5" spans="4:21" x14ac:dyDescent="0.25">
      <c r="E5" t="s">
        <v>8</v>
      </c>
      <c r="F5">
        <v>0</v>
      </c>
      <c r="G5" s="14">
        <f>F5/$F$4</f>
        <v>0</v>
      </c>
      <c r="H5" s="14"/>
      <c r="J5" s="44"/>
      <c r="L5" t="s">
        <v>15</v>
      </c>
      <c r="M5" s="14">
        <f>G12</f>
        <v>3.3501606241395135E-3</v>
      </c>
      <c r="N5" s="13"/>
      <c r="P5">
        <v>2016</v>
      </c>
      <c r="Q5" s="9">
        <v>15</v>
      </c>
      <c r="R5" s="9">
        <v>17</v>
      </c>
      <c r="T5">
        <v>2016</v>
      </c>
      <c r="U5">
        <v>12</v>
      </c>
    </row>
    <row r="6" spans="4:21" x14ac:dyDescent="0.25">
      <c r="E6" t="s">
        <v>9</v>
      </c>
      <c r="F6">
        <v>1056</v>
      </c>
      <c r="G6" s="14">
        <f t="shared" ref="G6:G13" si="0">F6/$F$4</f>
        <v>1.6154199173932998E-2</v>
      </c>
      <c r="H6" s="14"/>
      <c r="J6" s="44"/>
      <c r="L6" t="s">
        <v>16</v>
      </c>
      <c r="M6" s="14">
        <f>G13</f>
        <v>7.6227627351996327E-2</v>
      </c>
      <c r="N6" s="13">
        <f>H11</f>
        <v>8.6691142726021103E-2</v>
      </c>
      <c r="P6">
        <v>2017</v>
      </c>
      <c r="Q6" s="9">
        <v>15</v>
      </c>
      <c r="R6" s="9">
        <v>22</v>
      </c>
      <c r="T6">
        <v>2017</v>
      </c>
      <c r="U6">
        <v>14</v>
      </c>
    </row>
    <row r="7" spans="4:21" x14ac:dyDescent="0.25">
      <c r="E7" t="s">
        <v>10</v>
      </c>
      <c r="F7">
        <v>176</v>
      </c>
      <c r="G7" s="14">
        <f t="shared" si="0"/>
        <v>2.6923665289888326E-3</v>
      </c>
      <c r="H7" s="14"/>
      <c r="J7" s="44"/>
      <c r="K7" t="s">
        <v>44</v>
      </c>
      <c r="L7" t="s">
        <v>54</v>
      </c>
      <c r="M7" s="14">
        <f>G7</f>
        <v>2.6923665289888326E-3</v>
      </c>
      <c r="N7" s="13">
        <f>H8</f>
        <v>0.34820253939115803</v>
      </c>
      <c r="P7">
        <v>2018</v>
      </c>
      <c r="Q7" s="9">
        <v>14.87</v>
      </c>
      <c r="R7" s="9">
        <v>23.48</v>
      </c>
      <c r="T7">
        <v>2018</v>
      </c>
      <c r="U7">
        <v>14</v>
      </c>
    </row>
    <row r="8" spans="4:21" x14ac:dyDescent="0.25">
      <c r="E8" t="s">
        <v>11</v>
      </c>
      <c r="F8">
        <v>12561</v>
      </c>
      <c r="G8" s="14">
        <f t="shared" si="0"/>
        <v>0.19215236346948142</v>
      </c>
      <c r="H8" s="13">
        <f>SUM(G7,G10)</f>
        <v>0.34820253939115803</v>
      </c>
      <c r="J8" s="44"/>
      <c r="L8" t="s">
        <v>13</v>
      </c>
      <c r="M8" s="14">
        <f>G10</f>
        <v>0.34551017286216917</v>
      </c>
      <c r="N8" s="13"/>
      <c r="P8">
        <v>2019</v>
      </c>
      <c r="Q8" s="9">
        <v>12.76</v>
      </c>
      <c r="R8" s="9">
        <v>23.16</v>
      </c>
      <c r="T8">
        <v>2019</v>
      </c>
      <c r="U8">
        <v>13</v>
      </c>
    </row>
    <row r="9" spans="4:21" x14ac:dyDescent="0.25">
      <c r="E9" t="s">
        <v>12</v>
      </c>
      <c r="F9">
        <v>23324</v>
      </c>
      <c r="G9" s="14">
        <f t="shared" si="0"/>
        <v>0.35679975523940644</v>
      </c>
      <c r="H9" s="13"/>
      <c r="J9" s="44"/>
      <c r="P9">
        <v>2020</v>
      </c>
      <c r="Q9" s="9">
        <v>13.92</v>
      </c>
      <c r="R9" s="9">
        <v>24.49</v>
      </c>
      <c r="T9">
        <v>2020</v>
      </c>
      <c r="U9">
        <v>13</v>
      </c>
    </row>
    <row r="10" spans="4:21" x14ac:dyDescent="0.25">
      <c r="E10" t="s">
        <v>13</v>
      </c>
      <c r="F10">
        <v>22586</v>
      </c>
      <c r="G10" s="14">
        <f t="shared" si="0"/>
        <v>0.34551017286216917</v>
      </c>
      <c r="H10" s="13"/>
      <c r="J10" s="44"/>
      <c r="K10" t="s">
        <v>53</v>
      </c>
      <c r="L10" t="s">
        <v>52</v>
      </c>
      <c r="M10" t="s">
        <v>51</v>
      </c>
      <c r="P10">
        <v>2021</v>
      </c>
      <c r="Q10" s="9">
        <v>11.93</v>
      </c>
      <c r="R10" s="9">
        <v>23.61</v>
      </c>
      <c r="T10">
        <v>2021</v>
      </c>
      <c r="U10">
        <v>14</v>
      </c>
    </row>
    <row r="11" spans="4:21" x14ac:dyDescent="0.25">
      <c r="E11" t="s">
        <v>14</v>
      </c>
      <c r="F11">
        <v>465</v>
      </c>
      <c r="G11" s="14">
        <f t="shared" si="0"/>
        <v>7.1133547498852681E-3</v>
      </c>
      <c r="H11" s="13">
        <f>SUM(G11:G13)</f>
        <v>8.6691142726021103E-2</v>
      </c>
      <c r="J11" s="44"/>
      <c r="K11" t="s">
        <v>8</v>
      </c>
      <c r="L11">
        <v>203.8</v>
      </c>
      <c r="M11" s="13">
        <f>L11/$L$14</f>
        <v>0.12731929780720938</v>
      </c>
      <c r="P11">
        <v>2022</v>
      </c>
      <c r="Q11" s="9">
        <v>10.74</v>
      </c>
      <c r="R11" s="9">
        <v>30.75</v>
      </c>
      <c r="T11">
        <v>2022</v>
      </c>
      <c r="U11">
        <v>15</v>
      </c>
    </row>
    <row r="12" spans="4:21" x14ac:dyDescent="0.25">
      <c r="E12" t="s">
        <v>15</v>
      </c>
      <c r="F12">
        <v>219</v>
      </c>
      <c r="G12" s="14">
        <f t="shared" si="0"/>
        <v>3.3501606241395135E-3</v>
      </c>
      <c r="H12" s="13"/>
      <c r="J12" s="44"/>
      <c r="K12" t="s">
        <v>11</v>
      </c>
      <c r="L12">
        <v>1187.5999999999999</v>
      </c>
      <c r="M12" s="13">
        <f>L12/$L$14</f>
        <v>0.74192540763416004</v>
      </c>
      <c r="P12">
        <v>2023</v>
      </c>
      <c r="Q12" s="9">
        <v>10.32</v>
      </c>
      <c r="R12" s="9">
        <v>33.36</v>
      </c>
      <c r="T12">
        <v>2023</v>
      </c>
      <c r="U12" s="9">
        <v>11.6</v>
      </c>
    </row>
    <row r="13" spans="4:21" x14ac:dyDescent="0.25">
      <c r="E13" t="s">
        <v>16</v>
      </c>
      <c r="F13">
        <v>4983</v>
      </c>
      <c r="G13" s="14">
        <f t="shared" si="0"/>
        <v>7.6227627351996327E-2</v>
      </c>
      <c r="H13" s="13"/>
      <c r="J13" s="44"/>
      <c r="K13" t="s">
        <v>14</v>
      </c>
      <c r="L13">
        <v>209.3</v>
      </c>
      <c r="M13" s="13">
        <f>L13/$L$14</f>
        <v>0.13075529455863061</v>
      </c>
      <c r="P13">
        <v>2024</v>
      </c>
      <c r="Q13" s="9">
        <v>9.4</v>
      </c>
      <c r="R13" s="9">
        <v>34.6</v>
      </c>
      <c r="T13">
        <v>2024</v>
      </c>
      <c r="U13" s="9">
        <v>11.8</v>
      </c>
    </row>
    <row r="14" spans="4:21" x14ac:dyDescent="0.25">
      <c r="J14" s="44"/>
      <c r="K14" t="s">
        <v>42</v>
      </c>
      <c r="L14">
        <f>SUM(L11:L13)</f>
        <v>1600.6999999999998</v>
      </c>
      <c r="P14">
        <v>2025</v>
      </c>
      <c r="Q14" s="9">
        <v>8.6999999999999993</v>
      </c>
      <c r="R14" s="9">
        <v>34.799999999999997</v>
      </c>
      <c r="T14">
        <v>2025</v>
      </c>
      <c r="U14">
        <v>13.1</v>
      </c>
    </row>
    <row r="24" spans="4:21" x14ac:dyDescent="0.25">
      <c r="D24" s="31" t="s">
        <v>225</v>
      </c>
      <c r="H24" t="s">
        <v>60</v>
      </c>
      <c r="J24" s="60" t="s">
        <v>229</v>
      </c>
      <c r="K24" t="s">
        <v>55</v>
      </c>
      <c r="M24" t="s">
        <v>51</v>
      </c>
      <c r="N24" t="s">
        <v>58</v>
      </c>
      <c r="Q24" t="s">
        <v>57</v>
      </c>
      <c r="U24" t="s">
        <v>56</v>
      </c>
    </row>
    <row r="25" spans="4:21" x14ac:dyDescent="0.25">
      <c r="D25" t="s">
        <v>55</v>
      </c>
      <c r="F25">
        <f>SUM(F26:F34)</f>
        <v>22841</v>
      </c>
      <c r="J25" s="45"/>
      <c r="K25" t="s">
        <v>45</v>
      </c>
      <c r="L25" t="s">
        <v>14</v>
      </c>
      <c r="M25" s="14">
        <f>G32</f>
        <v>4.4656538680443066E-3</v>
      </c>
      <c r="Q25" t="s">
        <v>45</v>
      </c>
      <c r="R25" t="s">
        <v>44</v>
      </c>
      <c r="T25">
        <v>2015</v>
      </c>
      <c r="U25">
        <v>19</v>
      </c>
    </row>
    <row r="26" spans="4:21" x14ac:dyDescent="0.25">
      <c r="E26" t="s">
        <v>8</v>
      </c>
      <c r="F26">
        <v>0</v>
      </c>
      <c r="G26" s="14">
        <f>F26/$F$25</f>
        <v>0</v>
      </c>
      <c r="H26" s="14"/>
      <c r="J26" s="45"/>
      <c r="L26" t="s">
        <v>15</v>
      </c>
      <c r="M26" s="14">
        <f>G33</f>
        <v>3.371130861170702E-3</v>
      </c>
      <c r="N26" s="13"/>
      <c r="P26">
        <v>2016</v>
      </c>
      <c r="Q26" s="9">
        <v>16</v>
      </c>
      <c r="R26" s="9">
        <v>21</v>
      </c>
      <c r="T26">
        <v>2016</v>
      </c>
      <c r="U26">
        <v>19</v>
      </c>
    </row>
    <row r="27" spans="4:21" x14ac:dyDescent="0.25">
      <c r="E27" t="s">
        <v>9</v>
      </c>
      <c r="F27">
        <v>149</v>
      </c>
      <c r="G27" s="14">
        <f t="shared" ref="G27:G34" si="1">F27/$F$25</f>
        <v>6.5233571209666824E-3</v>
      </c>
      <c r="H27" s="14"/>
      <c r="J27" s="45"/>
      <c r="L27" t="s">
        <v>16</v>
      </c>
      <c r="M27" s="14">
        <f>G34</f>
        <v>4.1985902543671468E-2</v>
      </c>
      <c r="N27" s="13">
        <f>H32</f>
        <v>4.9822687272886475E-2</v>
      </c>
      <c r="P27">
        <v>2017</v>
      </c>
      <c r="Q27" s="9">
        <v>14</v>
      </c>
      <c r="R27" s="9">
        <v>33</v>
      </c>
      <c r="T27">
        <v>2017</v>
      </c>
      <c r="U27">
        <v>19</v>
      </c>
    </row>
    <row r="28" spans="4:21" x14ac:dyDescent="0.25">
      <c r="E28" t="s">
        <v>10</v>
      </c>
      <c r="F28">
        <v>0</v>
      </c>
      <c r="G28" s="14">
        <f t="shared" si="1"/>
        <v>0</v>
      </c>
      <c r="H28" s="14"/>
      <c r="J28" s="45"/>
      <c r="K28" t="s">
        <v>44</v>
      </c>
      <c r="L28" t="s">
        <v>54</v>
      </c>
      <c r="M28" s="14">
        <f>G28</f>
        <v>0</v>
      </c>
      <c r="N28" s="13">
        <f>H29</f>
        <v>0.32502955212118556</v>
      </c>
      <c r="P28">
        <v>2018</v>
      </c>
      <c r="Q28" s="9">
        <v>9.85</v>
      </c>
      <c r="R28" s="9">
        <v>29.74</v>
      </c>
      <c r="T28">
        <v>2018</v>
      </c>
      <c r="U28">
        <v>18</v>
      </c>
    </row>
    <row r="29" spans="4:21" x14ac:dyDescent="0.25">
      <c r="E29" t="s">
        <v>11</v>
      </c>
      <c r="F29">
        <v>5556</v>
      </c>
      <c r="G29" s="14">
        <f t="shared" si="1"/>
        <v>0.24324679304758987</v>
      </c>
      <c r="H29" s="13">
        <f>SUM(G28,G31)</f>
        <v>0.32502955212118556</v>
      </c>
      <c r="J29" s="45"/>
      <c r="L29" t="s">
        <v>13</v>
      </c>
      <c r="M29" s="14">
        <f>G31</f>
        <v>0.32502955212118556</v>
      </c>
      <c r="N29" s="13"/>
      <c r="P29">
        <v>2019</v>
      </c>
      <c r="Q29" s="9">
        <v>6.43</v>
      </c>
      <c r="R29" s="9">
        <v>40.450000000000003</v>
      </c>
      <c r="T29">
        <v>2019</v>
      </c>
      <c r="U29">
        <v>15</v>
      </c>
    </row>
    <row r="30" spans="4:21" x14ac:dyDescent="0.25">
      <c r="E30" t="s">
        <v>12</v>
      </c>
      <c r="F30">
        <v>8574</v>
      </c>
      <c r="G30" s="14">
        <f t="shared" si="1"/>
        <v>0.37537761043737139</v>
      </c>
      <c r="H30" s="13"/>
      <c r="J30" s="45"/>
      <c r="P30">
        <v>2020</v>
      </c>
      <c r="Q30" s="9">
        <v>6.66</v>
      </c>
      <c r="R30" s="9">
        <v>28.85</v>
      </c>
      <c r="T30">
        <v>2020</v>
      </c>
      <c r="U30">
        <v>16</v>
      </c>
    </row>
    <row r="31" spans="4:21" x14ac:dyDescent="0.25">
      <c r="E31" t="s">
        <v>13</v>
      </c>
      <c r="F31">
        <v>7424</v>
      </c>
      <c r="G31" s="14">
        <f t="shared" si="1"/>
        <v>0.32502955212118556</v>
      </c>
      <c r="H31" s="13"/>
      <c r="J31" s="45"/>
      <c r="K31" t="s">
        <v>53</v>
      </c>
      <c r="L31" t="s">
        <v>52</v>
      </c>
      <c r="M31" t="s">
        <v>51</v>
      </c>
      <c r="P31">
        <v>2021</v>
      </c>
      <c r="Q31" s="9">
        <v>5.5</v>
      </c>
      <c r="R31" s="9">
        <v>36.119999999999997</v>
      </c>
      <c r="T31">
        <v>2021</v>
      </c>
      <c r="U31">
        <v>16</v>
      </c>
    </row>
    <row r="32" spans="4:21" x14ac:dyDescent="0.25">
      <c r="E32" t="s">
        <v>14</v>
      </c>
      <c r="F32">
        <v>102</v>
      </c>
      <c r="G32" s="14">
        <f t="shared" si="1"/>
        <v>4.4656538680443066E-3</v>
      </c>
      <c r="H32" s="13">
        <f>SUM(G32:G34)</f>
        <v>4.9822687272886475E-2</v>
      </c>
      <c r="J32" s="45"/>
      <c r="K32" t="s">
        <v>8</v>
      </c>
      <c r="L32">
        <v>0</v>
      </c>
      <c r="M32" s="13">
        <f>L32/$L$35</f>
        <v>0</v>
      </c>
      <c r="P32">
        <v>2022</v>
      </c>
      <c r="Q32" s="9">
        <v>5.98</v>
      </c>
      <c r="R32" s="9">
        <v>35.18</v>
      </c>
      <c r="T32">
        <v>2022</v>
      </c>
      <c r="U32">
        <v>19</v>
      </c>
    </row>
    <row r="33" spans="4:21" x14ac:dyDescent="0.25">
      <c r="E33" t="s">
        <v>15</v>
      </c>
      <c r="F33">
        <v>77</v>
      </c>
      <c r="G33" s="14">
        <f t="shared" si="1"/>
        <v>3.371130861170702E-3</v>
      </c>
      <c r="H33" s="13"/>
      <c r="J33" s="45"/>
      <c r="K33" t="s">
        <v>11</v>
      </c>
      <c r="L33">
        <v>636.6</v>
      </c>
      <c r="M33" s="13">
        <f>L33/$L$35</f>
        <v>0.99344569288389506</v>
      </c>
      <c r="P33">
        <v>2023</v>
      </c>
      <c r="Q33" s="9">
        <v>4.9400000000000004</v>
      </c>
      <c r="R33" s="9">
        <v>31.78</v>
      </c>
      <c r="T33">
        <v>2023</v>
      </c>
      <c r="U33" s="9">
        <v>11.9</v>
      </c>
    </row>
    <row r="34" spans="4:21" x14ac:dyDescent="0.25">
      <c r="E34" t="s">
        <v>16</v>
      </c>
      <c r="F34">
        <v>959</v>
      </c>
      <c r="G34" s="14">
        <f t="shared" si="1"/>
        <v>4.1985902543671468E-2</v>
      </c>
      <c r="H34" s="13"/>
      <c r="J34" s="45"/>
      <c r="K34" t="s">
        <v>14</v>
      </c>
      <c r="L34">
        <v>4.2</v>
      </c>
      <c r="M34" s="13">
        <f>L34/$L$35</f>
        <v>6.5543071161048684E-3</v>
      </c>
      <c r="P34">
        <v>2024</v>
      </c>
      <c r="Q34" s="9">
        <v>5.0999999999999996</v>
      </c>
      <c r="R34" s="9">
        <v>30.9</v>
      </c>
      <c r="T34">
        <v>2024</v>
      </c>
      <c r="U34" s="9">
        <v>3.3</v>
      </c>
    </row>
    <row r="35" spans="4:21" x14ac:dyDescent="0.25">
      <c r="J35" s="45"/>
      <c r="K35" t="s">
        <v>42</v>
      </c>
      <c r="L35">
        <f>SUM(L32:L34)</f>
        <v>640.80000000000007</v>
      </c>
      <c r="P35">
        <v>2025</v>
      </c>
      <c r="Q35" s="9">
        <v>5</v>
      </c>
      <c r="R35" s="9">
        <v>32.5</v>
      </c>
      <c r="T35">
        <v>2025</v>
      </c>
      <c r="U35">
        <v>0.7</v>
      </c>
    </row>
    <row r="45" spans="4:21" x14ac:dyDescent="0.25">
      <c r="D45" s="35" t="s">
        <v>226</v>
      </c>
      <c r="H45" t="s">
        <v>60</v>
      </c>
      <c r="J45" s="46" t="s">
        <v>244</v>
      </c>
      <c r="K45" t="s">
        <v>55</v>
      </c>
      <c r="M45" t="s">
        <v>51</v>
      </c>
      <c r="N45" t="s">
        <v>58</v>
      </c>
      <c r="Q45" t="s">
        <v>57</v>
      </c>
      <c r="U45" t="s">
        <v>56</v>
      </c>
    </row>
    <row r="46" spans="4:21" x14ac:dyDescent="0.25">
      <c r="D46" t="s">
        <v>55</v>
      </c>
      <c r="F46">
        <f>SUM(F47:F55)</f>
        <v>18995</v>
      </c>
      <c r="J46" s="46"/>
      <c r="K46" t="s">
        <v>45</v>
      </c>
      <c r="L46" t="s">
        <v>14</v>
      </c>
      <c r="M46" s="14">
        <f>G53</f>
        <v>1.8425901553040273E-3</v>
      </c>
      <c r="Q46" t="s">
        <v>45</v>
      </c>
      <c r="R46" t="s">
        <v>44</v>
      </c>
      <c r="T46">
        <v>2015</v>
      </c>
      <c r="U46">
        <v>5</v>
      </c>
    </row>
    <row r="47" spans="4:21" x14ac:dyDescent="0.25">
      <c r="E47" t="s">
        <v>8</v>
      </c>
      <c r="F47">
        <v>0</v>
      </c>
      <c r="G47" s="14">
        <f>F47/$F$46</f>
        <v>0</v>
      </c>
      <c r="H47" s="14"/>
      <c r="J47" s="46"/>
      <c r="L47" t="s">
        <v>15</v>
      </c>
      <c r="M47" s="14">
        <f>G54</f>
        <v>1.1055540931824164E-2</v>
      </c>
      <c r="N47" s="13"/>
      <c r="P47">
        <v>2016</v>
      </c>
      <c r="Q47" s="9">
        <v>15</v>
      </c>
      <c r="R47" s="9">
        <v>20</v>
      </c>
      <c r="T47">
        <v>2016</v>
      </c>
      <c r="U47">
        <v>4</v>
      </c>
    </row>
    <row r="48" spans="4:21" x14ac:dyDescent="0.25">
      <c r="E48" t="s">
        <v>9</v>
      </c>
      <c r="F48">
        <v>509</v>
      </c>
      <c r="G48" s="14">
        <f t="shared" ref="G48:G55" si="2">F48/$F$46</f>
        <v>2.6796525401421425E-2</v>
      </c>
      <c r="H48" s="14"/>
      <c r="J48" s="46"/>
      <c r="L48" t="s">
        <v>16</v>
      </c>
      <c r="M48" s="14">
        <f>G55</f>
        <v>0.11366148986575414</v>
      </c>
      <c r="N48" s="13">
        <f>H53</f>
        <v>0.12655962095288234</v>
      </c>
      <c r="P48">
        <v>2017</v>
      </c>
      <c r="Q48" s="9">
        <v>15</v>
      </c>
      <c r="R48" s="9">
        <v>28</v>
      </c>
      <c r="T48">
        <v>2017</v>
      </c>
      <c r="U48">
        <v>5</v>
      </c>
    </row>
    <row r="49" spans="5:21" x14ac:dyDescent="0.25">
      <c r="E49" t="s">
        <v>10</v>
      </c>
      <c r="F49">
        <v>0</v>
      </c>
      <c r="G49" s="14">
        <f t="shared" si="2"/>
        <v>0</v>
      </c>
      <c r="H49" s="14"/>
      <c r="J49" s="46"/>
      <c r="K49" t="s">
        <v>44</v>
      </c>
      <c r="L49" t="s">
        <v>54</v>
      </c>
      <c r="M49" s="14">
        <f>G49</f>
        <v>0</v>
      </c>
      <c r="N49" s="13">
        <f>H50</f>
        <v>0.33672018952355881</v>
      </c>
      <c r="P49">
        <v>2018</v>
      </c>
      <c r="Q49" s="9">
        <v>12.23</v>
      </c>
      <c r="R49" s="9">
        <v>23.58</v>
      </c>
      <c r="T49">
        <v>2018</v>
      </c>
      <c r="U49">
        <v>4</v>
      </c>
    </row>
    <row r="50" spans="5:21" x14ac:dyDescent="0.25">
      <c r="E50" t="s">
        <v>11</v>
      </c>
      <c r="F50">
        <v>3338</v>
      </c>
      <c r="G50" s="14">
        <f t="shared" si="2"/>
        <v>0.17573045538299553</v>
      </c>
      <c r="H50" s="13">
        <f>SUM(G49,G52)</f>
        <v>0.33672018952355881</v>
      </c>
      <c r="J50" s="46"/>
      <c r="L50" t="s">
        <v>13</v>
      </c>
      <c r="M50" s="14">
        <f>G52</f>
        <v>0.33672018952355881</v>
      </c>
      <c r="N50" s="13"/>
      <c r="P50">
        <v>2019</v>
      </c>
      <c r="Q50" s="9">
        <v>15.69</v>
      </c>
      <c r="R50" s="9">
        <v>23.19</v>
      </c>
      <c r="T50">
        <v>2019</v>
      </c>
      <c r="U50">
        <v>10</v>
      </c>
    </row>
    <row r="51" spans="5:21" x14ac:dyDescent="0.25">
      <c r="E51" t="s">
        <v>12</v>
      </c>
      <c r="F51">
        <v>6348</v>
      </c>
      <c r="G51" s="14">
        <f t="shared" si="2"/>
        <v>0.33419320873914188</v>
      </c>
      <c r="H51" s="13"/>
      <c r="J51" s="46"/>
      <c r="P51">
        <v>2020</v>
      </c>
      <c r="Q51" s="9">
        <v>14.99</v>
      </c>
      <c r="R51" s="9">
        <v>28.52</v>
      </c>
      <c r="T51">
        <v>2020</v>
      </c>
      <c r="U51">
        <v>11</v>
      </c>
    </row>
    <row r="52" spans="5:21" x14ac:dyDescent="0.25">
      <c r="E52" t="s">
        <v>13</v>
      </c>
      <c r="F52">
        <v>6396</v>
      </c>
      <c r="G52" s="14">
        <f t="shared" si="2"/>
        <v>0.33672018952355881</v>
      </c>
      <c r="H52" s="13"/>
      <c r="J52" s="46"/>
      <c r="K52" t="s">
        <v>53</v>
      </c>
      <c r="L52" t="s">
        <v>52</v>
      </c>
      <c r="M52" t="s">
        <v>51</v>
      </c>
      <c r="P52">
        <v>2021</v>
      </c>
      <c r="Q52" s="9">
        <v>15.03</v>
      </c>
      <c r="R52" s="9">
        <v>28.32</v>
      </c>
      <c r="T52">
        <v>2021</v>
      </c>
      <c r="U52">
        <v>9</v>
      </c>
    </row>
    <row r="53" spans="5:21" x14ac:dyDescent="0.25">
      <c r="E53" t="s">
        <v>14</v>
      </c>
      <c r="F53">
        <v>35</v>
      </c>
      <c r="G53" s="14">
        <f t="shared" si="2"/>
        <v>1.8425901553040273E-3</v>
      </c>
      <c r="H53" s="13">
        <f>SUM(G53:G55)</f>
        <v>0.12655962095288234</v>
      </c>
      <c r="J53" s="46"/>
      <c r="K53" t="s">
        <v>8</v>
      </c>
      <c r="L53">
        <v>18</v>
      </c>
      <c r="M53" s="13">
        <f>L53/$L$56</f>
        <v>3.9883893554319649E-2</v>
      </c>
      <c r="P53">
        <v>2022</v>
      </c>
      <c r="Q53" s="9">
        <v>13.5</v>
      </c>
      <c r="R53" s="9">
        <v>28.83</v>
      </c>
      <c r="T53">
        <v>2022</v>
      </c>
      <c r="U53">
        <v>18</v>
      </c>
    </row>
    <row r="54" spans="5:21" x14ac:dyDescent="0.25">
      <c r="E54" t="s">
        <v>15</v>
      </c>
      <c r="F54">
        <v>210</v>
      </c>
      <c r="G54" s="14">
        <f t="shared" si="2"/>
        <v>1.1055540931824164E-2</v>
      </c>
      <c r="H54" s="13"/>
      <c r="J54" s="46"/>
      <c r="K54" t="s">
        <v>11</v>
      </c>
      <c r="L54">
        <v>381.25</v>
      </c>
      <c r="M54" s="13">
        <f>L54/$L$56</f>
        <v>0.84476302319913144</v>
      </c>
      <c r="P54">
        <v>2023</v>
      </c>
      <c r="Q54" s="9">
        <v>12.32</v>
      </c>
      <c r="R54" s="9">
        <v>32.92</v>
      </c>
      <c r="T54">
        <v>2023</v>
      </c>
      <c r="U54" s="9">
        <v>14.6</v>
      </c>
    </row>
    <row r="55" spans="5:21" x14ac:dyDescent="0.25">
      <c r="E55" t="s">
        <v>16</v>
      </c>
      <c r="F55">
        <v>2159</v>
      </c>
      <c r="G55" s="14">
        <f t="shared" si="2"/>
        <v>0.11366148986575414</v>
      </c>
      <c r="H55" s="13"/>
      <c r="J55" s="46"/>
      <c r="K55" t="s">
        <v>14</v>
      </c>
      <c r="L55">
        <v>52.06</v>
      </c>
      <c r="M55" s="13">
        <f>L55/$L$56</f>
        <v>0.11535308324654894</v>
      </c>
      <c r="P55">
        <v>2024</v>
      </c>
      <c r="Q55" s="9">
        <v>13.4</v>
      </c>
      <c r="R55" s="9">
        <v>31.7</v>
      </c>
      <c r="T55">
        <v>2024</v>
      </c>
      <c r="U55" s="9">
        <v>15.6</v>
      </c>
    </row>
    <row r="56" spans="5:21" x14ac:dyDescent="0.25">
      <c r="J56" s="46"/>
      <c r="K56" t="s">
        <v>42</v>
      </c>
      <c r="L56">
        <f>SUM(L53:L55)</f>
        <v>451.31</v>
      </c>
      <c r="P56">
        <v>2025</v>
      </c>
      <c r="Q56" s="9">
        <v>12.7</v>
      </c>
      <c r="R56" s="9">
        <v>33.700000000000003</v>
      </c>
      <c r="T56">
        <v>2025</v>
      </c>
      <c r="U56">
        <v>11.5</v>
      </c>
    </row>
    <row r="66" spans="4:21" x14ac:dyDescent="0.25">
      <c r="D66" s="36" t="s">
        <v>227</v>
      </c>
      <c r="H66" t="s">
        <v>60</v>
      </c>
      <c r="J66" s="63" t="s">
        <v>245</v>
      </c>
      <c r="K66" t="s">
        <v>55</v>
      </c>
      <c r="M66" t="s">
        <v>51</v>
      </c>
      <c r="N66" t="s">
        <v>58</v>
      </c>
      <c r="Q66" t="s">
        <v>57</v>
      </c>
      <c r="U66" t="s">
        <v>56</v>
      </c>
    </row>
    <row r="67" spans="4:21" x14ac:dyDescent="0.25">
      <c r="D67" t="s">
        <v>55</v>
      </c>
      <c r="F67">
        <f>SUM(F68:F76)</f>
        <v>21208</v>
      </c>
      <c r="J67" s="63"/>
      <c r="K67" t="s">
        <v>45</v>
      </c>
      <c r="L67" t="s">
        <v>14</v>
      </c>
      <c r="M67" s="14">
        <f>G74</f>
        <v>9.4304036212749902E-3</v>
      </c>
      <c r="Q67" t="s">
        <v>45</v>
      </c>
      <c r="R67" t="s">
        <v>44</v>
      </c>
      <c r="T67">
        <v>2015</v>
      </c>
      <c r="U67">
        <v>4</v>
      </c>
    </row>
    <row r="68" spans="4:21" x14ac:dyDescent="0.25">
      <c r="E68" t="s">
        <v>8</v>
      </c>
      <c r="F68">
        <v>0</v>
      </c>
      <c r="G68" s="14">
        <f>F68/$F$67</f>
        <v>0</v>
      </c>
      <c r="H68" s="14"/>
      <c r="J68" s="63"/>
      <c r="L68" t="s">
        <v>15</v>
      </c>
      <c r="M68" s="14">
        <f>G75</f>
        <v>1.0986420218785363E-2</v>
      </c>
      <c r="N68" s="13"/>
      <c r="P68">
        <v>2016</v>
      </c>
      <c r="Q68" s="9">
        <v>16</v>
      </c>
      <c r="R68" s="9">
        <v>13</v>
      </c>
      <c r="T68">
        <v>2016</v>
      </c>
      <c r="U68">
        <v>4</v>
      </c>
    </row>
    <row r="69" spans="4:21" x14ac:dyDescent="0.25">
      <c r="E69" t="s">
        <v>9</v>
      </c>
      <c r="F69">
        <v>710</v>
      </c>
      <c r="G69" s="14">
        <f t="shared" ref="G69:G76" si="3">F69/$F$67</f>
        <v>3.3477932855526214E-2</v>
      </c>
      <c r="H69" s="14"/>
      <c r="J69" s="63"/>
      <c r="L69" t="s">
        <v>16</v>
      </c>
      <c r="M69" s="14">
        <f>G76</f>
        <v>7.6103357223689175E-2</v>
      </c>
      <c r="N69" s="13">
        <f>H74</f>
        <v>9.652018106374953E-2</v>
      </c>
      <c r="P69">
        <v>2017</v>
      </c>
      <c r="Q69" s="9">
        <v>12</v>
      </c>
      <c r="R69" s="9">
        <v>16</v>
      </c>
      <c r="T69">
        <v>2017</v>
      </c>
      <c r="U69">
        <v>4</v>
      </c>
    </row>
    <row r="70" spans="4:21" x14ac:dyDescent="0.25">
      <c r="E70" t="s">
        <v>10</v>
      </c>
      <c r="F70">
        <v>227</v>
      </c>
      <c r="G70" s="14">
        <f t="shared" si="3"/>
        <v>1.0703508110147114E-2</v>
      </c>
      <c r="H70" s="14"/>
      <c r="J70" s="63"/>
      <c r="K70" t="s">
        <v>44</v>
      </c>
      <c r="L70" t="s">
        <v>54</v>
      </c>
      <c r="M70" s="14">
        <f>G70</f>
        <v>1.0703508110147114E-2</v>
      </c>
      <c r="N70" s="13">
        <f>H71</f>
        <v>0.28767446246699357</v>
      </c>
      <c r="P70">
        <v>2018</v>
      </c>
      <c r="Q70" s="9">
        <v>11.33</v>
      </c>
      <c r="R70" s="9">
        <v>15.83</v>
      </c>
      <c r="T70">
        <v>2018</v>
      </c>
      <c r="U70">
        <v>5</v>
      </c>
    </row>
    <row r="71" spans="4:21" x14ac:dyDescent="0.25">
      <c r="E71" t="s">
        <v>11</v>
      </c>
      <c r="F71">
        <v>3962</v>
      </c>
      <c r="G71" s="14">
        <f t="shared" si="3"/>
        <v>0.18681629573745756</v>
      </c>
      <c r="H71" s="13">
        <f>SUM(G70,G73)</f>
        <v>0.28767446246699357</v>
      </c>
      <c r="J71" s="63"/>
      <c r="L71" t="s">
        <v>13</v>
      </c>
      <c r="M71" s="14">
        <f>G73</f>
        <v>0.27697095435684649</v>
      </c>
      <c r="N71" s="13"/>
      <c r="P71">
        <v>2019</v>
      </c>
      <c r="Q71" s="9">
        <v>10.029999999999999</v>
      </c>
      <c r="R71" s="9">
        <v>18.510000000000002</v>
      </c>
      <c r="T71">
        <v>2019</v>
      </c>
      <c r="U71">
        <v>12</v>
      </c>
    </row>
    <row r="72" spans="4:21" x14ac:dyDescent="0.25">
      <c r="E72" t="s">
        <v>12</v>
      </c>
      <c r="F72">
        <v>8388</v>
      </c>
      <c r="G72" s="14">
        <f t="shared" si="3"/>
        <v>0.39551112787627313</v>
      </c>
      <c r="H72" s="13"/>
      <c r="J72" s="63"/>
      <c r="P72">
        <v>2020</v>
      </c>
      <c r="Q72" s="9">
        <v>11.9</v>
      </c>
      <c r="R72" s="9">
        <v>22.46</v>
      </c>
      <c r="T72">
        <v>2020</v>
      </c>
      <c r="U72">
        <v>6</v>
      </c>
    </row>
    <row r="73" spans="4:21" x14ac:dyDescent="0.25">
      <c r="E73" t="s">
        <v>13</v>
      </c>
      <c r="F73">
        <v>5874</v>
      </c>
      <c r="G73" s="14">
        <f t="shared" si="3"/>
        <v>0.27697095435684649</v>
      </c>
      <c r="H73" s="13"/>
      <c r="J73" s="63"/>
      <c r="K73" t="s">
        <v>53</v>
      </c>
      <c r="L73" t="s">
        <v>52</v>
      </c>
      <c r="M73" t="s">
        <v>51</v>
      </c>
      <c r="P73">
        <v>2021</v>
      </c>
      <c r="Q73" s="9">
        <v>13.25</v>
      </c>
      <c r="R73" s="9">
        <v>22.29</v>
      </c>
      <c r="T73">
        <v>2021</v>
      </c>
      <c r="U73">
        <v>7</v>
      </c>
    </row>
    <row r="74" spans="4:21" x14ac:dyDescent="0.25">
      <c r="E74" t="s">
        <v>14</v>
      </c>
      <c r="F74">
        <v>200</v>
      </c>
      <c r="G74" s="14">
        <f t="shared" si="3"/>
        <v>9.4304036212749902E-3</v>
      </c>
      <c r="H74" s="13">
        <f>SUM(G74:G76)</f>
        <v>9.652018106374953E-2</v>
      </c>
      <c r="J74" s="63"/>
      <c r="K74" t="s">
        <v>8</v>
      </c>
      <c r="L74">
        <v>0</v>
      </c>
      <c r="M74" s="13">
        <f>L74/$L$77</f>
        <v>0</v>
      </c>
      <c r="P74">
        <v>2022</v>
      </c>
      <c r="Q74" s="9">
        <v>14.1</v>
      </c>
      <c r="R74" s="9">
        <v>24.73</v>
      </c>
      <c r="T74">
        <v>2022</v>
      </c>
      <c r="U74">
        <v>15</v>
      </c>
    </row>
    <row r="75" spans="4:21" x14ac:dyDescent="0.25">
      <c r="E75" t="s">
        <v>15</v>
      </c>
      <c r="F75">
        <v>233</v>
      </c>
      <c r="G75" s="14">
        <f t="shared" si="3"/>
        <v>1.0986420218785363E-2</v>
      </c>
      <c r="H75" s="13"/>
      <c r="J75" s="63"/>
      <c r="K75" t="s">
        <v>11</v>
      </c>
      <c r="L75">
        <v>529.70000000000005</v>
      </c>
      <c r="M75" s="13">
        <f>L75/$L$77</f>
        <v>0.98548837209302331</v>
      </c>
      <c r="P75">
        <v>2023</v>
      </c>
      <c r="Q75" s="9">
        <v>11.91</v>
      </c>
      <c r="R75" s="9">
        <v>26.16</v>
      </c>
      <c r="T75">
        <v>2023</v>
      </c>
      <c r="U75" s="9">
        <v>6.4</v>
      </c>
    </row>
    <row r="76" spans="4:21" x14ac:dyDescent="0.25">
      <c r="E76" t="s">
        <v>16</v>
      </c>
      <c r="F76">
        <v>1614</v>
      </c>
      <c r="G76" s="14">
        <f t="shared" si="3"/>
        <v>7.6103357223689175E-2</v>
      </c>
      <c r="H76" s="13"/>
      <c r="J76" s="63"/>
      <c r="K76" t="s">
        <v>14</v>
      </c>
      <c r="L76">
        <v>7.8</v>
      </c>
      <c r="M76" s="13">
        <f>L76/$L$77</f>
        <v>1.4511627906976745E-2</v>
      </c>
      <c r="P76">
        <v>2024</v>
      </c>
      <c r="Q76" s="9">
        <v>9.6</v>
      </c>
      <c r="R76" s="9">
        <v>28.2</v>
      </c>
      <c r="T76">
        <v>2024</v>
      </c>
      <c r="U76" s="9">
        <v>1.9</v>
      </c>
    </row>
    <row r="77" spans="4:21" x14ac:dyDescent="0.25">
      <c r="J77" s="63"/>
      <c r="K77" t="s">
        <v>42</v>
      </c>
      <c r="L77">
        <f>SUM(L74:L76)</f>
        <v>537.5</v>
      </c>
      <c r="P77">
        <v>2025</v>
      </c>
      <c r="Q77" s="9">
        <v>9.6999999999999993</v>
      </c>
      <c r="R77" s="9">
        <v>28.8</v>
      </c>
      <c r="T77">
        <v>2025</v>
      </c>
      <c r="U77">
        <v>1.5</v>
      </c>
    </row>
    <row r="87" spans="4:21" x14ac:dyDescent="0.25">
      <c r="D87" s="38" t="s">
        <v>228</v>
      </c>
      <c r="H87" t="s">
        <v>60</v>
      </c>
      <c r="J87" s="66" t="s">
        <v>230</v>
      </c>
      <c r="K87" t="s">
        <v>55</v>
      </c>
      <c r="M87" t="s">
        <v>51</v>
      </c>
      <c r="N87" t="s">
        <v>58</v>
      </c>
      <c r="Q87" t="s">
        <v>57</v>
      </c>
      <c r="U87" t="s">
        <v>56</v>
      </c>
    </row>
    <row r="88" spans="4:21" x14ac:dyDescent="0.25">
      <c r="D88" t="s">
        <v>55</v>
      </c>
      <c r="F88">
        <f>SUM(F89:F97)</f>
        <v>21057</v>
      </c>
      <c r="J88" s="61"/>
      <c r="K88" t="s">
        <v>45</v>
      </c>
      <c r="L88" t="s">
        <v>14</v>
      </c>
      <c r="M88" s="14">
        <f>G95</f>
        <v>4.3690934131167779E-3</v>
      </c>
      <c r="Q88" t="s">
        <v>45</v>
      </c>
      <c r="R88" t="s">
        <v>44</v>
      </c>
      <c r="T88">
        <v>2015</v>
      </c>
      <c r="U88">
        <v>15</v>
      </c>
    </row>
    <row r="89" spans="4:21" x14ac:dyDescent="0.25">
      <c r="E89" t="s">
        <v>8</v>
      </c>
      <c r="F89">
        <v>35</v>
      </c>
      <c r="G89" s="14">
        <f>F89/$F$88</f>
        <v>1.6621551028161658E-3</v>
      </c>
      <c r="H89" s="14"/>
      <c r="J89" s="61"/>
      <c r="L89" t="s">
        <v>15</v>
      </c>
      <c r="M89" s="14">
        <f>G96</f>
        <v>7.9783444935175949E-3</v>
      </c>
      <c r="N89" s="13"/>
      <c r="P89">
        <v>2016</v>
      </c>
      <c r="Q89" s="9">
        <v>20</v>
      </c>
      <c r="R89" s="9">
        <v>18</v>
      </c>
      <c r="T89">
        <v>2016</v>
      </c>
      <c r="U89">
        <v>2</v>
      </c>
    </row>
    <row r="90" spans="4:21" x14ac:dyDescent="0.25">
      <c r="E90" t="s">
        <v>9</v>
      </c>
      <c r="F90">
        <v>443</v>
      </c>
      <c r="G90" s="14">
        <f t="shared" ref="G90:G97" si="4">F90/$F$88</f>
        <v>2.1038134587073182E-2</v>
      </c>
      <c r="H90" s="14"/>
      <c r="J90" s="61"/>
      <c r="L90" t="s">
        <v>16</v>
      </c>
      <c r="M90" s="14">
        <f>G97</f>
        <v>0.10785012109987177</v>
      </c>
      <c r="N90" s="13">
        <f>H95</f>
        <v>0.12019755900650614</v>
      </c>
      <c r="P90">
        <v>2017</v>
      </c>
      <c r="Q90" s="9">
        <v>17</v>
      </c>
      <c r="R90" s="9">
        <v>33</v>
      </c>
      <c r="T90">
        <v>2017</v>
      </c>
      <c r="U90">
        <v>7</v>
      </c>
    </row>
    <row r="91" spans="4:21" x14ac:dyDescent="0.25">
      <c r="E91" t="s">
        <v>10</v>
      </c>
      <c r="F91">
        <v>60</v>
      </c>
      <c r="G91" s="14">
        <f t="shared" si="4"/>
        <v>2.8494087476848553E-3</v>
      </c>
      <c r="H91" s="14"/>
      <c r="J91" s="61"/>
      <c r="K91" t="s">
        <v>44</v>
      </c>
      <c r="L91" t="s">
        <v>54</v>
      </c>
      <c r="M91" s="14">
        <f>G91</f>
        <v>2.8494087476848553E-3</v>
      </c>
      <c r="N91" s="13">
        <f>H92</f>
        <v>0.44161086574535785</v>
      </c>
      <c r="P91">
        <v>2018</v>
      </c>
      <c r="Q91" s="9">
        <v>14.67</v>
      </c>
      <c r="R91" s="9">
        <v>27.84</v>
      </c>
      <c r="T91">
        <v>2018</v>
      </c>
      <c r="U91">
        <v>9</v>
      </c>
    </row>
    <row r="92" spans="4:21" x14ac:dyDescent="0.25">
      <c r="E92" t="s">
        <v>11</v>
      </c>
      <c r="F92">
        <v>3026</v>
      </c>
      <c r="G92" s="14">
        <f t="shared" si="4"/>
        <v>0.14370518117490622</v>
      </c>
      <c r="H92" s="13">
        <f>SUM(G91,G94)</f>
        <v>0.44161086574535785</v>
      </c>
      <c r="J92" s="61"/>
      <c r="L92" t="s">
        <v>13</v>
      </c>
      <c r="M92" s="14">
        <f>G94</f>
        <v>0.43876145699767299</v>
      </c>
      <c r="N92" s="13"/>
      <c r="P92">
        <v>2019</v>
      </c>
      <c r="Q92" s="9">
        <v>24.43</v>
      </c>
      <c r="R92" s="9">
        <v>26.15</v>
      </c>
      <c r="T92">
        <v>2019</v>
      </c>
      <c r="U92">
        <v>2</v>
      </c>
    </row>
    <row r="93" spans="4:21" x14ac:dyDescent="0.25">
      <c r="E93" t="s">
        <v>12</v>
      </c>
      <c r="F93">
        <v>5723</v>
      </c>
      <c r="G93" s="14">
        <f t="shared" si="4"/>
        <v>0.27178610438334044</v>
      </c>
      <c r="H93" s="13"/>
      <c r="J93" s="61"/>
      <c r="P93">
        <v>2020</v>
      </c>
      <c r="Q93" s="9">
        <v>9.64</v>
      </c>
      <c r="R93" s="9">
        <v>33.729999999999997</v>
      </c>
      <c r="T93">
        <v>2020</v>
      </c>
      <c r="U93">
        <v>0</v>
      </c>
    </row>
    <row r="94" spans="4:21" x14ac:dyDescent="0.25">
      <c r="E94" t="s">
        <v>13</v>
      </c>
      <c r="F94">
        <v>9239</v>
      </c>
      <c r="G94" s="14">
        <f t="shared" si="4"/>
        <v>0.43876145699767299</v>
      </c>
      <c r="H94" s="13"/>
      <c r="J94" s="61"/>
      <c r="K94" t="s">
        <v>53</v>
      </c>
      <c r="L94" t="s">
        <v>52</v>
      </c>
      <c r="M94" t="s">
        <v>51</v>
      </c>
      <c r="P94">
        <v>2021</v>
      </c>
      <c r="Q94" s="9">
        <v>11.48</v>
      </c>
      <c r="R94" s="9">
        <v>35.28</v>
      </c>
      <c r="T94">
        <v>2021</v>
      </c>
      <c r="U94">
        <v>6</v>
      </c>
    </row>
    <row r="95" spans="4:21" x14ac:dyDescent="0.25">
      <c r="E95" t="s">
        <v>14</v>
      </c>
      <c r="F95">
        <v>92</v>
      </c>
      <c r="G95" s="14">
        <f t="shared" si="4"/>
        <v>4.3690934131167779E-3</v>
      </c>
      <c r="H95" s="13">
        <f>SUM(G95:G97)</f>
        <v>0.12019755900650614</v>
      </c>
      <c r="J95" s="61"/>
      <c r="K95" t="s">
        <v>8</v>
      </c>
      <c r="L95">
        <v>0</v>
      </c>
      <c r="M95" s="13">
        <f>L95/$L$98</f>
        <v>0</v>
      </c>
      <c r="P95">
        <v>2022</v>
      </c>
      <c r="Q95" s="9">
        <v>12.61</v>
      </c>
      <c r="R95" s="9">
        <v>34.22</v>
      </c>
      <c r="T95">
        <v>2022</v>
      </c>
      <c r="U95">
        <v>17</v>
      </c>
    </row>
    <row r="96" spans="4:21" x14ac:dyDescent="0.25">
      <c r="E96" t="s">
        <v>15</v>
      </c>
      <c r="F96">
        <v>168</v>
      </c>
      <c r="G96" s="14">
        <f t="shared" si="4"/>
        <v>7.9783444935175949E-3</v>
      </c>
      <c r="H96" s="13"/>
      <c r="J96" s="61"/>
      <c r="K96" t="s">
        <v>11</v>
      </c>
      <c r="L96">
        <v>455.28</v>
      </c>
      <c r="M96" s="13">
        <f>L96/$L$98</f>
        <v>0.86363032797769224</v>
      </c>
      <c r="P96">
        <v>2023</v>
      </c>
      <c r="Q96" s="9">
        <v>13.2</v>
      </c>
      <c r="R96" s="9">
        <v>36.56</v>
      </c>
      <c r="T96">
        <v>2023</v>
      </c>
      <c r="U96" s="9">
        <v>14.5</v>
      </c>
    </row>
    <row r="97" spans="4:21" x14ac:dyDescent="0.25">
      <c r="E97" t="s">
        <v>16</v>
      </c>
      <c r="F97">
        <v>2271</v>
      </c>
      <c r="G97" s="14">
        <f t="shared" si="4"/>
        <v>0.10785012109987177</v>
      </c>
      <c r="H97" s="13"/>
      <c r="J97" s="61"/>
      <c r="K97" t="s">
        <v>14</v>
      </c>
      <c r="L97">
        <v>71.89</v>
      </c>
      <c r="M97" s="13">
        <f>L97/$L$98</f>
        <v>0.13636967202230782</v>
      </c>
      <c r="P97">
        <v>2024</v>
      </c>
      <c r="Q97" s="9">
        <v>12.7</v>
      </c>
      <c r="R97" s="9">
        <v>39</v>
      </c>
      <c r="T97">
        <v>2024</v>
      </c>
      <c r="U97" s="9">
        <v>13.6</v>
      </c>
    </row>
    <row r="98" spans="4:21" x14ac:dyDescent="0.25">
      <c r="J98" s="61"/>
      <c r="K98" t="s">
        <v>42</v>
      </c>
      <c r="L98">
        <f>SUM(L95:L97)</f>
        <v>527.16999999999996</v>
      </c>
      <c r="P98">
        <v>2025</v>
      </c>
      <c r="Q98" s="9">
        <v>12</v>
      </c>
      <c r="R98" s="9">
        <v>44.2</v>
      </c>
      <c r="T98">
        <v>2025</v>
      </c>
      <c r="U98">
        <v>11.5</v>
      </c>
    </row>
    <row r="108" spans="4:21" x14ac:dyDescent="0.25">
      <c r="D108" s="33" t="s">
        <v>231</v>
      </c>
      <c r="H108" t="s">
        <v>60</v>
      </c>
      <c r="J108" s="59" t="s">
        <v>232</v>
      </c>
      <c r="K108" t="s">
        <v>55</v>
      </c>
      <c r="M108" t="s">
        <v>51</v>
      </c>
      <c r="N108" t="s">
        <v>58</v>
      </c>
      <c r="Q108" t="s">
        <v>57</v>
      </c>
      <c r="U108" t="s">
        <v>56</v>
      </c>
    </row>
    <row r="109" spans="4:21" x14ac:dyDescent="0.25">
      <c r="D109" t="s">
        <v>55</v>
      </c>
      <c r="F109">
        <f>SUM(F110:F118)</f>
        <v>5836</v>
      </c>
      <c r="J109" s="59"/>
      <c r="K109" t="s">
        <v>45</v>
      </c>
      <c r="L109" t="s">
        <v>14</v>
      </c>
      <c r="M109" s="14">
        <f>G116</f>
        <v>0</v>
      </c>
      <c r="Q109" t="s">
        <v>45</v>
      </c>
      <c r="R109" t="s">
        <v>44</v>
      </c>
      <c r="T109">
        <v>2015</v>
      </c>
      <c r="U109">
        <v>0</v>
      </c>
    </row>
    <row r="110" spans="4:21" x14ac:dyDescent="0.25">
      <c r="E110" t="s">
        <v>8</v>
      </c>
      <c r="F110">
        <v>39</v>
      </c>
      <c r="G110" s="14">
        <f>F110/$F$109</f>
        <v>6.6826593557230982E-3</v>
      </c>
      <c r="H110" s="14"/>
      <c r="J110" s="59"/>
      <c r="L110" t="s">
        <v>15</v>
      </c>
      <c r="M110" s="14">
        <f>G117</f>
        <v>1.028101439342015E-2</v>
      </c>
      <c r="N110" s="13"/>
      <c r="P110">
        <v>2016</v>
      </c>
      <c r="Q110" s="9">
        <v>15</v>
      </c>
      <c r="R110" s="9">
        <v>20</v>
      </c>
      <c r="T110">
        <v>2016</v>
      </c>
      <c r="U110">
        <v>0</v>
      </c>
    </row>
    <row r="111" spans="4:21" x14ac:dyDescent="0.25">
      <c r="E111" t="s">
        <v>9</v>
      </c>
      <c r="F111">
        <v>219</v>
      </c>
      <c r="G111" s="14">
        <f t="shared" ref="G111:G118" si="5">F111/$F$109</f>
        <v>3.752570253598355E-2</v>
      </c>
      <c r="H111" s="14"/>
      <c r="J111" s="59"/>
      <c r="L111" t="s">
        <v>16</v>
      </c>
      <c r="M111" s="14">
        <f>G118</f>
        <v>8.5675119945167924E-2</v>
      </c>
      <c r="N111" s="13">
        <f>H116</f>
        <v>9.5956134338588073E-2</v>
      </c>
      <c r="P111">
        <v>2017</v>
      </c>
      <c r="Q111" s="9">
        <v>15</v>
      </c>
      <c r="R111" s="9">
        <v>28</v>
      </c>
      <c r="T111">
        <v>2017</v>
      </c>
      <c r="U111">
        <v>4</v>
      </c>
    </row>
    <row r="112" spans="4:21" x14ac:dyDescent="0.25">
      <c r="E112" t="s">
        <v>10</v>
      </c>
      <c r="F112">
        <v>0</v>
      </c>
      <c r="G112" s="14">
        <f t="shared" si="5"/>
        <v>0</v>
      </c>
      <c r="H112" s="14"/>
      <c r="J112" s="59"/>
      <c r="K112" t="s">
        <v>44</v>
      </c>
      <c r="L112" t="s">
        <v>54</v>
      </c>
      <c r="M112" s="14">
        <f>G112</f>
        <v>0</v>
      </c>
      <c r="N112" s="13">
        <f>H113</f>
        <v>0.26833447566826596</v>
      </c>
      <c r="P112">
        <v>2018</v>
      </c>
      <c r="Q112" s="9">
        <v>12.23</v>
      </c>
      <c r="R112" s="9">
        <v>23.58</v>
      </c>
      <c r="T112">
        <v>2018</v>
      </c>
      <c r="U112">
        <v>5</v>
      </c>
    </row>
    <row r="113" spans="5:21" x14ac:dyDescent="0.25">
      <c r="E113" t="s">
        <v>11</v>
      </c>
      <c r="F113">
        <v>794</v>
      </c>
      <c r="G113" s="14">
        <f t="shared" si="5"/>
        <v>0.13605209047292666</v>
      </c>
      <c r="H113" s="13">
        <f>SUM(G112,G115)</f>
        <v>0.26833447566826596</v>
      </c>
      <c r="J113" s="59"/>
      <c r="L113" t="s">
        <v>13</v>
      </c>
      <c r="M113" s="14">
        <f>G115</f>
        <v>0.26833447566826596</v>
      </c>
      <c r="N113" s="13"/>
      <c r="P113">
        <v>2019</v>
      </c>
      <c r="Q113" s="9">
        <v>15.69</v>
      </c>
      <c r="R113" s="9">
        <v>23.19</v>
      </c>
      <c r="T113">
        <v>2019</v>
      </c>
      <c r="U113">
        <v>3</v>
      </c>
    </row>
    <row r="114" spans="5:21" x14ac:dyDescent="0.25">
      <c r="E114" t="s">
        <v>12</v>
      </c>
      <c r="F114">
        <v>2658</v>
      </c>
      <c r="G114" s="14">
        <f t="shared" si="5"/>
        <v>0.45544893762851268</v>
      </c>
      <c r="H114" s="13"/>
      <c r="J114" s="59"/>
      <c r="P114">
        <v>2020</v>
      </c>
      <c r="Q114" s="9">
        <v>14.99</v>
      </c>
      <c r="R114" s="9">
        <v>28.52</v>
      </c>
      <c r="T114">
        <v>2020</v>
      </c>
      <c r="U114">
        <v>0</v>
      </c>
    </row>
    <row r="115" spans="5:21" x14ac:dyDescent="0.25">
      <c r="E115" t="s">
        <v>13</v>
      </c>
      <c r="F115">
        <v>1566</v>
      </c>
      <c r="G115" s="14">
        <f t="shared" si="5"/>
        <v>0.26833447566826596</v>
      </c>
      <c r="H115" s="13"/>
      <c r="J115" s="59"/>
      <c r="K115" t="s">
        <v>53</v>
      </c>
      <c r="L115" t="s">
        <v>52</v>
      </c>
      <c r="M115" t="s">
        <v>51</v>
      </c>
      <c r="P115">
        <v>2021</v>
      </c>
      <c r="Q115" s="9">
        <v>15.03</v>
      </c>
      <c r="R115" s="9">
        <v>28.32</v>
      </c>
      <c r="T115">
        <v>2021</v>
      </c>
      <c r="U115">
        <v>5</v>
      </c>
    </row>
    <row r="116" spans="5:21" x14ac:dyDescent="0.25">
      <c r="E116" t="s">
        <v>14</v>
      </c>
      <c r="F116">
        <v>0</v>
      </c>
      <c r="G116" s="14">
        <f t="shared" si="5"/>
        <v>0</v>
      </c>
      <c r="H116" s="13">
        <f>SUM(G116:G118)</f>
        <v>9.5956134338588073E-2</v>
      </c>
      <c r="J116" s="59"/>
      <c r="K116" t="s">
        <v>8</v>
      </c>
      <c r="L116">
        <v>25.8</v>
      </c>
      <c r="M116" s="13">
        <f>L116/$L$119</f>
        <v>0.10808546292417259</v>
      </c>
      <c r="P116">
        <v>2022</v>
      </c>
      <c r="Q116" s="9">
        <v>15.24</v>
      </c>
      <c r="R116" s="9">
        <v>20.12</v>
      </c>
      <c r="T116">
        <v>2022</v>
      </c>
      <c r="U116">
        <v>5</v>
      </c>
    </row>
    <row r="117" spans="5:21" x14ac:dyDescent="0.25">
      <c r="E117" t="s">
        <v>15</v>
      </c>
      <c r="F117">
        <v>60</v>
      </c>
      <c r="G117" s="14">
        <f t="shared" si="5"/>
        <v>1.028101439342015E-2</v>
      </c>
      <c r="H117" s="13"/>
      <c r="J117" s="59"/>
      <c r="K117" t="s">
        <v>11</v>
      </c>
      <c r="L117">
        <v>202.6</v>
      </c>
      <c r="M117" s="13">
        <f>L117/$L$119</f>
        <v>0.84876413908671966</v>
      </c>
      <c r="P117">
        <v>2023</v>
      </c>
      <c r="Q117" s="9">
        <v>14.22</v>
      </c>
      <c r="R117" s="9">
        <v>20.85</v>
      </c>
      <c r="T117">
        <v>2023</v>
      </c>
      <c r="U117" s="34">
        <v>5.3</v>
      </c>
    </row>
    <row r="118" spans="5:21" x14ac:dyDescent="0.25">
      <c r="E118" t="s">
        <v>16</v>
      </c>
      <c r="F118">
        <v>500</v>
      </c>
      <c r="G118" s="14">
        <f t="shared" si="5"/>
        <v>8.5675119945167924E-2</v>
      </c>
      <c r="H118" s="13"/>
      <c r="J118" s="59"/>
      <c r="K118" t="s">
        <v>14</v>
      </c>
      <c r="L118">
        <v>10.3</v>
      </c>
      <c r="M118" s="13">
        <f>L118/$L$119</f>
        <v>4.3150397989107664E-2</v>
      </c>
      <c r="P118">
        <v>2024</v>
      </c>
      <c r="Q118" s="9">
        <v>6.7</v>
      </c>
      <c r="R118" s="9">
        <v>25.2</v>
      </c>
      <c r="T118">
        <v>2024</v>
      </c>
      <c r="U118" s="9">
        <v>5.3</v>
      </c>
    </row>
    <row r="119" spans="5:21" x14ac:dyDescent="0.25">
      <c r="J119" s="59"/>
      <c r="K119" t="s">
        <v>42</v>
      </c>
      <c r="L119">
        <f>SUM(L116:L118)</f>
        <v>238.70000000000002</v>
      </c>
      <c r="P119">
        <v>2025</v>
      </c>
      <c r="Q119" s="9">
        <v>9.6</v>
      </c>
      <c r="R119" s="9">
        <v>26.8</v>
      </c>
      <c r="T119">
        <v>2025</v>
      </c>
      <c r="U119">
        <v>4.3</v>
      </c>
    </row>
  </sheetData>
  <mergeCells count="6">
    <mergeCell ref="J108:J119"/>
    <mergeCell ref="J3:J14"/>
    <mergeCell ref="J24:J35"/>
    <mergeCell ref="J45:J56"/>
    <mergeCell ref="J66:J77"/>
    <mergeCell ref="J87:J9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27F83-451E-4461-90B6-307DC68CEB1F}">
  <dimension ref="H2:AH34"/>
  <sheetViews>
    <sheetView topLeftCell="N1" zoomScale="70" zoomScaleNormal="70" workbookViewId="0">
      <selection activeCell="AG18" sqref="AG18"/>
    </sheetView>
  </sheetViews>
  <sheetFormatPr baseColWidth="10" defaultRowHeight="15" x14ac:dyDescent="0.25"/>
  <sheetData>
    <row r="2" spans="8:34" x14ac:dyDescent="0.25">
      <c r="H2" s="30" t="s">
        <v>233</v>
      </c>
      <c r="L2" t="s">
        <v>60</v>
      </c>
      <c r="N2" s="55" t="s">
        <v>234</v>
      </c>
      <c r="O2" t="s">
        <v>55</v>
      </c>
      <c r="Q2" t="s">
        <v>51</v>
      </c>
      <c r="R2" t="s">
        <v>58</v>
      </c>
      <c r="U2" t="s">
        <v>57</v>
      </c>
      <c r="Y2" t="s">
        <v>56</v>
      </c>
    </row>
    <row r="3" spans="8:34" x14ac:dyDescent="0.25">
      <c r="H3" t="s">
        <v>55</v>
      </c>
      <c r="J3">
        <f>SUM(J4:J12)</f>
        <v>15508</v>
      </c>
      <c r="N3" s="44"/>
      <c r="O3" t="s">
        <v>45</v>
      </c>
      <c r="P3" t="s">
        <v>14</v>
      </c>
      <c r="Q3" s="14">
        <f>K10</f>
        <v>2.7082795976270313E-3</v>
      </c>
      <c r="U3" t="s">
        <v>45</v>
      </c>
      <c r="V3" t="s">
        <v>44</v>
      </c>
      <c r="X3">
        <v>2015</v>
      </c>
      <c r="Y3">
        <v>2</v>
      </c>
      <c r="AC3" t="s">
        <v>55</v>
      </c>
      <c r="AE3">
        <f>SUM(AE4:AE12)</f>
        <v>82839.5</v>
      </c>
    </row>
    <row r="4" spans="8:34" x14ac:dyDescent="0.25">
      <c r="I4" t="s">
        <v>8</v>
      </c>
      <c r="J4">
        <v>60</v>
      </c>
      <c r="K4" s="14">
        <f>J4/$J$3</f>
        <v>3.8689708537529019E-3</v>
      </c>
      <c r="L4" s="14"/>
      <c r="N4" s="44"/>
      <c r="P4" t="s">
        <v>15</v>
      </c>
      <c r="Q4" s="14">
        <f>K11</f>
        <v>0</v>
      </c>
      <c r="R4" s="13"/>
      <c r="T4">
        <v>2016</v>
      </c>
      <c r="U4" s="9">
        <v>12</v>
      </c>
      <c r="V4" s="9">
        <v>40</v>
      </c>
      <c r="X4">
        <v>2016</v>
      </c>
      <c r="Y4">
        <v>0</v>
      </c>
      <c r="AD4" t="s">
        <v>8</v>
      </c>
      <c r="AE4">
        <v>904</v>
      </c>
      <c r="AF4" s="14">
        <f>AE4/$AE$3</f>
        <v>1.0912668473373209E-2</v>
      </c>
    </row>
    <row r="5" spans="8:34" x14ac:dyDescent="0.25">
      <c r="I5" t="s">
        <v>9</v>
      </c>
      <c r="J5">
        <v>290</v>
      </c>
      <c r="K5" s="14">
        <f t="shared" ref="K5:K12" si="0">J5/$J$3</f>
        <v>1.8700025793139025E-2</v>
      </c>
      <c r="L5" s="14"/>
      <c r="N5" s="44"/>
      <c r="P5" t="s">
        <v>16</v>
      </c>
      <c r="Q5" s="14">
        <f>K12</f>
        <v>7.3703894763992778E-2</v>
      </c>
      <c r="R5" s="13">
        <f>L10</f>
        <v>7.6412174361619803E-2</v>
      </c>
      <c r="T5">
        <v>2017</v>
      </c>
      <c r="U5" s="9">
        <v>16</v>
      </c>
      <c r="V5" s="9">
        <v>53</v>
      </c>
      <c r="X5">
        <v>2017</v>
      </c>
      <c r="Y5">
        <v>3</v>
      </c>
      <c r="AD5" t="s">
        <v>9</v>
      </c>
      <c r="AE5">
        <v>10835.5</v>
      </c>
      <c r="AF5" s="14">
        <f t="shared" ref="AF5:AF12" si="1">AE5/$AE$3</f>
        <v>0.13080112748145512</v>
      </c>
    </row>
    <row r="6" spans="8:34" x14ac:dyDescent="0.25">
      <c r="I6" t="s">
        <v>10</v>
      </c>
      <c r="J6">
        <v>0</v>
      </c>
      <c r="K6" s="14">
        <f t="shared" si="0"/>
        <v>0</v>
      </c>
      <c r="L6" s="14"/>
      <c r="N6" s="44"/>
      <c r="O6" t="s">
        <v>44</v>
      </c>
      <c r="P6" t="s">
        <v>54</v>
      </c>
      <c r="Q6" s="14">
        <f>K6</f>
        <v>0</v>
      </c>
      <c r="R6" s="13">
        <f>L7</f>
        <v>0.46692029920041267</v>
      </c>
      <c r="T6">
        <v>2018</v>
      </c>
      <c r="U6" s="9">
        <v>15.81</v>
      </c>
      <c r="V6" s="9">
        <v>54.05</v>
      </c>
      <c r="X6">
        <v>2018</v>
      </c>
      <c r="Y6">
        <v>6</v>
      </c>
      <c r="AD6" t="s">
        <v>10</v>
      </c>
      <c r="AE6">
        <v>303</v>
      </c>
      <c r="AF6" s="14">
        <f t="shared" si="1"/>
        <v>3.6576753843275251E-3</v>
      </c>
    </row>
    <row r="7" spans="8:34" x14ac:dyDescent="0.25">
      <c r="I7" t="s">
        <v>11</v>
      </c>
      <c r="J7">
        <v>3963</v>
      </c>
      <c r="K7" s="14">
        <f t="shared" si="0"/>
        <v>0.25554552489037918</v>
      </c>
      <c r="L7" s="13">
        <f>SUM(K6,K9)</f>
        <v>0.46692029920041267</v>
      </c>
      <c r="N7" s="44"/>
      <c r="P7" t="s">
        <v>13</v>
      </c>
      <c r="Q7" s="14">
        <f>K9</f>
        <v>0.46692029920041267</v>
      </c>
      <c r="R7" s="13"/>
      <c r="T7">
        <v>2019</v>
      </c>
      <c r="U7" s="9">
        <v>13.43</v>
      </c>
      <c r="V7" s="9">
        <v>49.43</v>
      </c>
      <c r="X7">
        <v>2019</v>
      </c>
      <c r="Y7">
        <v>4</v>
      </c>
      <c r="AD7" t="s">
        <v>11</v>
      </c>
      <c r="AE7">
        <v>14505</v>
      </c>
      <c r="AF7" s="14">
        <f t="shared" si="1"/>
        <v>0.17509762854676814</v>
      </c>
    </row>
    <row r="8" spans="8:34" x14ac:dyDescent="0.25">
      <c r="I8" t="s">
        <v>12</v>
      </c>
      <c r="J8">
        <v>2769</v>
      </c>
      <c r="K8" s="14">
        <f t="shared" si="0"/>
        <v>0.17855300490069642</v>
      </c>
      <c r="L8" s="13"/>
      <c r="N8" s="44"/>
      <c r="T8">
        <v>2020</v>
      </c>
      <c r="U8" s="9">
        <v>12.9</v>
      </c>
      <c r="V8" s="9">
        <v>49.77</v>
      </c>
      <c r="X8">
        <v>2020</v>
      </c>
      <c r="Y8">
        <v>3</v>
      </c>
      <c r="AD8" t="s">
        <v>12</v>
      </c>
      <c r="AE8">
        <v>25576</v>
      </c>
      <c r="AF8" s="14">
        <f t="shared" si="1"/>
        <v>0.30874160273782436</v>
      </c>
    </row>
    <row r="9" spans="8:34" x14ac:dyDescent="0.25">
      <c r="I9" t="s">
        <v>13</v>
      </c>
      <c r="J9">
        <v>7241</v>
      </c>
      <c r="K9" s="14">
        <f t="shared" si="0"/>
        <v>0.46692029920041267</v>
      </c>
      <c r="L9" s="13"/>
      <c r="N9" s="44"/>
      <c r="O9" t="s">
        <v>53</v>
      </c>
      <c r="P9" t="s">
        <v>52</v>
      </c>
      <c r="Q9" t="s">
        <v>51</v>
      </c>
      <c r="T9">
        <v>2021</v>
      </c>
      <c r="U9" s="9">
        <v>12.94</v>
      </c>
      <c r="V9" s="9">
        <v>55.08</v>
      </c>
      <c r="X9">
        <v>2021</v>
      </c>
      <c r="Y9">
        <v>3</v>
      </c>
      <c r="AD9" t="s">
        <v>13</v>
      </c>
      <c r="AE9">
        <v>26307</v>
      </c>
      <c r="AF9" s="14">
        <f t="shared" si="1"/>
        <v>0.31756589549671355</v>
      </c>
    </row>
    <row r="10" spans="8:34" x14ac:dyDescent="0.25">
      <c r="I10" t="s">
        <v>14</v>
      </c>
      <c r="J10">
        <v>42</v>
      </c>
      <c r="K10" s="14">
        <f t="shared" si="0"/>
        <v>2.7082795976270313E-3</v>
      </c>
      <c r="L10" s="13">
        <f>SUM(K10:K12)</f>
        <v>7.6412174361619803E-2</v>
      </c>
      <c r="N10" s="44"/>
      <c r="O10" t="s">
        <v>8</v>
      </c>
      <c r="P10">
        <v>0</v>
      </c>
      <c r="Q10" s="13">
        <f>P10/$P$13</f>
        <v>0</v>
      </c>
      <c r="T10">
        <v>2022</v>
      </c>
      <c r="U10" s="9">
        <v>12.48</v>
      </c>
      <c r="V10" s="9">
        <v>50.79</v>
      </c>
      <c r="X10">
        <v>2022</v>
      </c>
      <c r="Y10">
        <v>0</v>
      </c>
      <c r="AD10" t="s">
        <v>14</v>
      </c>
      <c r="AE10">
        <v>187.5</v>
      </c>
      <c r="AF10" s="14">
        <f t="shared" si="1"/>
        <v>2.2634129853511911E-3</v>
      </c>
    </row>
    <row r="11" spans="8:34" x14ac:dyDescent="0.25">
      <c r="I11" t="s">
        <v>15</v>
      </c>
      <c r="J11">
        <v>0</v>
      </c>
      <c r="K11" s="14">
        <f t="shared" si="0"/>
        <v>0</v>
      </c>
      <c r="L11" s="13"/>
      <c r="N11" s="44"/>
      <c r="O11" t="s">
        <v>11</v>
      </c>
      <c r="P11">
        <v>274.8</v>
      </c>
      <c r="Q11" s="13">
        <f>P11/$P$13</f>
        <v>1</v>
      </c>
      <c r="T11">
        <v>2023</v>
      </c>
      <c r="U11" s="9">
        <v>10.36</v>
      </c>
      <c r="V11" s="9">
        <v>49.26</v>
      </c>
      <c r="X11">
        <v>2023</v>
      </c>
      <c r="Y11">
        <v>0</v>
      </c>
      <c r="AD11" t="s">
        <v>15</v>
      </c>
      <c r="AE11">
        <v>387</v>
      </c>
      <c r="AF11" s="14">
        <f t="shared" si="1"/>
        <v>4.671684401764859E-3</v>
      </c>
    </row>
    <row r="12" spans="8:34" x14ac:dyDescent="0.25">
      <c r="I12" t="s">
        <v>16</v>
      </c>
      <c r="J12">
        <v>1143</v>
      </c>
      <c r="K12" s="14">
        <f t="shared" si="0"/>
        <v>7.3703894763992778E-2</v>
      </c>
      <c r="L12" s="13"/>
      <c r="N12" s="44"/>
      <c r="O12" t="s">
        <v>14</v>
      </c>
      <c r="P12">
        <v>0</v>
      </c>
      <c r="Q12" s="13">
        <f>P12/$P$13</f>
        <v>0</v>
      </c>
      <c r="T12">
        <v>2024</v>
      </c>
      <c r="U12" s="9">
        <v>8.3000000000000007</v>
      </c>
      <c r="V12" s="9">
        <v>46.3</v>
      </c>
      <c r="X12">
        <v>2024</v>
      </c>
      <c r="Y12" s="9">
        <v>0</v>
      </c>
      <c r="AD12" t="s">
        <v>16</v>
      </c>
      <c r="AE12">
        <v>3834.5</v>
      </c>
      <c r="AF12" s="14">
        <f t="shared" si="1"/>
        <v>4.6288304492422092E-2</v>
      </c>
    </row>
    <row r="13" spans="8:34" x14ac:dyDescent="0.25">
      <c r="N13" s="44"/>
      <c r="O13" t="s">
        <v>42</v>
      </c>
      <c r="P13">
        <f>SUM(P10:P12)</f>
        <v>274.8</v>
      </c>
      <c r="T13">
        <v>2025</v>
      </c>
      <c r="U13" s="9">
        <v>7.6</v>
      </c>
      <c r="V13" s="9">
        <v>46.7</v>
      </c>
      <c r="X13">
        <v>2025</v>
      </c>
      <c r="Y13">
        <v>0</v>
      </c>
      <c r="AG13" s="13">
        <f>SUM(AF10:AF12)</f>
        <v>5.322340187953814E-2</v>
      </c>
      <c r="AH13" t="s">
        <v>45</v>
      </c>
    </row>
    <row r="14" spans="8:34" x14ac:dyDescent="0.25">
      <c r="AG14" s="13">
        <f>SUM(AF9,AF6)</f>
        <v>0.32122357088104109</v>
      </c>
      <c r="AH14" t="s">
        <v>44</v>
      </c>
    </row>
    <row r="15" spans="8:34" x14ac:dyDescent="0.25">
      <c r="AG15" s="13">
        <f>SUM(AF4:AF5,AF7:AF8)</f>
        <v>0.62555302723942086</v>
      </c>
      <c r="AH15" t="s">
        <v>43</v>
      </c>
    </row>
    <row r="23" spans="8:25" x14ac:dyDescent="0.25">
      <c r="H23" s="31" t="s">
        <v>235</v>
      </c>
      <c r="L23" t="s">
        <v>60</v>
      </c>
      <c r="N23" s="60" t="s">
        <v>236</v>
      </c>
      <c r="O23" t="s">
        <v>55</v>
      </c>
      <c r="Q23" t="s">
        <v>51</v>
      </c>
      <c r="R23" t="s">
        <v>58</v>
      </c>
      <c r="U23" t="s">
        <v>57</v>
      </c>
      <c r="Y23" t="s">
        <v>56</v>
      </c>
    </row>
    <row r="24" spans="8:25" x14ac:dyDescent="0.25">
      <c r="H24" t="s">
        <v>55</v>
      </c>
      <c r="J24">
        <f>SUM(J25:J33)</f>
        <v>59450</v>
      </c>
      <c r="N24" s="45"/>
      <c r="O24" t="s">
        <v>45</v>
      </c>
      <c r="P24" t="s">
        <v>14</v>
      </c>
      <c r="Q24" s="14">
        <f>K31</f>
        <v>2.8595458368376788E-3</v>
      </c>
      <c r="U24" t="s">
        <v>45</v>
      </c>
      <c r="V24" t="s">
        <v>44</v>
      </c>
      <c r="X24">
        <v>2015</v>
      </c>
      <c r="Y24" s="15">
        <v>5</v>
      </c>
    </row>
    <row r="25" spans="8:25" x14ac:dyDescent="0.25">
      <c r="I25" t="s">
        <v>8</v>
      </c>
      <c r="J25">
        <v>1013</v>
      </c>
      <c r="K25" s="14">
        <f>J25/$J$24</f>
        <v>1.7039529015979816E-2</v>
      </c>
      <c r="L25" s="14"/>
      <c r="N25" s="45"/>
      <c r="P25" t="s">
        <v>15</v>
      </c>
      <c r="Q25" s="14">
        <f>K32</f>
        <v>3.633305298570227E-3</v>
      </c>
      <c r="R25" s="13"/>
      <c r="T25">
        <v>2016</v>
      </c>
      <c r="U25" s="9">
        <v>9</v>
      </c>
      <c r="V25" s="9">
        <v>19</v>
      </c>
      <c r="X25">
        <v>2016</v>
      </c>
      <c r="Y25" s="15">
        <v>3</v>
      </c>
    </row>
    <row r="26" spans="8:25" x14ac:dyDescent="0.25">
      <c r="I26" t="s">
        <v>9</v>
      </c>
      <c r="J26">
        <v>10449</v>
      </c>
      <c r="K26" s="14">
        <f t="shared" ref="K26:K33" si="2">J26/$J$24</f>
        <v>0.17576114381833474</v>
      </c>
      <c r="L26" s="14"/>
      <c r="N26" s="45"/>
      <c r="P26" t="s">
        <v>16</v>
      </c>
      <c r="Q26" s="14">
        <f>K33</f>
        <v>3.8889823380992429E-2</v>
      </c>
      <c r="R26" s="13">
        <f>L31</f>
        <v>4.5382674516400337E-2</v>
      </c>
      <c r="T26">
        <v>2017</v>
      </c>
      <c r="U26" s="9">
        <v>8</v>
      </c>
      <c r="V26" s="9">
        <v>27</v>
      </c>
      <c r="X26">
        <v>2017</v>
      </c>
      <c r="Y26" s="15">
        <v>9</v>
      </c>
    </row>
    <row r="27" spans="8:25" x14ac:dyDescent="0.25">
      <c r="I27" t="s">
        <v>10</v>
      </c>
      <c r="J27">
        <v>480</v>
      </c>
      <c r="K27" s="14">
        <f t="shared" si="2"/>
        <v>8.0740117746005043E-3</v>
      </c>
      <c r="L27" s="14"/>
      <c r="N27" s="45"/>
      <c r="O27" t="s">
        <v>44</v>
      </c>
      <c r="P27" t="s">
        <v>54</v>
      </c>
      <c r="Q27" s="14">
        <f>K27</f>
        <v>8.0740117746005043E-3</v>
      </c>
      <c r="R27" s="13">
        <f>L28</f>
        <v>0.29473507148864592</v>
      </c>
      <c r="T27">
        <v>2018</v>
      </c>
      <c r="U27" s="9">
        <v>7.99</v>
      </c>
      <c r="V27" s="9">
        <v>27.13</v>
      </c>
      <c r="X27">
        <v>2018</v>
      </c>
      <c r="Y27" s="15">
        <v>10</v>
      </c>
    </row>
    <row r="28" spans="8:25" x14ac:dyDescent="0.25">
      <c r="I28" t="s">
        <v>11</v>
      </c>
      <c r="J28">
        <v>8394</v>
      </c>
      <c r="K28" s="14">
        <f t="shared" si="2"/>
        <v>0.14119428090832634</v>
      </c>
      <c r="L28" s="13">
        <f>SUM(K27,K30)</f>
        <v>0.29473507148864592</v>
      </c>
      <c r="N28" s="45"/>
      <c r="P28" t="s">
        <v>13</v>
      </c>
      <c r="Q28" s="14">
        <f>K30</f>
        <v>0.28666105971404543</v>
      </c>
      <c r="R28" s="13"/>
      <c r="T28">
        <v>2019</v>
      </c>
      <c r="U28" s="9">
        <v>8.84</v>
      </c>
      <c r="V28" s="9">
        <v>28.8</v>
      </c>
      <c r="X28">
        <v>2019</v>
      </c>
      <c r="Y28" s="15">
        <v>10</v>
      </c>
    </row>
    <row r="29" spans="8:25" x14ac:dyDescent="0.25">
      <c r="I29" t="s">
        <v>12</v>
      </c>
      <c r="J29">
        <v>19374</v>
      </c>
      <c r="K29" s="14">
        <f t="shared" si="2"/>
        <v>0.32588730025231288</v>
      </c>
      <c r="L29" s="13"/>
      <c r="N29" s="45"/>
      <c r="T29">
        <v>2020</v>
      </c>
      <c r="U29" s="9">
        <v>6.21</v>
      </c>
      <c r="V29" s="9">
        <v>28.98</v>
      </c>
      <c r="X29">
        <v>2020</v>
      </c>
      <c r="Y29" s="15">
        <v>8</v>
      </c>
    </row>
    <row r="30" spans="8:25" x14ac:dyDescent="0.25">
      <c r="I30" t="s">
        <v>13</v>
      </c>
      <c r="J30">
        <v>17042</v>
      </c>
      <c r="K30" s="14">
        <f t="shared" si="2"/>
        <v>0.28666105971404543</v>
      </c>
      <c r="L30" s="13"/>
      <c r="N30" s="45"/>
      <c r="O30" t="s">
        <v>53</v>
      </c>
      <c r="P30" t="s">
        <v>52</v>
      </c>
      <c r="Q30" t="s">
        <v>51</v>
      </c>
      <c r="T30">
        <v>2021</v>
      </c>
      <c r="U30" s="9">
        <v>7.05</v>
      </c>
      <c r="V30" s="9">
        <v>27.17</v>
      </c>
      <c r="X30">
        <v>2021</v>
      </c>
      <c r="Y30" s="15">
        <v>13</v>
      </c>
    </row>
    <row r="31" spans="8:25" x14ac:dyDescent="0.25">
      <c r="I31" t="s">
        <v>14</v>
      </c>
      <c r="J31">
        <v>170</v>
      </c>
      <c r="K31" s="14">
        <f t="shared" si="2"/>
        <v>2.8595458368376788E-3</v>
      </c>
      <c r="L31" s="13">
        <f>SUM(K31:K33)</f>
        <v>4.5382674516400337E-2</v>
      </c>
      <c r="N31" s="45"/>
      <c r="O31" t="s">
        <v>8</v>
      </c>
      <c r="P31">
        <v>185.4</v>
      </c>
      <c r="Q31" s="13">
        <f>P31/$P$34</f>
        <v>0.15060926076360684</v>
      </c>
      <c r="T31">
        <v>2022</v>
      </c>
      <c r="U31" s="9">
        <v>5.25</v>
      </c>
      <c r="V31" s="9">
        <v>28.04</v>
      </c>
      <c r="X31">
        <v>2022</v>
      </c>
      <c r="Y31" s="15">
        <v>10</v>
      </c>
    </row>
    <row r="32" spans="8:25" x14ac:dyDescent="0.25">
      <c r="I32" t="s">
        <v>15</v>
      </c>
      <c r="J32">
        <v>216</v>
      </c>
      <c r="K32" s="14">
        <f t="shared" si="2"/>
        <v>3.633305298570227E-3</v>
      </c>
      <c r="L32" s="13"/>
      <c r="N32" s="45"/>
      <c r="O32" t="s">
        <v>11</v>
      </c>
      <c r="P32">
        <v>938.6</v>
      </c>
      <c r="Q32" s="13">
        <f>P32/$P$34</f>
        <v>0.76246953696181963</v>
      </c>
      <c r="T32">
        <v>2023</v>
      </c>
      <c r="U32" s="9">
        <v>4.95</v>
      </c>
      <c r="V32" s="9">
        <v>28.4</v>
      </c>
      <c r="X32">
        <v>2023</v>
      </c>
      <c r="Y32" s="15">
        <v>8.98</v>
      </c>
    </row>
    <row r="33" spans="9:25" x14ac:dyDescent="0.25">
      <c r="I33" t="s">
        <v>16</v>
      </c>
      <c r="J33">
        <v>2312</v>
      </c>
      <c r="K33" s="14">
        <f t="shared" si="2"/>
        <v>3.8889823380992429E-2</v>
      </c>
      <c r="L33" s="13"/>
      <c r="N33" s="45"/>
      <c r="O33" t="s">
        <v>14</v>
      </c>
      <c r="P33">
        <v>107</v>
      </c>
      <c r="Q33" s="13">
        <f>P33/$P$34</f>
        <v>8.692120227457352E-2</v>
      </c>
      <c r="T33">
        <v>2024</v>
      </c>
      <c r="U33" s="9">
        <v>4.7</v>
      </c>
      <c r="V33" s="9">
        <v>30.3</v>
      </c>
      <c r="X33">
        <v>2024</v>
      </c>
      <c r="Y33" s="9">
        <v>10</v>
      </c>
    </row>
    <row r="34" spans="9:25" x14ac:dyDescent="0.25">
      <c r="N34" s="45"/>
      <c r="O34" t="s">
        <v>42</v>
      </c>
      <c r="P34">
        <f>SUM(P31:P33)</f>
        <v>1231</v>
      </c>
      <c r="T34">
        <v>2025</v>
      </c>
      <c r="U34" s="9">
        <v>4.5</v>
      </c>
      <c r="V34" s="9">
        <v>28.5</v>
      </c>
      <c r="X34">
        <v>2025</v>
      </c>
      <c r="Y34" s="15">
        <v>8.6999999999999993</v>
      </c>
    </row>
  </sheetData>
  <mergeCells count="2">
    <mergeCell ref="N2:N13"/>
    <mergeCell ref="N23:N3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CEF1-0EBB-41D1-9DF6-8A039360221C}">
  <dimension ref="D1:AJ80"/>
  <sheetViews>
    <sheetView tabSelected="1" zoomScale="70" zoomScaleNormal="70" workbookViewId="0">
      <selection activeCell="X47" sqref="X47"/>
    </sheetView>
  </sheetViews>
  <sheetFormatPr baseColWidth="10" defaultRowHeight="15" x14ac:dyDescent="0.25"/>
  <sheetData>
    <row r="1" spans="4:36" x14ac:dyDescent="0.25">
      <c r="AC1" t="s">
        <v>8</v>
      </c>
      <c r="AD1">
        <v>66.739999999999995</v>
      </c>
    </row>
    <row r="2" spans="4:36" x14ac:dyDescent="0.25">
      <c r="D2" s="30" t="s">
        <v>237</v>
      </c>
      <c r="H2" t="s">
        <v>60</v>
      </c>
      <c r="J2" s="55" t="s">
        <v>238</v>
      </c>
      <c r="K2" t="s">
        <v>55</v>
      </c>
      <c r="M2" t="s">
        <v>51</v>
      </c>
      <c r="N2" t="s">
        <v>58</v>
      </c>
      <c r="Q2" t="s">
        <v>57</v>
      </c>
      <c r="U2" t="s">
        <v>56</v>
      </c>
      <c r="AC2" t="s">
        <v>8</v>
      </c>
      <c r="AD2">
        <v>48.11</v>
      </c>
    </row>
    <row r="3" spans="4:36" x14ac:dyDescent="0.25">
      <c r="D3" t="s">
        <v>55</v>
      </c>
      <c r="F3">
        <f>SUM(F4:F12)</f>
        <v>81745</v>
      </c>
      <c r="J3" s="44"/>
      <c r="K3" t="s">
        <v>45</v>
      </c>
      <c r="L3" t="s">
        <v>14</v>
      </c>
      <c r="M3" s="14">
        <f>G10</f>
        <v>1.7579056823047282E-2</v>
      </c>
      <c r="Q3" t="s">
        <v>45</v>
      </c>
      <c r="R3" t="s">
        <v>44</v>
      </c>
      <c r="T3">
        <v>2015</v>
      </c>
      <c r="U3">
        <v>8</v>
      </c>
      <c r="AC3" t="s">
        <v>8</v>
      </c>
      <c r="AD3">
        <v>39.11</v>
      </c>
      <c r="AH3">
        <f>SUM(AD:AD)</f>
        <v>132301.50000000006</v>
      </c>
    </row>
    <row r="4" spans="4:36" x14ac:dyDescent="0.25">
      <c r="E4" t="s">
        <v>8</v>
      </c>
      <c r="F4">
        <v>0</v>
      </c>
      <c r="G4" s="14">
        <f>F4/$F$3</f>
        <v>0</v>
      </c>
      <c r="H4" s="14"/>
      <c r="J4" s="44"/>
      <c r="L4" t="s">
        <v>15</v>
      </c>
      <c r="M4" s="14">
        <f>G11</f>
        <v>1.0080127224906723E-2</v>
      </c>
      <c r="N4" s="13"/>
      <c r="P4">
        <v>2016</v>
      </c>
      <c r="Q4" s="34">
        <v>22</v>
      </c>
      <c r="R4" s="34">
        <v>25</v>
      </c>
      <c r="T4">
        <v>2016</v>
      </c>
      <c r="U4">
        <v>9</v>
      </c>
      <c r="AC4" t="s">
        <v>8</v>
      </c>
      <c r="AD4">
        <v>45.54</v>
      </c>
      <c r="AG4" t="s">
        <v>45</v>
      </c>
      <c r="AH4" t="s">
        <v>14</v>
      </c>
      <c r="AI4">
        <f>SUM(AD53:AD61)</f>
        <v>2460.5</v>
      </c>
      <c r="AJ4" s="39">
        <f>AI4/$AH$3</f>
        <v>1.8597672739916016E-2</v>
      </c>
    </row>
    <row r="5" spans="4:36" x14ac:dyDescent="0.25">
      <c r="E5" t="s">
        <v>9</v>
      </c>
      <c r="F5">
        <v>585</v>
      </c>
      <c r="G5" s="14">
        <f t="shared" ref="G5:G12" si="0">F5/$F$3</f>
        <v>7.1564010031194567E-3</v>
      </c>
      <c r="H5" s="14"/>
      <c r="J5" s="44"/>
      <c r="L5" t="s">
        <v>16</v>
      </c>
      <c r="M5" s="14">
        <f>G12</f>
        <v>0.17676922135910453</v>
      </c>
      <c r="N5" s="13">
        <f>H10</f>
        <v>0.20442840540705853</v>
      </c>
      <c r="P5">
        <v>2017</v>
      </c>
      <c r="Q5" s="34">
        <v>21</v>
      </c>
      <c r="R5" s="34">
        <v>38</v>
      </c>
      <c r="T5">
        <v>2017</v>
      </c>
      <c r="U5">
        <v>9</v>
      </c>
      <c r="AC5" t="s">
        <v>9</v>
      </c>
      <c r="AD5">
        <v>368.48</v>
      </c>
      <c r="AH5" t="s">
        <v>15</v>
      </c>
      <c r="AI5">
        <f>SUM(AD62:AD70)</f>
        <v>1253</v>
      </c>
      <c r="AJ5" s="39">
        <f>AI5/$AH$3</f>
        <v>9.4707920923043157E-3</v>
      </c>
    </row>
    <row r="6" spans="4:36" x14ac:dyDescent="0.25">
      <c r="E6" t="s">
        <v>10</v>
      </c>
      <c r="F6">
        <v>75</v>
      </c>
      <c r="G6" s="14">
        <f t="shared" si="0"/>
        <v>9.1748730809223806E-4</v>
      </c>
      <c r="H6" s="14"/>
      <c r="J6" s="44"/>
      <c r="K6" t="s">
        <v>44</v>
      </c>
      <c r="L6" t="s">
        <v>54</v>
      </c>
      <c r="M6" s="14">
        <f>G6</f>
        <v>9.1748730809223806E-4</v>
      </c>
      <c r="N6" s="13">
        <f>H7</f>
        <v>0.38501437396782673</v>
      </c>
      <c r="P6">
        <v>2018</v>
      </c>
      <c r="Q6" s="34">
        <v>21.51</v>
      </c>
      <c r="R6" s="34">
        <v>35.340000000000003</v>
      </c>
      <c r="T6">
        <v>2018</v>
      </c>
      <c r="U6">
        <v>8</v>
      </c>
      <c r="AC6" t="s">
        <v>9</v>
      </c>
      <c r="AD6">
        <v>222.15</v>
      </c>
      <c r="AH6" t="s">
        <v>16</v>
      </c>
      <c r="AI6">
        <f>SUM(AD71:AD80)</f>
        <v>15987</v>
      </c>
      <c r="AJ6" s="39">
        <f>AI6/$AH$3</f>
        <v>0.12083763222639193</v>
      </c>
    </row>
    <row r="7" spans="4:36" x14ac:dyDescent="0.25">
      <c r="E7" t="s">
        <v>11</v>
      </c>
      <c r="F7">
        <v>11724</v>
      </c>
      <c r="G7" s="14">
        <f t="shared" si="0"/>
        <v>0.14342161600097866</v>
      </c>
      <c r="H7" s="13">
        <f>SUM(G6,G9)</f>
        <v>0.38501437396782673</v>
      </c>
      <c r="J7" s="44"/>
      <c r="L7" t="s">
        <v>13</v>
      </c>
      <c r="M7" s="14">
        <f>G9</f>
        <v>0.38409688665973452</v>
      </c>
      <c r="N7" s="13"/>
      <c r="P7">
        <v>2019</v>
      </c>
      <c r="Q7" s="34">
        <v>23.26</v>
      </c>
      <c r="R7" s="34">
        <v>33.75</v>
      </c>
      <c r="T7">
        <v>2019</v>
      </c>
      <c r="U7">
        <v>9</v>
      </c>
      <c r="AC7" t="s">
        <v>9</v>
      </c>
      <c r="AD7">
        <v>6</v>
      </c>
      <c r="AG7" t="s">
        <v>44</v>
      </c>
      <c r="AH7" t="s">
        <v>54</v>
      </c>
      <c r="AI7">
        <f>SUM(AD15:AD22)</f>
        <v>360</v>
      </c>
      <c r="AJ7" s="39">
        <f>AI7/$AH$3</f>
        <v>2.7210575843811284E-3</v>
      </c>
    </row>
    <row r="8" spans="4:36" x14ac:dyDescent="0.25">
      <c r="E8" t="s">
        <v>12</v>
      </c>
      <c r="F8">
        <v>21252</v>
      </c>
      <c r="G8" s="14">
        <f t="shared" si="0"/>
        <v>0.25997920362101656</v>
      </c>
      <c r="H8" s="13"/>
      <c r="J8" s="44"/>
      <c r="P8">
        <v>2020</v>
      </c>
      <c r="Q8" s="34">
        <v>22.23</v>
      </c>
      <c r="R8" s="34">
        <v>35.44</v>
      </c>
      <c r="T8">
        <v>2020</v>
      </c>
      <c r="U8">
        <v>9</v>
      </c>
      <c r="AC8" t="s">
        <v>9</v>
      </c>
      <c r="AD8">
        <v>20</v>
      </c>
      <c r="AH8" t="s">
        <v>13</v>
      </c>
      <c r="AI8">
        <f>SUM(AD43:AD53)</f>
        <v>47755.91</v>
      </c>
      <c r="AJ8" s="39">
        <f>AI8/$AH$3</f>
        <v>0.36096272529034051</v>
      </c>
    </row>
    <row r="9" spans="4:36" x14ac:dyDescent="0.25">
      <c r="E9" t="s">
        <v>13</v>
      </c>
      <c r="F9">
        <v>31398</v>
      </c>
      <c r="G9" s="14">
        <f t="shared" si="0"/>
        <v>0.38409688665973452</v>
      </c>
      <c r="H9" s="13"/>
      <c r="J9" s="44"/>
      <c r="K9" t="s">
        <v>53</v>
      </c>
      <c r="L9" t="s">
        <v>52</v>
      </c>
      <c r="M9" t="s">
        <v>51</v>
      </c>
      <c r="P9">
        <v>2021</v>
      </c>
      <c r="Q9" s="34">
        <v>18.649999999999999</v>
      </c>
      <c r="R9" s="34">
        <v>35.18</v>
      </c>
      <c r="T9">
        <v>2021</v>
      </c>
      <c r="U9">
        <v>10</v>
      </c>
      <c r="AC9" t="s">
        <v>9</v>
      </c>
      <c r="AD9">
        <v>18</v>
      </c>
    </row>
    <row r="10" spans="4:36" x14ac:dyDescent="0.25">
      <c r="E10" t="s">
        <v>14</v>
      </c>
      <c r="F10">
        <v>1437</v>
      </c>
      <c r="G10" s="14">
        <f t="shared" si="0"/>
        <v>1.7579056823047282E-2</v>
      </c>
      <c r="H10" s="13">
        <f>SUM(G10:G12)</f>
        <v>0.20442840540705853</v>
      </c>
      <c r="J10" s="44"/>
      <c r="K10" t="s">
        <v>8</v>
      </c>
      <c r="L10">
        <v>12</v>
      </c>
      <c r="M10" s="13">
        <f>L10/$L$13</f>
        <v>6.4257028112449802E-3</v>
      </c>
      <c r="P10">
        <v>2022</v>
      </c>
      <c r="Q10" s="34">
        <v>17.329999999999998</v>
      </c>
      <c r="R10" s="34">
        <v>36.800000000000004</v>
      </c>
      <c r="T10">
        <v>2022</v>
      </c>
      <c r="U10">
        <v>9</v>
      </c>
      <c r="AC10" t="s">
        <v>9</v>
      </c>
      <c r="AD10">
        <v>403.93</v>
      </c>
    </row>
    <row r="11" spans="4:36" x14ac:dyDescent="0.25">
      <c r="E11" t="s">
        <v>15</v>
      </c>
      <c r="F11">
        <v>824</v>
      </c>
      <c r="G11" s="14">
        <f t="shared" si="0"/>
        <v>1.0080127224906723E-2</v>
      </c>
      <c r="H11" s="13"/>
      <c r="J11" s="44"/>
      <c r="K11" t="s">
        <v>11</v>
      </c>
      <c r="L11">
        <v>1688.06</v>
      </c>
      <c r="M11" s="13">
        <f>L11/$L$13</f>
        <v>0.9039143239625167</v>
      </c>
      <c r="P11">
        <v>2023</v>
      </c>
      <c r="Q11" s="34">
        <v>17.399999999999999</v>
      </c>
      <c r="R11" s="34">
        <v>37</v>
      </c>
      <c r="T11">
        <v>2023</v>
      </c>
      <c r="U11">
        <v>8.4</v>
      </c>
      <c r="AC11" t="s">
        <v>9</v>
      </c>
      <c r="AD11">
        <v>61</v>
      </c>
      <c r="AG11" s="13">
        <f>SUM(AJ4:AJ6)</f>
        <v>0.14890609705861227</v>
      </c>
      <c r="AH11" t="s">
        <v>45</v>
      </c>
    </row>
    <row r="12" spans="4:36" x14ac:dyDescent="0.25">
      <c r="E12" t="s">
        <v>16</v>
      </c>
      <c r="F12">
        <v>14450</v>
      </c>
      <c r="G12" s="14">
        <f t="shared" si="0"/>
        <v>0.17676922135910453</v>
      </c>
      <c r="H12" s="13"/>
      <c r="J12" s="44"/>
      <c r="K12" t="s">
        <v>14</v>
      </c>
      <c r="L12">
        <v>167.44</v>
      </c>
      <c r="M12" s="13">
        <f>L12/$L$13</f>
        <v>8.9659973226238282E-2</v>
      </c>
      <c r="P12">
        <v>2024</v>
      </c>
      <c r="Q12" s="9">
        <v>14.8</v>
      </c>
      <c r="R12" s="9">
        <v>42.5</v>
      </c>
      <c r="T12">
        <v>2024</v>
      </c>
      <c r="U12" s="9">
        <v>9.3000000000000007</v>
      </c>
      <c r="AC12" t="s">
        <v>9</v>
      </c>
      <c r="AD12">
        <v>268.94</v>
      </c>
      <c r="AG12" s="13">
        <f>SUM(AJ8,AJ7)</f>
        <v>0.36368378287472164</v>
      </c>
      <c r="AH12" t="s">
        <v>44</v>
      </c>
    </row>
    <row r="13" spans="4:36" x14ac:dyDescent="0.25">
      <c r="J13" s="44"/>
      <c r="K13" t="s">
        <v>42</v>
      </c>
      <c r="L13">
        <f>SUM(L10:L12)</f>
        <v>1867.5</v>
      </c>
      <c r="P13">
        <v>2025</v>
      </c>
      <c r="Q13" s="34">
        <v>20.399999999999999</v>
      </c>
      <c r="R13" s="34">
        <v>38.5</v>
      </c>
      <c r="T13">
        <v>2025</v>
      </c>
      <c r="U13">
        <v>9</v>
      </c>
      <c r="AC13" t="s">
        <v>9</v>
      </c>
      <c r="AD13">
        <v>229</v>
      </c>
      <c r="AG13" s="13">
        <f>1-AG12-AG11</f>
        <v>0.48741012006666606</v>
      </c>
      <c r="AH13" t="s">
        <v>43</v>
      </c>
    </row>
    <row r="14" spans="4:36" x14ac:dyDescent="0.25">
      <c r="AC14" t="s">
        <v>9</v>
      </c>
      <c r="AD14">
        <v>2.5</v>
      </c>
    </row>
    <row r="15" spans="4:36" x14ac:dyDescent="0.25">
      <c r="AC15" t="s">
        <v>10</v>
      </c>
      <c r="AD15">
        <v>84</v>
      </c>
    </row>
    <row r="16" spans="4:36" x14ac:dyDescent="0.25">
      <c r="AC16" t="s">
        <v>10</v>
      </c>
      <c r="AD16">
        <v>73</v>
      </c>
    </row>
    <row r="17" spans="4:30" x14ac:dyDescent="0.25">
      <c r="AC17" t="s">
        <v>10</v>
      </c>
      <c r="AD17">
        <v>9</v>
      </c>
    </row>
    <row r="18" spans="4:30" x14ac:dyDescent="0.25">
      <c r="AC18" t="s">
        <v>10</v>
      </c>
      <c r="AD18">
        <v>6</v>
      </c>
    </row>
    <row r="19" spans="4:30" x14ac:dyDescent="0.25">
      <c r="AC19" t="s">
        <v>10</v>
      </c>
      <c r="AD19">
        <v>93</v>
      </c>
    </row>
    <row r="20" spans="4:30" x14ac:dyDescent="0.25">
      <c r="AC20" t="s">
        <v>10</v>
      </c>
      <c r="AD20">
        <v>12</v>
      </c>
    </row>
    <row r="21" spans="4:30" x14ac:dyDescent="0.25">
      <c r="AC21" t="s">
        <v>10</v>
      </c>
      <c r="AD21">
        <v>58</v>
      </c>
    </row>
    <row r="22" spans="4:30" x14ac:dyDescent="0.25">
      <c r="AC22" t="s">
        <v>10</v>
      </c>
      <c r="AD22">
        <v>25</v>
      </c>
    </row>
    <row r="23" spans="4:30" x14ac:dyDescent="0.25">
      <c r="D23" s="31" t="s">
        <v>239</v>
      </c>
      <c r="H23" t="s">
        <v>60</v>
      </c>
      <c r="J23" s="60" t="s">
        <v>240</v>
      </c>
      <c r="K23" t="s">
        <v>55</v>
      </c>
      <c r="M23" t="s">
        <v>51</v>
      </c>
      <c r="N23" t="s">
        <v>58</v>
      </c>
      <c r="Q23" t="s">
        <v>57</v>
      </c>
      <c r="U23" t="s">
        <v>56</v>
      </c>
      <c r="AC23" t="s">
        <v>11</v>
      </c>
      <c r="AD23">
        <v>5775.96</v>
      </c>
    </row>
    <row r="24" spans="4:30" x14ac:dyDescent="0.25">
      <c r="D24" t="s">
        <v>55</v>
      </c>
      <c r="F24">
        <f>SUM(F25:F33)</f>
        <v>19503</v>
      </c>
      <c r="J24" s="45"/>
      <c r="K24" t="s">
        <v>45</v>
      </c>
      <c r="L24" t="s">
        <v>14</v>
      </c>
      <c r="M24" s="14">
        <f>G31</f>
        <v>2.5226888171050607E-2</v>
      </c>
      <c r="Q24" t="s">
        <v>45</v>
      </c>
      <c r="R24" t="s">
        <v>44</v>
      </c>
      <c r="T24">
        <v>2015</v>
      </c>
      <c r="U24">
        <v>5</v>
      </c>
      <c r="AC24" t="s">
        <v>11</v>
      </c>
      <c r="AD24">
        <v>4914.57</v>
      </c>
    </row>
    <row r="25" spans="4:30" x14ac:dyDescent="0.25">
      <c r="E25" t="s">
        <v>8</v>
      </c>
      <c r="F25">
        <v>104</v>
      </c>
      <c r="G25" s="14">
        <f>F25/$F$24</f>
        <v>5.3325129467261447E-3</v>
      </c>
      <c r="H25" s="14"/>
      <c r="J25" s="45"/>
      <c r="L25" t="s">
        <v>15</v>
      </c>
      <c r="M25" s="14">
        <f>G32</f>
        <v>3.3840947546531302E-3</v>
      </c>
      <c r="N25" s="13"/>
      <c r="P25">
        <v>2016</v>
      </c>
      <c r="Q25" s="9">
        <v>22</v>
      </c>
      <c r="R25" s="9">
        <v>34</v>
      </c>
      <c r="T25">
        <v>2016</v>
      </c>
      <c r="U25">
        <v>2</v>
      </c>
      <c r="AC25" t="s">
        <v>11</v>
      </c>
      <c r="AD25">
        <v>60</v>
      </c>
    </row>
    <row r="26" spans="4:30" x14ac:dyDescent="0.25">
      <c r="E26" t="s">
        <v>9</v>
      </c>
      <c r="F26">
        <v>306</v>
      </c>
      <c r="G26" s="14">
        <f t="shared" ref="G26:G33" si="1">F26/$F$24</f>
        <v>1.5689893862482696E-2</v>
      </c>
      <c r="H26" s="14"/>
      <c r="J26" s="45"/>
      <c r="L26" t="s">
        <v>16</v>
      </c>
      <c r="M26" s="14">
        <f>G33</f>
        <v>0.15946264677229144</v>
      </c>
      <c r="N26" s="13">
        <f>H31</f>
        <v>0.18807362969799518</v>
      </c>
      <c r="P26">
        <v>2017</v>
      </c>
      <c r="Q26" s="9">
        <v>31</v>
      </c>
      <c r="R26" s="9">
        <v>40</v>
      </c>
      <c r="T26">
        <v>2017</v>
      </c>
      <c r="U26">
        <v>2</v>
      </c>
      <c r="AC26" t="s">
        <v>11</v>
      </c>
      <c r="AD26">
        <v>180.5</v>
      </c>
    </row>
    <row r="27" spans="4:30" x14ac:dyDescent="0.25">
      <c r="E27" t="s">
        <v>10</v>
      </c>
      <c r="F27">
        <v>60</v>
      </c>
      <c r="G27" s="14">
        <f t="shared" si="1"/>
        <v>3.076449776957391E-3</v>
      </c>
      <c r="H27" s="14"/>
      <c r="J27" s="45"/>
      <c r="K27" t="s">
        <v>44</v>
      </c>
      <c r="L27" t="s">
        <v>54</v>
      </c>
      <c r="M27" s="14">
        <f>G27</f>
        <v>3.076449776957391E-3</v>
      </c>
      <c r="N27" s="13">
        <f>H28</f>
        <v>0.32133517920319948</v>
      </c>
      <c r="P27">
        <v>2018</v>
      </c>
      <c r="Q27" s="9">
        <v>27.15</v>
      </c>
      <c r="R27" s="9">
        <v>40.75</v>
      </c>
      <c r="T27">
        <v>2018</v>
      </c>
      <c r="U27">
        <v>0</v>
      </c>
      <c r="AC27" t="s">
        <v>11</v>
      </c>
      <c r="AD27">
        <v>114</v>
      </c>
    </row>
    <row r="28" spans="4:30" x14ac:dyDescent="0.25">
      <c r="E28" t="s">
        <v>11</v>
      </c>
      <c r="F28">
        <v>3672</v>
      </c>
      <c r="G28" s="14">
        <f t="shared" si="1"/>
        <v>0.18827872634979234</v>
      </c>
      <c r="H28" s="13">
        <f>SUM(G27,G30)</f>
        <v>0.32133517920319948</v>
      </c>
      <c r="J28" s="45"/>
      <c r="L28" t="s">
        <v>13</v>
      </c>
      <c r="M28" s="14">
        <f>G30</f>
        <v>0.31825872942624212</v>
      </c>
      <c r="N28" s="13"/>
      <c r="P28">
        <v>2019</v>
      </c>
      <c r="Q28" s="9">
        <v>23.26</v>
      </c>
      <c r="R28" s="9">
        <v>41.83</v>
      </c>
      <c r="T28">
        <v>2019</v>
      </c>
      <c r="U28">
        <v>2</v>
      </c>
      <c r="AC28" t="s">
        <v>11</v>
      </c>
      <c r="AD28">
        <v>5728.55</v>
      </c>
    </row>
    <row r="29" spans="4:30" x14ac:dyDescent="0.25">
      <c r="E29" t="s">
        <v>12</v>
      </c>
      <c r="F29">
        <v>5486</v>
      </c>
      <c r="G29" s="14">
        <f t="shared" si="1"/>
        <v>0.28129005793980411</v>
      </c>
      <c r="H29" s="13"/>
      <c r="J29" s="45"/>
      <c r="P29">
        <v>2020</v>
      </c>
      <c r="Q29" s="9">
        <v>21.84</v>
      </c>
      <c r="R29" s="9">
        <v>48.62</v>
      </c>
      <c r="T29">
        <v>2020</v>
      </c>
      <c r="U29">
        <v>1</v>
      </c>
      <c r="AC29" t="s">
        <v>11</v>
      </c>
      <c r="AD29">
        <v>399.5</v>
      </c>
    </row>
    <row r="30" spans="4:30" x14ac:dyDescent="0.25">
      <c r="E30" t="s">
        <v>13</v>
      </c>
      <c r="F30">
        <v>6207</v>
      </c>
      <c r="G30" s="14">
        <f t="shared" si="1"/>
        <v>0.31825872942624212</v>
      </c>
      <c r="H30" s="13"/>
      <c r="J30" s="45"/>
      <c r="K30" t="s">
        <v>53</v>
      </c>
      <c r="L30" t="s">
        <v>52</v>
      </c>
      <c r="M30" t="s">
        <v>51</v>
      </c>
      <c r="P30">
        <v>2021</v>
      </c>
      <c r="Q30" s="9">
        <v>20.190000000000001</v>
      </c>
      <c r="R30" s="9">
        <v>42.51</v>
      </c>
      <c r="T30">
        <v>2021</v>
      </c>
      <c r="U30">
        <v>1</v>
      </c>
      <c r="AC30" t="s">
        <v>11</v>
      </c>
      <c r="AD30">
        <v>3023.92</v>
      </c>
    </row>
    <row r="31" spans="4:30" x14ac:dyDescent="0.25">
      <c r="E31" t="s">
        <v>14</v>
      </c>
      <c r="F31">
        <v>492</v>
      </c>
      <c r="G31" s="14">
        <f t="shared" si="1"/>
        <v>2.5226888171050607E-2</v>
      </c>
      <c r="H31" s="13">
        <f>SUM(G31:G33)</f>
        <v>0.18807362969799518</v>
      </c>
      <c r="J31" s="45"/>
      <c r="K31" t="s">
        <v>8</v>
      </c>
      <c r="L31">
        <v>6</v>
      </c>
      <c r="M31" s="13">
        <f>L31/$L$34</f>
        <v>1.1560693641618497E-2</v>
      </c>
      <c r="P31">
        <v>2022</v>
      </c>
      <c r="Q31" s="9">
        <v>17.48</v>
      </c>
      <c r="R31" s="9">
        <v>43.82</v>
      </c>
      <c r="T31">
        <v>2022</v>
      </c>
      <c r="U31">
        <v>2</v>
      </c>
      <c r="AC31" t="s">
        <v>11</v>
      </c>
      <c r="AD31">
        <v>2098.5</v>
      </c>
    </row>
    <row r="32" spans="4:30" x14ac:dyDescent="0.25">
      <c r="E32" t="s">
        <v>15</v>
      </c>
      <c r="F32">
        <v>66</v>
      </c>
      <c r="G32" s="14">
        <f t="shared" si="1"/>
        <v>3.3840947546531302E-3</v>
      </c>
      <c r="H32" s="13"/>
      <c r="J32" s="45"/>
      <c r="K32" t="s">
        <v>11</v>
      </c>
      <c r="L32">
        <v>501</v>
      </c>
      <c r="M32" s="13">
        <f>L32/$L$34</f>
        <v>0.96531791907514453</v>
      </c>
      <c r="P32">
        <v>2023</v>
      </c>
      <c r="Q32" s="34">
        <v>18.8</v>
      </c>
      <c r="R32" s="34">
        <v>34.700000000000003</v>
      </c>
      <c r="T32">
        <v>2023</v>
      </c>
      <c r="U32" s="42">
        <v>0</v>
      </c>
      <c r="AC32" t="s">
        <v>11</v>
      </c>
      <c r="AD32">
        <v>18</v>
      </c>
    </row>
    <row r="33" spans="4:30" x14ac:dyDescent="0.25">
      <c r="E33" t="s">
        <v>16</v>
      </c>
      <c r="F33">
        <v>3110</v>
      </c>
      <c r="G33" s="14">
        <f t="shared" si="1"/>
        <v>0.15946264677229144</v>
      </c>
      <c r="H33" s="13"/>
      <c r="J33" s="45"/>
      <c r="K33" t="s">
        <v>14</v>
      </c>
      <c r="L33">
        <v>12</v>
      </c>
      <c r="M33" s="13">
        <f>L33/$L$34</f>
        <v>2.3121387283236993E-2</v>
      </c>
      <c r="P33">
        <v>2024</v>
      </c>
      <c r="Q33" s="9">
        <v>20.9</v>
      </c>
      <c r="R33" s="9">
        <v>34.4</v>
      </c>
      <c r="T33">
        <v>2024</v>
      </c>
      <c r="U33" s="42">
        <v>0</v>
      </c>
      <c r="AC33" t="s">
        <v>12</v>
      </c>
      <c r="AD33">
        <v>11373.11</v>
      </c>
    </row>
    <row r="34" spans="4:30" x14ac:dyDescent="0.25">
      <c r="J34" s="45"/>
      <c r="K34" t="s">
        <v>42</v>
      </c>
      <c r="L34">
        <f>SUM(L31:L33)</f>
        <v>519</v>
      </c>
      <c r="P34">
        <v>2025</v>
      </c>
      <c r="Q34" s="9">
        <v>18.8</v>
      </c>
      <c r="R34" s="9">
        <v>32.1</v>
      </c>
      <c r="T34">
        <v>2025</v>
      </c>
      <c r="U34">
        <v>2.2999999999999998</v>
      </c>
      <c r="AC34" t="s">
        <v>12</v>
      </c>
      <c r="AD34">
        <v>8809.2999999999993</v>
      </c>
    </row>
    <row r="35" spans="4:30" x14ac:dyDescent="0.25">
      <c r="AC35" t="s">
        <v>12</v>
      </c>
      <c r="AD35">
        <v>228</v>
      </c>
    </row>
    <row r="36" spans="4:30" x14ac:dyDescent="0.25">
      <c r="AC36" t="s">
        <v>12</v>
      </c>
      <c r="AD36">
        <v>441.5</v>
      </c>
    </row>
    <row r="37" spans="4:30" x14ac:dyDescent="0.25">
      <c r="AC37" t="s">
        <v>12</v>
      </c>
      <c r="AD37">
        <v>294</v>
      </c>
    </row>
    <row r="38" spans="4:30" x14ac:dyDescent="0.25">
      <c r="AC38" t="s">
        <v>12</v>
      </c>
      <c r="AD38">
        <v>10141.26</v>
      </c>
    </row>
    <row r="39" spans="4:30" x14ac:dyDescent="0.25">
      <c r="AC39" t="s">
        <v>12</v>
      </c>
      <c r="AD39">
        <v>1034.5</v>
      </c>
    </row>
    <row r="40" spans="4:30" x14ac:dyDescent="0.25">
      <c r="AC40" t="s">
        <v>12</v>
      </c>
      <c r="AD40">
        <v>5677.33</v>
      </c>
    </row>
    <row r="41" spans="4:30" x14ac:dyDescent="0.25">
      <c r="AC41" t="s">
        <v>12</v>
      </c>
      <c r="AD41">
        <v>3083</v>
      </c>
    </row>
    <row r="42" spans="4:30" x14ac:dyDescent="0.25">
      <c r="AC42" t="s">
        <v>12</v>
      </c>
      <c r="AD42">
        <v>29.5</v>
      </c>
    </row>
    <row r="43" spans="4:30" x14ac:dyDescent="0.25">
      <c r="AC43" t="s">
        <v>13</v>
      </c>
      <c r="AD43">
        <v>13554.99</v>
      </c>
    </row>
    <row r="44" spans="4:30" x14ac:dyDescent="0.25">
      <c r="D44" s="10" t="s">
        <v>241</v>
      </c>
      <c r="H44" t="s">
        <v>60</v>
      </c>
      <c r="J44" s="46" t="s">
        <v>242</v>
      </c>
      <c r="K44" t="s">
        <v>55</v>
      </c>
      <c r="M44" t="s">
        <v>51</v>
      </c>
      <c r="N44" t="s">
        <v>58</v>
      </c>
      <c r="Q44" t="s">
        <v>57</v>
      </c>
      <c r="U44" t="s">
        <v>56</v>
      </c>
      <c r="AC44" t="s">
        <v>13</v>
      </c>
      <c r="AD44">
        <v>10343.780000000001</v>
      </c>
    </row>
    <row r="45" spans="4:30" x14ac:dyDescent="0.25">
      <c r="D45" t="s">
        <v>55</v>
      </c>
      <c r="F45">
        <f>SUM(F46:F54)</f>
        <v>25635</v>
      </c>
      <c r="J45" s="46"/>
      <c r="K45" t="s">
        <v>45</v>
      </c>
      <c r="L45" t="s">
        <v>14</v>
      </c>
      <c r="M45" s="14">
        <f>G52</f>
        <v>1.3107080163838502E-2</v>
      </c>
      <c r="Q45" t="s">
        <v>45</v>
      </c>
      <c r="R45" t="s">
        <v>44</v>
      </c>
      <c r="T45">
        <v>2015</v>
      </c>
      <c r="AC45" t="s">
        <v>13</v>
      </c>
      <c r="AD45">
        <v>186</v>
      </c>
    </row>
    <row r="46" spans="4:30" x14ac:dyDescent="0.25">
      <c r="E46" t="s">
        <v>8</v>
      </c>
      <c r="F46">
        <v>60</v>
      </c>
      <c r="G46" s="14">
        <f>F46/$F$45</f>
        <v>2.3405500292568754E-3</v>
      </c>
      <c r="H46" s="14"/>
      <c r="J46" s="46"/>
      <c r="L46" t="s">
        <v>15</v>
      </c>
      <c r="M46" s="14">
        <f>G53</f>
        <v>1.4862492685781159E-2</v>
      </c>
      <c r="N46" s="13"/>
      <c r="P46">
        <v>2016</v>
      </c>
      <c r="Q46" s="9">
        <v>20</v>
      </c>
      <c r="R46" s="9">
        <v>18</v>
      </c>
      <c r="T46">
        <v>2016</v>
      </c>
      <c r="U46">
        <v>8</v>
      </c>
      <c r="AC46" t="s">
        <v>13</v>
      </c>
      <c r="AD46">
        <v>311.5</v>
      </c>
    </row>
    <row r="47" spans="4:30" x14ac:dyDescent="0.25">
      <c r="E47" t="s">
        <v>9</v>
      </c>
      <c r="F47">
        <v>411</v>
      </c>
      <c r="G47" s="14">
        <f t="shared" ref="G47:G54" si="2">F47/$F$45</f>
        <v>1.6032767700409595E-2</v>
      </c>
      <c r="H47" s="14"/>
      <c r="J47" s="46"/>
      <c r="L47" t="s">
        <v>16</v>
      </c>
      <c r="M47" s="14">
        <f>G54</f>
        <v>0.10766530134581627</v>
      </c>
      <c r="N47" s="13">
        <f>H52</f>
        <v>0.13563487419543593</v>
      </c>
      <c r="P47">
        <v>2017</v>
      </c>
      <c r="Q47" s="9">
        <v>19</v>
      </c>
      <c r="R47" s="9">
        <v>21</v>
      </c>
      <c r="T47">
        <v>2017</v>
      </c>
      <c r="U47">
        <v>2</v>
      </c>
      <c r="AC47" t="s">
        <v>13</v>
      </c>
      <c r="AD47">
        <v>168</v>
      </c>
    </row>
    <row r="48" spans="4:30" x14ac:dyDescent="0.25">
      <c r="E48" t="s">
        <v>10</v>
      </c>
      <c r="F48">
        <v>453</v>
      </c>
      <c r="G48" s="14">
        <f t="shared" si="2"/>
        <v>1.767115272088941E-2</v>
      </c>
      <c r="H48" s="14"/>
      <c r="J48" s="46"/>
      <c r="K48" t="s">
        <v>44</v>
      </c>
      <c r="L48" t="s">
        <v>54</v>
      </c>
      <c r="M48" s="14">
        <f>G48</f>
        <v>1.767115272088941E-2</v>
      </c>
      <c r="N48" s="13">
        <f>H49</f>
        <v>0.26073727325921592</v>
      </c>
      <c r="P48">
        <v>2018</v>
      </c>
      <c r="Q48" s="9">
        <v>19.04</v>
      </c>
      <c r="R48" s="9">
        <v>22.07</v>
      </c>
      <c r="T48">
        <v>2018</v>
      </c>
      <c r="U48">
        <v>0</v>
      </c>
      <c r="AC48" t="s">
        <v>13</v>
      </c>
      <c r="AD48">
        <v>11846.6</v>
      </c>
    </row>
    <row r="49" spans="5:30" x14ac:dyDescent="0.25">
      <c r="E49" t="s">
        <v>11</v>
      </c>
      <c r="F49">
        <v>4350</v>
      </c>
      <c r="G49" s="14">
        <f t="shared" si="2"/>
        <v>0.16968987712112346</v>
      </c>
      <c r="H49" s="13">
        <f>SUM(G48,G51)</f>
        <v>0.26073727325921592</v>
      </c>
      <c r="J49" s="46"/>
      <c r="L49" t="s">
        <v>13</v>
      </c>
      <c r="M49" s="14">
        <f>G51</f>
        <v>0.24306612053832652</v>
      </c>
      <c r="N49" s="13"/>
      <c r="P49">
        <v>2019</v>
      </c>
      <c r="Q49" s="9">
        <v>17.82</v>
      </c>
      <c r="R49" s="9">
        <v>20.46</v>
      </c>
      <c r="T49">
        <v>2019</v>
      </c>
      <c r="U49">
        <v>0</v>
      </c>
      <c r="AC49" t="s">
        <v>13</v>
      </c>
      <c r="AD49">
        <v>603.5</v>
      </c>
    </row>
    <row r="50" spans="5:30" x14ac:dyDescent="0.25">
      <c r="E50" t="s">
        <v>12</v>
      </c>
      <c r="F50">
        <v>10653</v>
      </c>
      <c r="G50" s="14">
        <f t="shared" si="2"/>
        <v>0.41556465769455825</v>
      </c>
      <c r="H50" s="13"/>
      <c r="J50" s="46"/>
      <c r="P50">
        <v>2020</v>
      </c>
      <c r="Q50" s="9">
        <v>13.21</v>
      </c>
      <c r="R50" s="9">
        <v>21.66</v>
      </c>
      <c r="T50">
        <v>2020</v>
      </c>
      <c r="U50">
        <v>0</v>
      </c>
      <c r="AC50" t="s">
        <v>13</v>
      </c>
      <c r="AD50">
        <v>5772.63</v>
      </c>
    </row>
    <row r="51" spans="5:30" x14ac:dyDescent="0.25">
      <c r="E51" t="s">
        <v>13</v>
      </c>
      <c r="F51">
        <v>6231</v>
      </c>
      <c r="G51" s="14">
        <f t="shared" si="2"/>
        <v>0.24306612053832652</v>
      </c>
      <c r="H51" s="13"/>
      <c r="J51" s="46"/>
      <c r="K51" t="s">
        <v>53</v>
      </c>
      <c r="L51" t="s">
        <v>52</v>
      </c>
      <c r="M51" t="s">
        <v>51</v>
      </c>
      <c r="P51">
        <v>2021</v>
      </c>
      <c r="Q51" s="9">
        <v>14.46</v>
      </c>
      <c r="R51" s="9">
        <v>24.58</v>
      </c>
      <c r="T51">
        <v>2021</v>
      </c>
      <c r="U51">
        <v>1</v>
      </c>
      <c r="AC51" t="s">
        <v>13</v>
      </c>
      <c r="AD51">
        <v>4196.5</v>
      </c>
    </row>
    <row r="52" spans="5:30" x14ac:dyDescent="0.25">
      <c r="E52" t="s">
        <v>14</v>
      </c>
      <c r="F52">
        <v>336</v>
      </c>
      <c r="G52" s="14">
        <f t="shared" si="2"/>
        <v>1.3107080163838502E-2</v>
      </c>
      <c r="H52" s="13">
        <f>SUM(G52:G54)</f>
        <v>0.13563487419543593</v>
      </c>
      <c r="J52" s="46"/>
      <c r="K52" t="s">
        <v>8</v>
      </c>
      <c r="L52">
        <v>0</v>
      </c>
      <c r="M52" s="13">
        <f>L52/$L$55</f>
        <v>0</v>
      </c>
      <c r="P52">
        <v>2022</v>
      </c>
      <c r="Q52" s="9">
        <v>12.22</v>
      </c>
      <c r="R52" s="9">
        <v>25.53</v>
      </c>
      <c r="T52">
        <v>2022</v>
      </c>
      <c r="U52" s="42">
        <v>0</v>
      </c>
      <c r="AC52" t="s">
        <v>13</v>
      </c>
      <c r="AD52">
        <v>33</v>
      </c>
    </row>
    <row r="53" spans="5:30" x14ac:dyDescent="0.25">
      <c r="E53" t="s">
        <v>15</v>
      </c>
      <c r="F53">
        <v>381</v>
      </c>
      <c r="G53" s="14">
        <f t="shared" si="2"/>
        <v>1.4862492685781159E-2</v>
      </c>
      <c r="H53" s="13"/>
      <c r="J53" s="46"/>
      <c r="K53" t="s">
        <v>11</v>
      </c>
      <c r="L53">
        <v>565</v>
      </c>
      <c r="M53" s="13">
        <f>L53/$L$55</f>
        <v>0.99122807017543857</v>
      </c>
      <c r="P53">
        <v>2023</v>
      </c>
      <c r="Q53" s="34">
        <v>12.5</v>
      </c>
      <c r="R53" s="34">
        <v>26.1</v>
      </c>
      <c r="T53">
        <v>2023</v>
      </c>
      <c r="U53">
        <v>0.4</v>
      </c>
      <c r="AC53" t="s">
        <v>14</v>
      </c>
      <c r="AD53">
        <v>739.41</v>
      </c>
    </row>
    <row r="54" spans="5:30" x14ac:dyDescent="0.25">
      <c r="E54" t="s">
        <v>16</v>
      </c>
      <c r="F54">
        <v>2760</v>
      </c>
      <c r="G54" s="14">
        <f t="shared" si="2"/>
        <v>0.10766530134581627</v>
      </c>
      <c r="H54" s="13"/>
      <c r="J54" s="46"/>
      <c r="K54" t="s">
        <v>14</v>
      </c>
      <c r="L54">
        <v>5</v>
      </c>
      <c r="M54" s="13">
        <f>L54/$L$55</f>
        <v>8.771929824561403E-3</v>
      </c>
      <c r="P54">
        <v>2024</v>
      </c>
      <c r="Q54" s="9">
        <v>10.9</v>
      </c>
      <c r="R54" s="9">
        <v>27.4</v>
      </c>
      <c r="T54">
        <v>2024</v>
      </c>
      <c r="U54" s="9">
        <v>0</v>
      </c>
      <c r="AC54" t="s">
        <v>14</v>
      </c>
      <c r="AD54">
        <v>528.17999999999995</v>
      </c>
    </row>
    <row r="55" spans="5:30" x14ac:dyDescent="0.25">
      <c r="J55" s="46"/>
      <c r="K55" t="s">
        <v>42</v>
      </c>
      <c r="L55">
        <f>SUM(L52:L54)</f>
        <v>570</v>
      </c>
      <c r="P55">
        <v>2025</v>
      </c>
      <c r="Q55" s="9">
        <v>13.6</v>
      </c>
      <c r="R55" s="9">
        <v>26.1</v>
      </c>
      <c r="T55">
        <v>2025</v>
      </c>
      <c r="U55">
        <v>0.9</v>
      </c>
      <c r="AC55" t="s">
        <v>14</v>
      </c>
      <c r="AD55">
        <v>12</v>
      </c>
    </row>
    <row r="56" spans="5:30" x14ac:dyDescent="0.25">
      <c r="AC56" t="s">
        <v>14</v>
      </c>
      <c r="AD56">
        <v>14</v>
      </c>
    </row>
    <row r="57" spans="5:30" x14ac:dyDescent="0.25">
      <c r="AC57" t="s">
        <v>14</v>
      </c>
      <c r="AD57">
        <v>621.91999999999996</v>
      </c>
    </row>
    <row r="58" spans="5:30" x14ac:dyDescent="0.25">
      <c r="AC58" t="s">
        <v>14</v>
      </c>
      <c r="AD58">
        <v>43</v>
      </c>
    </row>
    <row r="59" spans="5:30" x14ac:dyDescent="0.25">
      <c r="AC59" t="s">
        <v>14</v>
      </c>
      <c r="AD59">
        <v>319.99</v>
      </c>
    </row>
    <row r="60" spans="5:30" x14ac:dyDescent="0.25">
      <c r="AC60" t="s">
        <v>14</v>
      </c>
      <c r="AD60">
        <v>180</v>
      </c>
    </row>
    <row r="61" spans="5:30" x14ac:dyDescent="0.25">
      <c r="AC61" t="s">
        <v>14</v>
      </c>
      <c r="AD61">
        <v>2</v>
      </c>
    </row>
    <row r="62" spans="5:30" x14ac:dyDescent="0.25">
      <c r="AC62" t="s">
        <v>15</v>
      </c>
      <c r="AD62">
        <v>393.96</v>
      </c>
    </row>
    <row r="63" spans="5:30" x14ac:dyDescent="0.25">
      <c r="AC63" t="s">
        <v>15</v>
      </c>
      <c r="AD63">
        <v>278.8</v>
      </c>
    </row>
    <row r="64" spans="5:30" x14ac:dyDescent="0.25">
      <c r="AC64" t="s">
        <v>15</v>
      </c>
      <c r="AD64">
        <v>6</v>
      </c>
    </row>
    <row r="65" spans="29:30" x14ac:dyDescent="0.25">
      <c r="AC65" t="s">
        <v>15</v>
      </c>
      <c r="AD65">
        <v>6</v>
      </c>
    </row>
    <row r="66" spans="29:30" x14ac:dyDescent="0.25">
      <c r="AC66" t="s">
        <v>15</v>
      </c>
      <c r="AD66">
        <v>281.36</v>
      </c>
    </row>
    <row r="67" spans="29:30" x14ac:dyDescent="0.25">
      <c r="AC67" t="s">
        <v>15</v>
      </c>
      <c r="AD67">
        <v>13</v>
      </c>
    </row>
    <row r="68" spans="29:30" x14ac:dyDescent="0.25">
      <c r="AC68" t="s">
        <v>15</v>
      </c>
      <c r="AD68">
        <v>161.38</v>
      </c>
    </row>
    <row r="69" spans="29:30" x14ac:dyDescent="0.25">
      <c r="AC69" t="s">
        <v>15</v>
      </c>
      <c r="AD69">
        <v>112</v>
      </c>
    </row>
    <row r="70" spans="29:30" x14ac:dyDescent="0.25">
      <c r="AC70" t="s">
        <v>15</v>
      </c>
      <c r="AD70">
        <v>0.5</v>
      </c>
    </row>
    <row r="71" spans="29:30" x14ac:dyDescent="0.25">
      <c r="AC71" t="s">
        <v>16</v>
      </c>
      <c r="AD71">
        <v>4610.2700000000004</v>
      </c>
    </row>
    <row r="72" spans="29:30" x14ac:dyDescent="0.25">
      <c r="AC72" t="s">
        <v>16</v>
      </c>
      <c r="AD72">
        <v>3469.46</v>
      </c>
    </row>
    <row r="73" spans="29:30" x14ac:dyDescent="0.25">
      <c r="AC73" t="s">
        <v>16</v>
      </c>
      <c r="AD73">
        <v>60</v>
      </c>
    </row>
    <row r="74" spans="29:30" x14ac:dyDescent="0.25">
      <c r="AC74" t="s">
        <v>16</v>
      </c>
      <c r="AD74">
        <v>89</v>
      </c>
    </row>
    <row r="75" spans="29:30" x14ac:dyDescent="0.25">
      <c r="AC75" t="s">
        <v>16</v>
      </c>
      <c r="AD75">
        <v>60</v>
      </c>
    </row>
    <row r="76" spans="29:30" x14ac:dyDescent="0.25">
      <c r="AC76" t="s">
        <v>16</v>
      </c>
      <c r="AD76">
        <v>3825.74</v>
      </c>
    </row>
    <row r="77" spans="29:30" x14ac:dyDescent="0.25">
      <c r="AC77" t="s">
        <v>16</v>
      </c>
      <c r="AD77">
        <v>133</v>
      </c>
    </row>
    <row r="78" spans="29:30" x14ac:dyDescent="0.25">
      <c r="AC78" t="s">
        <v>16</v>
      </c>
      <c r="AD78">
        <v>1876.53</v>
      </c>
    </row>
    <row r="79" spans="29:30" x14ac:dyDescent="0.25">
      <c r="AC79" t="s">
        <v>16</v>
      </c>
      <c r="AD79">
        <v>1854.5</v>
      </c>
    </row>
    <row r="80" spans="29:30" x14ac:dyDescent="0.25">
      <c r="AC80" t="s">
        <v>16</v>
      </c>
      <c r="AD80">
        <v>8.5</v>
      </c>
    </row>
  </sheetData>
  <mergeCells count="3">
    <mergeCell ref="J2:J13"/>
    <mergeCell ref="J23:J34"/>
    <mergeCell ref="J44:J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C950-DC8A-4B81-93DF-6292C8FE190F}">
  <dimension ref="D2:AE295"/>
  <sheetViews>
    <sheetView zoomScale="70" zoomScaleNormal="70" workbookViewId="0">
      <selection activeCell="H50" sqref="H50"/>
    </sheetView>
  </sheetViews>
  <sheetFormatPr baseColWidth="10" defaultRowHeight="15" x14ac:dyDescent="0.25"/>
  <sheetData>
    <row r="2" spans="4:31" x14ac:dyDescent="0.25">
      <c r="D2" s="12" t="s">
        <v>65</v>
      </c>
      <c r="H2" t="s">
        <v>60</v>
      </c>
      <c r="J2" s="44" t="s">
        <v>64</v>
      </c>
      <c r="K2" t="s">
        <v>55</v>
      </c>
      <c r="M2" t="s">
        <v>51</v>
      </c>
      <c r="N2" t="s">
        <v>58</v>
      </c>
      <c r="Q2" t="s">
        <v>57</v>
      </c>
      <c r="U2" t="s">
        <v>56</v>
      </c>
      <c r="AD2" s="12"/>
      <c r="AE2" s="12"/>
    </row>
    <row r="3" spans="4:31" x14ac:dyDescent="0.25">
      <c r="D3" t="s">
        <v>55</v>
      </c>
      <c r="F3">
        <f>SUM(F4:F12)</f>
        <v>122037</v>
      </c>
      <c r="J3" s="44"/>
      <c r="K3" t="s">
        <v>45</v>
      </c>
      <c r="L3" t="s">
        <v>14</v>
      </c>
      <c r="M3" s="14">
        <f>G10</f>
        <v>1.4495603792292502E-2</v>
      </c>
      <c r="N3" s="13">
        <f>H10</f>
        <v>0.127346624384408</v>
      </c>
      <c r="Q3" t="s">
        <v>45</v>
      </c>
      <c r="R3" t="s">
        <v>44</v>
      </c>
      <c r="T3">
        <v>2015</v>
      </c>
      <c r="U3">
        <v>7</v>
      </c>
      <c r="AD3" s="12"/>
      <c r="AE3" s="12"/>
    </row>
    <row r="4" spans="4:31" x14ac:dyDescent="0.25">
      <c r="E4" t="s">
        <v>8</v>
      </c>
      <c r="F4">
        <v>608</v>
      </c>
      <c r="G4" s="14">
        <f t="shared" ref="G4:G12" si="0">F4/$F$3</f>
        <v>4.9820955939592088E-3</v>
      </c>
      <c r="H4" s="14"/>
      <c r="J4" s="44"/>
      <c r="L4" t="s">
        <v>15</v>
      </c>
      <c r="M4" s="14">
        <f>G11</f>
        <v>4.9902898301334838E-3</v>
      </c>
      <c r="N4" s="13"/>
      <c r="P4">
        <v>2016</v>
      </c>
      <c r="Q4" s="9">
        <v>15</v>
      </c>
      <c r="R4" s="9">
        <v>21</v>
      </c>
      <c r="T4">
        <v>2016</v>
      </c>
      <c r="U4">
        <v>10</v>
      </c>
      <c r="AD4" s="12"/>
      <c r="AE4" s="12"/>
    </row>
    <row r="5" spans="4:31" x14ac:dyDescent="0.25">
      <c r="E5" t="s">
        <v>9</v>
      </c>
      <c r="F5">
        <v>7003</v>
      </c>
      <c r="G5" s="14">
        <f t="shared" si="0"/>
        <v>5.7384235928447928E-2</v>
      </c>
      <c r="H5" s="14"/>
      <c r="J5" s="44"/>
      <c r="L5" t="s">
        <v>16</v>
      </c>
      <c r="M5" s="14">
        <f>G12</f>
        <v>0.10786073076198202</v>
      </c>
      <c r="N5" s="13"/>
      <c r="P5">
        <v>2017</v>
      </c>
      <c r="Q5" s="9">
        <v>13</v>
      </c>
      <c r="R5" s="9">
        <v>30</v>
      </c>
      <c r="T5">
        <v>2017</v>
      </c>
      <c r="U5">
        <v>12</v>
      </c>
      <c r="AD5" s="12"/>
      <c r="AE5" s="12"/>
    </row>
    <row r="6" spans="4:31" x14ac:dyDescent="0.25">
      <c r="E6" t="s">
        <v>10</v>
      </c>
      <c r="F6">
        <v>419</v>
      </c>
      <c r="G6" s="14">
        <f t="shared" si="0"/>
        <v>3.4333849570212312E-3</v>
      </c>
      <c r="H6" s="14"/>
      <c r="J6" s="44"/>
      <c r="K6" t="s">
        <v>44</v>
      </c>
      <c r="L6" t="s">
        <v>54</v>
      </c>
      <c r="M6" s="14">
        <f>G6</f>
        <v>3.4333849570212312E-3</v>
      </c>
      <c r="N6" s="13">
        <f>H7</f>
        <v>0.29264075649188359</v>
      </c>
      <c r="P6">
        <v>2018</v>
      </c>
      <c r="Q6" s="9">
        <v>12.64</v>
      </c>
      <c r="R6" s="9">
        <v>29.09</v>
      </c>
      <c r="T6">
        <v>2018</v>
      </c>
      <c r="U6">
        <v>13</v>
      </c>
      <c r="AD6" s="12"/>
    </row>
    <row r="7" spans="4:31" x14ac:dyDescent="0.25">
      <c r="E7" t="s">
        <v>11</v>
      </c>
      <c r="F7">
        <v>20777</v>
      </c>
      <c r="G7" s="14">
        <f t="shared" si="0"/>
        <v>0.17025164499291198</v>
      </c>
      <c r="H7" s="13">
        <f>SUM(G6,G9)</f>
        <v>0.29264075649188359</v>
      </c>
      <c r="J7" s="44"/>
      <c r="L7" t="s">
        <v>13</v>
      </c>
      <c r="M7" s="14">
        <f>G9</f>
        <v>0.28920737153486237</v>
      </c>
      <c r="N7" s="13"/>
      <c r="P7">
        <v>2019</v>
      </c>
      <c r="Q7" s="9">
        <v>12.14</v>
      </c>
      <c r="R7" s="9">
        <v>28.76</v>
      </c>
      <c r="T7">
        <v>2019</v>
      </c>
      <c r="U7">
        <v>13</v>
      </c>
      <c r="AD7" s="12"/>
    </row>
    <row r="8" spans="4:31" x14ac:dyDescent="0.25">
      <c r="E8" t="s">
        <v>12</v>
      </c>
      <c r="F8">
        <v>42395</v>
      </c>
      <c r="G8" s="14">
        <f t="shared" si="0"/>
        <v>0.34739464260838926</v>
      </c>
      <c r="H8" s="13"/>
      <c r="J8" s="44"/>
      <c r="P8">
        <v>2020</v>
      </c>
      <c r="Q8" s="9">
        <v>11.7</v>
      </c>
      <c r="R8" s="9">
        <v>30.38</v>
      </c>
      <c r="T8">
        <v>2020</v>
      </c>
      <c r="U8">
        <v>15</v>
      </c>
      <c r="AD8" s="12"/>
    </row>
    <row r="9" spans="4:31" x14ac:dyDescent="0.25">
      <c r="E9" t="s">
        <v>13</v>
      </c>
      <c r="F9">
        <v>35294</v>
      </c>
      <c r="G9" s="14">
        <f t="shared" si="0"/>
        <v>0.28920737153486237</v>
      </c>
      <c r="H9" s="13"/>
      <c r="J9" s="44"/>
      <c r="K9" t="s">
        <v>53</v>
      </c>
      <c r="L9" t="s">
        <v>52</v>
      </c>
      <c r="M9" t="s">
        <v>51</v>
      </c>
      <c r="P9">
        <v>2021</v>
      </c>
      <c r="Q9" s="9">
        <v>12.27</v>
      </c>
      <c r="R9" s="9">
        <v>28.55</v>
      </c>
      <c r="T9">
        <v>2021</v>
      </c>
      <c r="U9">
        <v>16</v>
      </c>
      <c r="AD9" s="12"/>
    </row>
    <row r="10" spans="4:31" x14ac:dyDescent="0.25">
      <c r="E10" t="s">
        <v>14</v>
      </c>
      <c r="F10">
        <v>1769</v>
      </c>
      <c r="G10" s="14">
        <f t="shared" si="0"/>
        <v>1.4495603792292502E-2</v>
      </c>
      <c r="H10" s="13">
        <f>SUM(G10:G12)</f>
        <v>0.127346624384408</v>
      </c>
      <c r="J10" s="44"/>
      <c r="K10" t="s">
        <v>8</v>
      </c>
      <c r="L10">
        <v>376.6</v>
      </c>
      <c r="M10" s="13">
        <f>L10/$L$13</f>
        <v>0.13627399540446164</v>
      </c>
      <c r="P10">
        <v>2022</v>
      </c>
      <c r="Q10" s="9">
        <v>12.12</v>
      </c>
      <c r="R10" s="9">
        <v>28.52</v>
      </c>
      <c r="T10">
        <v>2022</v>
      </c>
      <c r="U10">
        <v>16</v>
      </c>
      <c r="AD10" s="12"/>
    </row>
    <row r="11" spans="4:31" x14ac:dyDescent="0.25">
      <c r="E11" t="s">
        <v>15</v>
      </c>
      <c r="F11">
        <v>609</v>
      </c>
      <c r="G11" s="14">
        <f t="shared" si="0"/>
        <v>4.9902898301334838E-3</v>
      </c>
      <c r="H11" s="13"/>
      <c r="J11" s="44"/>
      <c r="K11" t="s">
        <v>11</v>
      </c>
      <c r="L11">
        <v>1990.65</v>
      </c>
      <c r="M11" s="13">
        <f>L11/$L$13</f>
        <v>0.72032349695138498</v>
      </c>
      <c r="P11">
        <v>2023</v>
      </c>
      <c r="Q11" s="9">
        <v>12.08</v>
      </c>
      <c r="R11" s="9">
        <v>29.47</v>
      </c>
      <c r="T11">
        <v>2023</v>
      </c>
      <c r="U11">
        <v>15.4</v>
      </c>
      <c r="AD11" s="12"/>
    </row>
    <row r="12" spans="4:31" x14ac:dyDescent="0.25">
      <c r="E12" t="s">
        <v>16</v>
      </c>
      <c r="F12">
        <v>13163</v>
      </c>
      <c r="G12" s="14">
        <f t="shared" si="0"/>
        <v>0.10786073076198202</v>
      </c>
      <c r="H12" s="13"/>
      <c r="J12" s="44"/>
      <c r="K12" t="s">
        <v>14</v>
      </c>
      <c r="L12">
        <v>396.3</v>
      </c>
      <c r="M12" s="13">
        <f>L12/$L$13</f>
        <v>0.14340250764415335</v>
      </c>
      <c r="P12">
        <v>2024</v>
      </c>
      <c r="Q12" s="9">
        <v>10.5</v>
      </c>
      <c r="R12" s="9">
        <v>28.7</v>
      </c>
      <c r="T12">
        <v>2024</v>
      </c>
      <c r="U12">
        <v>14.9</v>
      </c>
      <c r="AD12" s="12"/>
    </row>
    <row r="13" spans="4:31" x14ac:dyDescent="0.25">
      <c r="J13" s="44"/>
      <c r="K13" t="s">
        <v>42</v>
      </c>
      <c r="L13">
        <f>SUM(L10:L12)</f>
        <v>2763.55</v>
      </c>
      <c r="P13">
        <v>2025</v>
      </c>
      <c r="Q13" s="9">
        <v>12.7</v>
      </c>
      <c r="R13" s="9">
        <v>29.3</v>
      </c>
      <c r="T13">
        <v>2025</v>
      </c>
      <c r="U13">
        <v>14.3</v>
      </c>
      <c r="AD13" s="12"/>
    </row>
    <row r="14" spans="4:31" x14ac:dyDescent="0.25">
      <c r="AD14" s="12"/>
    </row>
    <row r="15" spans="4:31" x14ac:dyDescent="0.25">
      <c r="AD15" s="12"/>
    </row>
    <row r="16" spans="4:31" x14ac:dyDescent="0.25">
      <c r="AD16" s="12"/>
    </row>
    <row r="17" spans="4:31" x14ac:dyDescent="0.25">
      <c r="AD17" s="12"/>
    </row>
    <row r="18" spans="4:31" x14ac:dyDescent="0.25">
      <c r="AD18" s="12"/>
    </row>
    <row r="19" spans="4:31" x14ac:dyDescent="0.25">
      <c r="AD19" s="12"/>
    </row>
    <row r="20" spans="4:31" x14ac:dyDescent="0.25">
      <c r="AD20" s="12"/>
    </row>
    <row r="21" spans="4:31" x14ac:dyDescent="0.25">
      <c r="D21" s="11" t="s">
        <v>63</v>
      </c>
      <c r="H21" t="s">
        <v>60</v>
      </c>
      <c r="J21" s="45" t="s">
        <v>62</v>
      </c>
      <c r="K21" t="s">
        <v>55</v>
      </c>
      <c r="M21" t="s">
        <v>51</v>
      </c>
      <c r="N21" t="s">
        <v>58</v>
      </c>
      <c r="Q21" t="s">
        <v>57</v>
      </c>
      <c r="U21" t="s">
        <v>56</v>
      </c>
      <c r="AD21" s="12"/>
    </row>
    <row r="22" spans="4:31" x14ac:dyDescent="0.25">
      <c r="D22" t="s">
        <v>55</v>
      </c>
      <c r="F22">
        <f>SUM(F23:F31)</f>
        <v>47080</v>
      </c>
      <c r="J22" s="45"/>
      <c r="K22" t="s">
        <v>45</v>
      </c>
      <c r="L22" t="s">
        <v>14</v>
      </c>
      <c r="M22" s="14">
        <f>G29</f>
        <v>1.2043330501274426E-2</v>
      </c>
      <c r="N22" s="13">
        <f>H29</f>
        <v>0.11932880203908242</v>
      </c>
      <c r="Q22" t="s">
        <v>45</v>
      </c>
      <c r="R22" t="s">
        <v>44</v>
      </c>
      <c r="T22">
        <v>2015</v>
      </c>
      <c r="AD22" s="12"/>
    </row>
    <row r="23" spans="4:31" x14ac:dyDescent="0.25">
      <c r="E23" t="s">
        <v>8</v>
      </c>
      <c r="F23">
        <v>120</v>
      </c>
      <c r="G23" s="14">
        <f t="shared" ref="G23:G31" si="1">F23/$F$22</f>
        <v>2.5488530161427358E-3</v>
      </c>
      <c r="H23" s="14"/>
      <c r="J23" s="45"/>
      <c r="L23" t="s">
        <v>15</v>
      </c>
      <c r="M23" s="14">
        <f>G30</f>
        <v>1.1894647408666101E-3</v>
      </c>
      <c r="N23" s="13"/>
      <c r="P23">
        <v>2016</v>
      </c>
      <c r="Q23" s="9"/>
      <c r="R23" s="9"/>
      <c r="T23">
        <v>2016</v>
      </c>
      <c r="AD23" s="12"/>
    </row>
    <row r="24" spans="4:31" x14ac:dyDescent="0.25">
      <c r="E24" t="s">
        <v>9</v>
      </c>
      <c r="F24">
        <v>1259</v>
      </c>
      <c r="G24" s="14">
        <f t="shared" si="1"/>
        <v>2.6741716227697537E-2</v>
      </c>
      <c r="H24" s="14"/>
      <c r="J24" s="45"/>
      <c r="L24" t="s">
        <v>16</v>
      </c>
      <c r="M24" s="14">
        <f>G31</f>
        <v>0.10609600679694138</v>
      </c>
      <c r="N24" s="13"/>
      <c r="P24">
        <v>2017</v>
      </c>
      <c r="Q24" s="9"/>
      <c r="R24" s="9"/>
      <c r="T24">
        <v>2017</v>
      </c>
      <c r="AD24" s="12"/>
    </row>
    <row r="25" spans="4:31" x14ac:dyDescent="0.25">
      <c r="E25" t="s">
        <v>10</v>
      </c>
      <c r="F25">
        <v>245</v>
      </c>
      <c r="G25" s="14">
        <f t="shared" si="1"/>
        <v>5.2039082412914193E-3</v>
      </c>
      <c r="H25" s="14"/>
      <c r="J25" s="45"/>
      <c r="K25" t="s">
        <v>44</v>
      </c>
      <c r="L25" t="s">
        <v>54</v>
      </c>
      <c r="M25" s="14">
        <f>G25</f>
        <v>5.2039082412914193E-3</v>
      </c>
      <c r="N25" s="13">
        <f>H26</f>
        <v>0.32684791843670347</v>
      </c>
      <c r="P25">
        <v>2018</v>
      </c>
      <c r="Q25" s="9"/>
      <c r="R25" s="9"/>
      <c r="T25">
        <v>2018</v>
      </c>
      <c r="AD25" s="12"/>
    </row>
    <row r="26" spans="4:31" x14ac:dyDescent="0.25">
      <c r="E26" t="s">
        <v>11</v>
      </c>
      <c r="F26">
        <v>8798</v>
      </c>
      <c r="G26" s="14">
        <f t="shared" si="1"/>
        <v>0.18687340696686491</v>
      </c>
      <c r="H26" s="13">
        <f>SUM(G25,G28)</f>
        <v>0.32684791843670347</v>
      </c>
      <c r="J26" s="45"/>
      <c r="L26" t="s">
        <v>13</v>
      </c>
      <c r="M26" s="14">
        <f>G28</f>
        <v>0.32164401019541206</v>
      </c>
      <c r="N26" s="13"/>
      <c r="P26">
        <v>2019</v>
      </c>
      <c r="Q26" s="9"/>
      <c r="R26" s="9"/>
      <c r="T26">
        <v>2019</v>
      </c>
      <c r="AD26" s="12"/>
    </row>
    <row r="27" spans="4:31" x14ac:dyDescent="0.25">
      <c r="E27" t="s">
        <v>12</v>
      </c>
      <c r="F27">
        <v>15897</v>
      </c>
      <c r="G27" s="14">
        <f t="shared" si="1"/>
        <v>0.33765930331350891</v>
      </c>
      <c r="H27" s="13"/>
      <c r="J27" s="45"/>
      <c r="P27">
        <v>2020</v>
      </c>
      <c r="Q27" s="9"/>
      <c r="R27" s="9"/>
      <c r="T27">
        <v>2020</v>
      </c>
      <c r="AD27" s="12"/>
    </row>
    <row r="28" spans="4:31" x14ac:dyDescent="0.25">
      <c r="E28" t="s">
        <v>13</v>
      </c>
      <c r="F28">
        <v>15143</v>
      </c>
      <c r="G28" s="14">
        <f t="shared" si="1"/>
        <v>0.32164401019541206</v>
      </c>
      <c r="H28" s="13"/>
      <c r="J28" s="45"/>
      <c r="K28" t="s">
        <v>53</v>
      </c>
      <c r="L28" t="s">
        <v>52</v>
      </c>
      <c r="M28" t="s">
        <v>51</v>
      </c>
      <c r="P28">
        <v>2021</v>
      </c>
      <c r="Q28" s="9"/>
      <c r="R28" s="9"/>
      <c r="T28">
        <v>2021</v>
      </c>
      <c r="AD28" s="12"/>
    </row>
    <row r="29" spans="4:31" x14ac:dyDescent="0.25">
      <c r="E29" t="s">
        <v>14</v>
      </c>
      <c r="F29">
        <v>567</v>
      </c>
      <c r="G29" s="14">
        <f t="shared" si="1"/>
        <v>1.2043330501274426E-2</v>
      </c>
      <c r="H29" s="13">
        <f>SUM(G29:G31)</f>
        <v>0.11932880203908242</v>
      </c>
      <c r="J29" s="45"/>
      <c r="K29" t="s">
        <v>8</v>
      </c>
      <c r="L29">
        <v>56.5</v>
      </c>
      <c r="M29" s="13">
        <f>L29/$L$32</f>
        <v>4.8456260720411662E-2</v>
      </c>
      <c r="P29">
        <v>2022</v>
      </c>
      <c r="Q29" s="9">
        <v>9.6</v>
      </c>
      <c r="R29" s="9">
        <v>32.58</v>
      </c>
      <c r="T29">
        <v>2022</v>
      </c>
      <c r="U29">
        <v>16</v>
      </c>
      <c r="AD29" s="12"/>
      <c r="AE29" s="12"/>
    </row>
    <row r="30" spans="4:31" x14ac:dyDescent="0.25">
      <c r="E30" t="s">
        <v>15</v>
      </c>
      <c r="F30">
        <v>56</v>
      </c>
      <c r="G30" s="14">
        <f t="shared" si="1"/>
        <v>1.1894647408666101E-3</v>
      </c>
      <c r="H30" s="13"/>
      <c r="J30" s="45"/>
      <c r="K30" t="s">
        <v>11</v>
      </c>
      <c r="L30">
        <v>912</v>
      </c>
      <c r="M30" s="13">
        <f>L30/$L$32</f>
        <v>0.78216123499142365</v>
      </c>
      <c r="P30">
        <v>2023</v>
      </c>
      <c r="Q30" s="9">
        <v>11.65</v>
      </c>
      <c r="R30" s="9">
        <v>34.08</v>
      </c>
      <c r="T30">
        <v>2023</v>
      </c>
      <c r="U30" s="9">
        <v>18.760000000000002</v>
      </c>
      <c r="AD30" s="12"/>
      <c r="AE30" s="12"/>
    </row>
    <row r="31" spans="4:31" x14ac:dyDescent="0.25">
      <c r="E31" t="s">
        <v>16</v>
      </c>
      <c r="F31">
        <v>4995</v>
      </c>
      <c r="G31" s="14">
        <f t="shared" si="1"/>
        <v>0.10609600679694138</v>
      </c>
      <c r="H31" s="13"/>
      <c r="J31" s="45"/>
      <c r="K31" t="s">
        <v>14</v>
      </c>
      <c r="L31">
        <v>197.5</v>
      </c>
      <c r="M31" s="13">
        <f>L31/$L$32</f>
        <v>0.16938250428816468</v>
      </c>
      <c r="P31">
        <v>2024</v>
      </c>
      <c r="Q31" s="9">
        <v>10.6</v>
      </c>
      <c r="R31" s="9">
        <v>30.5</v>
      </c>
      <c r="T31">
        <v>2024</v>
      </c>
      <c r="U31">
        <v>15.3</v>
      </c>
      <c r="AD31" s="12"/>
      <c r="AE31" s="12"/>
    </row>
    <row r="32" spans="4:31" x14ac:dyDescent="0.25">
      <c r="J32" s="45"/>
      <c r="K32" t="s">
        <v>42</v>
      </c>
      <c r="L32">
        <f>SUM(L29:L31)</f>
        <v>1166</v>
      </c>
      <c r="P32">
        <v>2025</v>
      </c>
      <c r="Q32" s="9">
        <v>11.9</v>
      </c>
      <c r="R32" s="9">
        <v>32.700000000000003</v>
      </c>
      <c r="T32">
        <v>2025</v>
      </c>
      <c r="U32">
        <v>16.899999999999999</v>
      </c>
      <c r="AD32" s="12"/>
      <c r="AE32" s="12"/>
    </row>
    <row r="33" spans="4:31" x14ac:dyDescent="0.25">
      <c r="AD33" s="12"/>
      <c r="AE33" s="12"/>
    </row>
    <row r="34" spans="4:31" x14ac:dyDescent="0.25">
      <c r="AD34" s="12"/>
      <c r="AE34" s="12"/>
    </row>
    <row r="35" spans="4:31" x14ac:dyDescent="0.25">
      <c r="AD35" s="12"/>
      <c r="AE35" s="12"/>
    </row>
    <row r="36" spans="4:31" x14ac:dyDescent="0.25">
      <c r="AD36" s="12"/>
      <c r="AE36" s="12"/>
    </row>
    <row r="37" spans="4:31" x14ac:dyDescent="0.25">
      <c r="AD37" s="12"/>
      <c r="AE37" s="12"/>
    </row>
    <row r="38" spans="4:31" x14ac:dyDescent="0.25">
      <c r="AD38" s="12"/>
      <c r="AE38" s="12"/>
    </row>
    <row r="39" spans="4:31" x14ac:dyDescent="0.25">
      <c r="AD39" s="12"/>
      <c r="AE39" s="12"/>
    </row>
    <row r="40" spans="4:31" x14ac:dyDescent="0.25">
      <c r="AD40" s="12"/>
      <c r="AE40" s="12"/>
    </row>
    <row r="41" spans="4:31" x14ac:dyDescent="0.25">
      <c r="D41" s="10" t="s">
        <v>61</v>
      </c>
      <c r="H41" t="s">
        <v>60</v>
      </c>
      <c r="J41" s="46" t="s">
        <v>59</v>
      </c>
      <c r="K41" t="s">
        <v>55</v>
      </c>
      <c r="M41" t="s">
        <v>51</v>
      </c>
      <c r="N41" t="s">
        <v>58</v>
      </c>
      <c r="Q41" t="s">
        <v>57</v>
      </c>
      <c r="U41" t="s">
        <v>56</v>
      </c>
      <c r="AD41" s="12"/>
      <c r="AE41" s="12"/>
    </row>
    <row r="42" spans="4:31" x14ac:dyDescent="0.25">
      <c r="D42" t="s">
        <v>55</v>
      </c>
      <c r="F42">
        <f>SUM(F43:F51)</f>
        <v>22543</v>
      </c>
      <c r="J42" s="46"/>
      <c r="K42" t="s">
        <v>45</v>
      </c>
      <c r="L42" t="s">
        <v>14</v>
      </c>
      <c r="M42" s="14">
        <f>G49</f>
        <v>1.3840216475180765E-2</v>
      </c>
      <c r="N42" s="13">
        <f>H49</f>
        <v>0.12119061349421106</v>
      </c>
      <c r="Q42" t="s">
        <v>45</v>
      </c>
      <c r="R42" t="s">
        <v>44</v>
      </c>
      <c r="T42">
        <v>2015</v>
      </c>
      <c r="U42">
        <v>16</v>
      </c>
      <c r="AD42" s="12"/>
      <c r="AE42" s="12"/>
    </row>
    <row r="43" spans="4:31" x14ac:dyDescent="0.25">
      <c r="E43" t="s">
        <v>8</v>
      </c>
      <c r="F43">
        <v>30</v>
      </c>
      <c r="G43" s="14">
        <f>F43/$F$42</f>
        <v>1.3307900456904582E-3</v>
      </c>
      <c r="H43" s="14"/>
      <c r="J43" s="46"/>
      <c r="L43" t="s">
        <v>15</v>
      </c>
      <c r="M43" s="14">
        <f>G50</f>
        <v>4.7464844962959675E-3</v>
      </c>
      <c r="N43" s="13"/>
      <c r="P43">
        <v>2016</v>
      </c>
      <c r="Q43" s="9">
        <v>15</v>
      </c>
      <c r="R43" s="9">
        <v>21</v>
      </c>
      <c r="T43">
        <v>2016</v>
      </c>
      <c r="U43">
        <v>11</v>
      </c>
      <c r="AD43" s="12"/>
      <c r="AE43" s="12"/>
    </row>
    <row r="44" spans="4:31" x14ac:dyDescent="0.25">
      <c r="E44" t="s">
        <v>9</v>
      </c>
      <c r="F44">
        <v>279</v>
      </c>
      <c r="G44" s="14">
        <f t="shared" ref="G44:G51" si="2">F44/$F$42</f>
        <v>1.2376347424921262E-2</v>
      </c>
      <c r="H44" s="14"/>
      <c r="J44" s="46"/>
      <c r="L44" t="s">
        <v>16</v>
      </c>
      <c r="M44" s="14">
        <f>G51</f>
        <v>0.10260391252273433</v>
      </c>
      <c r="N44" s="13"/>
      <c r="P44">
        <v>2017</v>
      </c>
      <c r="Q44" s="9">
        <v>19</v>
      </c>
      <c r="R44" s="9">
        <v>22</v>
      </c>
      <c r="T44">
        <v>2017</v>
      </c>
      <c r="U44">
        <v>2</v>
      </c>
      <c r="AD44" s="12"/>
      <c r="AE44" s="12"/>
    </row>
    <row r="45" spans="4:31" x14ac:dyDescent="0.25">
      <c r="E45" t="s">
        <v>10</v>
      </c>
      <c r="F45">
        <v>60</v>
      </c>
      <c r="G45" s="14">
        <f t="shared" si="2"/>
        <v>2.6615800913809165E-3</v>
      </c>
      <c r="H45" s="14"/>
      <c r="J45" s="46"/>
      <c r="K45" t="s">
        <v>44</v>
      </c>
      <c r="L45" t="s">
        <v>54</v>
      </c>
      <c r="M45" s="14">
        <f>G45</f>
        <v>2.6615800913809165E-3</v>
      </c>
      <c r="N45" s="13">
        <f>H46</f>
        <v>0.33695603956882403</v>
      </c>
      <c r="P45">
        <v>2018</v>
      </c>
      <c r="Q45" s="9">
        <v>13.86</v>
      </c>
      <c r="R45" s="9">
        <v>27.1</v>
      </c>
      <c r="T45">
        <v>2018</v>
      </c>
      <c r="U45">
        <v>2</v>
      </c>
      <c r="AD45" s="12"/>
      <c r="AE45" s="12"/>
    </row>
    <row r="46" spans="4:31" x14ac:dyDescent="0.25">
      <c r="E46" t="s">
        <v>11</v>
      </c>
      <c r="F46">
        <v>3723</v>
      </c>
      <c r="G46" s="14">
        <f t="shared" si="2"/>
        <v>0.16515104467018588</v>
      </c>
      <c r="H46" s="13">
        <f>G45+G48</f>
        <v>0.33695603956882403</v>
      </c>
      <c r="J46" s="46"/>
      <c r="L46" t="s">
        <v>13</v>
      </c>
      <c r="M46" s="14">
        <f>G48</f>
        <v>0.33429445947744313</v>
      </c>
      <c r="N46" s="13"/>
      <c r="P46">
        <v>2019</v>
      </c>
      <c r="Q46" s="9">
        <v>13.89</v>
      </c>
      <c r="R46" s="9">
        <v>29.81</v>
      </c>
      <c r="T46">
        <v>2019</v>
      </c>
      <c r="U46">
        <v>8</v>
      </c>
      <c r="AD46" s="12"/>
      <c r="AE46" s="12"/>
    </row>
    <row r="47" spans="4:31" x14ac:dyDescent="0.25">
      <c r="E47" t="s">
        <v>12</v>
      </c>
      <c r="F47">
        <v>8183</v>
      </c>
      <c r="G47" s="14">
        <f t="shared" si="2"/>
        <v>0.36299516479616734</v>
      </c>
      <c r="H47" s="13"/>
      <c r="J47" s="46"/>
      <c r="P47">
        <v>2020</v>
      </c>
      <c r="Q47" s="9">
        <v>12.91</v>
      </c>
      <c r="R47" s="9">
        <v>31.49</v>
      </c>
      <c r="T47">
        <v>2020</v>
      </c>
      <c r="U47">
        <v>7</v>
      </c>
      <c r="AD47" s="12"/>
      <c r="AE47" s="12"/>
    </row>
    <row r="48" spans="4:31" x14ac:dyDescent="0.25">
      <c r="E48" t="s">
        <v>13</v>
      </c>
      <c r="F48">
        <v>7536</v>
      </c>
      <c r="G48" s="14">
        <f t="shared" si="2"/>
        <v>0.33429445947744313</v>
      </c>
      <c r="H48" s="13"/>
      <c r="J48" s="46"/>
      <c r="K48" t="s">
        <v>53</v>
      </c>
      <c r="L48" t="s">
        <v>52</v>
      </c>
      <c r="M48" t="s">
        <v>51</v>
      </c>
      <c r="P48">
        <v>2021</v>
      </c>
      <c r="Q48" s="9">
        <v>12.57</v>
      </c>
      <c r="R48" s="9">
        <v>33.03</v>
      </c>
      <c r="T48">
        <v>2021</v>
      </c>
      <c r="U48">
        <v>6</v>
      </c>
      <c r="AD48" s="12"/>
      <c r="AE48" s="12"/>
    </row>
    <row r="49" spans="5:31" x14ac:dyDescent="0.25">
      <c r="E49" t="s">
        <v>14</v>
      </c>
      <c r="F49">
        <v>312</v>
      </c>
      <c r="G49" s="14">
        <f t="shared" si="2"/>
        <v>1.3840216475180765E-2</v>
      </c>
      <c r="H49" s="13">
        <f>G49+G50+G51</f>
        <v>0.12119061349421106</v>
      </c>
      <c r="J49" s="46"/>
      <c r="K49" t="s">
        <v>8</v>
      </c>
      <c r="L49">
        <v>60</v>
      </c>
      <c r="M49" s="13">
        <f>L49/$L$52</f>
        <v>7.575757575757576E-2</v>
      </c>
      <c r="P49">
        <v>2022</v>
      </c>
      <c r="Q49" s="9">
        <v>7.87</v>
      </c>
      <c r="R49" s="9">
        <v>38.51</v>
      </c>
      <c r="T49">
        <v>2022</v>
      </c>
      <c r="U49">
        <v>6</v>
      </c>
      <c r="AD49" s="12"/>
      <c r="AE49" s="12"/>
    </row>
    <row r="50" spans="5:31" x14ac:dyDescent="0.25">
      <c r="E50" t="s">
        <v>15</v>
      </c>
      <c r="F50">
        <v>107</v>
      </c>
      <c r="G50" s="14">
        <f t="shared" si="2"/>
        <v>4.7464844962959675E-3</v>
      </c>
      <c r="H50" s="13"/>
      <c r="J50" s="46"/>
      <c r="K50" t="s">
        <v>11</v>
      </c>
      <c r="L50">
        <v>680.88</v>
      </c>
      <c r="M50" s="13">
        <f>L50/$L$52</f>
        <v>0.85969696969696974</v>
      </c>
      <c r="P50">
        <v>2023</v>
      </c>
      <c r="Q50" s="9">
        <v>10.71</v>
      </c>
      <c r="R50" s="9">
        <v>31.27</v>
      </c>
      <c r="T50">
        <v>2023</v>
      </c>
      <c r="U50" s="9">
        <v>6.47</v>
      </c>
      <c r="AD50" s="12"/>
      <c r="AE50" s="12"/>
    </row>
    <row r="51" spans="5:31" x14ac:dyDescent="0.25">
      <c r="E51" t="s">
        <v>16</v>
      </c>
      <c r="F51">
        <v>2313</v>
      </c>
      <c r="G51" s="14">
        <f t="shared" si="2"/>
        <v>0.10260391252273433</v>
      </c>
      <c r="H51" s="13"/>
      <c r="J51" s="46"/>
      <c r="K51" t="s">
        <v>14</v>
      </c>
      <c r="L51">
        <v>51.12</v>
      </c>
      <c r="M51" s="13">
        <f>L51/$L$52</f>
        <v>6.4545454545454545E-2</v>
      </c>
      <c r="P51">
        <v>2024</v>
      </c>
      <c r="Q51" s="9">
        <v>12.6</v>
      </c>
      <c r="R51" s="9">
        <v>29.6</v>
      </c>
      <c r="T51">
        <v>2024</v>
      </c>
      <c r="U51">
        <v>6.5</v>
      </c>
      <c r="AD51" s="12"/>
      <c r="AE51" s="12"/>
    </row>
    <row r="52" spans="5:31" x14ac:dyDescent="0.25">
      <c r="J52" s="46"/>
      <c r="K52" t="s">
        <v>42</v>
      </c>
      <c r="L52">
        <f>SUM(L49:L51)</f>
        <v>792</v>
      </c>
      <c r="P52">
        <v>2025</v>
      </c>
      <c r="Q52" s="9">
        <v>12.1</v>
      </c>
      <c r="R52" s="9">
        <v>33.700000000000003</v>
      </c>
      <c r="T52">
        <v>2025</v>
      </c>
      <c r="U52">
        <v>6.5</v>
      </c>
      <c r="AD52" s="12"/>
      <c r="AE52" s="12"/>
    </row>
    <row r="53" spans="5:31" x14ac:dyDescent="0.25">
      <c r="AD53" s="12"/>
      <c r="AE53" s="12"/>
    </row>
    <row r="54" spans="5:31" x14ac:dyDescent="0.25">
      <c r="AD54" s="12"/>
      <c r="AE54" s="12"/>
    </row>
    <row r="55" spans="5:31" x14ac:dyDescent="0.25">
      <c r="AD55" s="12"/>
      <c r="AE55" s="12"/>
    </row>
    <row r="56" spans="5:31" x14ac:dyDescent="0.25">
      <c r="AD56" s="12"/>
      <c r="AE56" s="12"/>
    </row>
    <row r="57" spans="5:31" x14ac:dyDescent="0.25">
      <c r="AD57" s="12"/>
      <c r="AE57" s="12"/>
    </row>
    <row r="58" spans="5:31" x14ac:dyDescent="0.25">
      <c r="AD58" s="12"/>
      <c r="AE58" s="12"/>
    </row>
    <row r="59" spans="5:31" x14ac:dyDescent="0.25">
      <c r="AD59" s="12"/>
      <c r="AE59" s="12"/>
    </row>
    <row r="60" spans="5:31" x14ac:dyDescent="0.25">
      <c r="AD60" s="12"/>
      <c r="AE60" s="12"/>
    </row>
    <row r="61" spans="5:31" x14ac:dyDescent="0.25">
      <c r="AD61" s="12"/>
      <c r="AE61" s="12"/>
    </row>
    <row r="62" spans="5:31" x14ac:dyDescent="0.25">
      <c r="AD62" s="12"/>
      <c r="AE62" s="12"/>
    </row>
    <row r="63" spans="5:31" x14ac:dyDescent="0.25">
      <c r="AD63" s="12"/>
      <c r="AE63" s="12"/>
    </row>
    <row r="64" spans="5:31" x14ac:dyDescent="0.25">
      <c r="AD64" s="12"/>
      <c r="AE64" s="12"/>
    </row>
    <row r="65" spans="30:31" x14ac:dyDescent="0.25">
      <c r="AD65" s="12"/>
      <c r="AE65" s="12"/>
    </row>
    <row r="66" spans="30:31" x14ac:dyDescent="0.25">
      <c r="AD66" s="12"/>
      <c r="AE66" s="12"/>
    </row>
    <row r="67" spans="30:31" x14ac:dyDescent="0.25">
      <c r="AD67" s="12"/>
      <c r="AE67" s="12"/>
    </row>
    <row r="68" spans="30:31" x14ac:dyDescent="0.25">
      <c r="AD68" s="12"/>
      <c r="AE68" s="12"/>
    </row>
    <row r="69" spans="30:31" x14ac:dyDescent="0.25">
      <c r="AD69" s="12"/>
      <c r="AE69" s="12"/>
    </row>
    <row r="70" spans="30:31" x14ac:dyDescent="0.25">
      <c r="AD70" s="12"/>
      <c r="AE70" s="12"/>
    </row>
    <row r="71" spans="30:31" x14ac:dyDescent="0.25">
      <c r="AD71" s="12"/>
      <c r="AE71" s="12"/>
    </row>
    <row r="72" spans="30:31" x14ac:dyDescent="0.25">
      <c r="AD72" s="12"/>
      <c r="AE72" s="12"/>
    </row>
    <row r="73" spans="30:31" x14ac:dyDescent="0.25">
      <c r="AD73" s="12"/>
      <c r="AE73" s="12"/>
    </row>
    <row r="74" spans="30:31" x14ac:dyDescent="0.25">
      <c r="AD74" s="12"/>
      <c r="AE74" s="12"/>
    </row>
    <row r="75" spans="30:31" x14ac:dyDescent="0.25">
      <c r="AD75" s="12"/>
      <c r="AE75" s="12"/>
    </row>
    <row r="76" spans="30:31" x14ac:dyDescent="0.25">
      <c r="AD76" s="12"/>
      <c r="AE76" s="12"/>
    </row>
    <row r="77" spans="30:31" x14ac:dyDescent="0.25">
      <c r="AD77" s="12"/>
      <c r="AE77" s="12"/>
    </row>
    <row r="78" spans="30:31" x14ac:dyDescent="0.25">
      <c r="AD78" s="12"/>
      <c r="AE78" s="12"/>
    </row>
    <row r="79" spans="30:31" x14ac:dyDescent="0.25">
      <c r="AD79" s="12"/>
      <c r="AE79" s="12"/>
    </row>
    <row r="80" spans="30:31" x14ac:dyDescent="0.25">
      <c r="AD80" s="12"/>
      <c r="AE80" s="12"/>
    </row>
    <row r="81" spans="30:31" x14ac:dyDescent="0.25">
      <c r="AD81" s="12"/>
      <c r="AE81" s="12"/>
    </row>
    <row r="82" spans="30:31" x14ac:dyDescent="0.25">
      <c r="AD82" s="12"/>
      <c r="AE82" s="12"/>
    </row>
    <row r="83" spans="30:31" x14ac:dyDescent="0.25">
      <c r="AD83" s="12"/>
      <c r="AE83" s="12"/>
    </row>
    <row r="84" spans="30:31" x14ac:dyDescent="0.25">
      <c r="AD84" s="12"/>
      <c r="AE84" s="12"/>
    </row>
    <row r="85" spans="30:31" x14ac:dyDescent="0.25">
      <c r="AD85" s="12"/>
      <c r="AE85" s="12"/>
    </row>
    <row r="86" spans="30:31" x14ac:dyDescent="0.25">
      <c r="AD86" s="12"/>
      <c r="AE86" s="12"/>
    </row>
    <row r="87" spans="30:31" x14ac:dyDescent="0.25">
      <c r="AD87" s="12"/>
      <c r="AE87" s="12"/>
    </row>
    <row r="88" spans="30:31" x14ac:dyDescent="0.25">
      <c r="AD88" s="12"/>
      <c r="AE88" s="12"/>
    </row>
    <row r="89" spans="30:31" x14ac:dyDescent="0.25">
      <c r="AD89" s="12"/>
      <c r="AE89" s="12"/>
    </row>
    <row r="90" spans="30:31" x14ac:dyDescent="0.25">
      <c r="AD90" s="12"/>
      <c r="AE90" s="12"/>
    </row>
    <row r="91" spans="30:31" x14ac:dyDescent="0.25">
      <c r="AD91" s="12"/>
      <c r="AE91" s="12"/>
    </row>
    <row r="92" spans="30:31" x14ac:dyDescent="0.25">
      <c r="AD92" s="12"/>
      <c r="AE92" s="12"/>
    </row>
    <row r="93" spans="30:31" x14ac:dyDescent="0.25">
      <c r="AD93" s="12"/>
      <c r="AE93" s="12"/>
    </row>
    <row r="94" spans="30:31" x14ac:dyDescent="0.25">
      <c r="AD94" s="12"/>
      <c r="AE94" s="12"/>
    </row>
    <row r="95" spans="30:31" x14ac:dyDescent="0.25">
      <c r="AD95" s="12"/>
      <c r="AE95" s="12"/>
    </row>
    <row r="96" spans="30:31" x14ac:dyDescent="0.25">
      <c r="AD96" s="12"/>
      <c r="AE96" s="12"/>
    </row>
    <row r="97" spans="30:31" x14ac:dyDescent="0.25">
      <c r="AD97" s="12"/>
      <c r="AE97" s="12"/>
    </row>
    <row r="98" spans="30:31" x14ac:dyDescent="0.25">
      <c r="AD98" s="12"/>
      <c r="AE98" s="12"/>
    </row>
    <row r="99" spans="30:31" x14ac:dyDescent="0.25">
      <c r="AD99" s="12"/>
      <c r="AE99" s="12"/>
    </row>
    <row r="100" spans="30:31" x14ac:dyDescent="0.25">
      <c r="AD100" s="12"/>
      <c r="AE100" s="12"/>
    </row>
    <row r="101" spans="30:31" x14ac:dyDescent="0.25">
      <c r="AD101" s="12"/>
      <c r="AE101" s="12"/>
    </row>
    <row r="102" spans="30:31" x14ac:dyDescent="0.25">
      <c r="AD102" s="12"/>
      <c r="AE102" s="12"/>
    </row>
    <row r="103" spans="30:31" x14ac:dyDescent="0.25">
      <c r="AD103" s="12"/>
      <c r="AE103" s="12"/>
    </row>
    <row r="104" spans="30:31" x14ac:dyDescent="0.25">
      <c r="AD104" s="12"/>
      <c r="AE104" s="12"/>
    </row>
    <row r="105" spans="30:31" x14ac:dyDescent="0.25">
      <c r="AD105" s="12"/>
      <c r="AE105" s="12"/>
    </row>
    <row r="106" spans="30:31" x14ac:dyDescent="0.25">
      <c r="AD106" s="12"/>
      <c r="AE106" s="12"/>
    </row>
    <row r="107" spans="30:31" x14ac:dyDescent="0.25">
      <c r="AD107" s="12"/>
      <c r="AE107" s="12"/>
    </row>
    <row r="108" spans="30:31" x14ac:dyDescent="0.25">
      <c r="AD108" s="12"/>
      <c r="AE108" s="12"/>
    </row>
    <row r="109" spans="30:31" x14ac:dyDescent="0.25">
      <c r="AD109" s="12"/>
      <c r="AE109" s="12"/>
    </row>
    <row r="110" spans="30:31" x14ac:dyDescent="0.25">
      <c r="AD110" s="12"/>
      <c r="AE110" s="12"/>
    </row>
    <row r="111" spans="30:31" x14ac:dyDescent="0.25">
      <c r="AD111" s="12"/>
      <c r="AE111" s="12"/>
    </row>
    <row r="112" spans="30:31" x14ac:dyDescent="0.25">
      <c r="AD112" s="12"/>
      <c r="AE112" s="12"/>
    </row>
    <row r="113" spans="23:31" x14ac:dyDescent="0.25">
      <c r="AD113" s="12"/>
      <c r="AE113" s="12"/>
    </row>
    <row r="114" spans="23:31" x14ac:dyDescent="0.25">
      <c r="AD114" s="12"/>
      <c r="AE114" s="12"/>
    </row>
    <row r="115" spans="23:31" x14ac:dyDescent="0.25">
      <c r="AD115" s="12"/>
      <c r="AE115" s="12"/>
    </row>
    <row r="116" spans="23:31" x14ac:dyDescent="0.25">
      <c r="AD116" s="12"/>
      <c r="AE116" s="12"/>
    </row>
    <row r="117" spans="23:31" x14ac:dyDescent="0.25">
      <c r="W117" s="12"/>
      <c r="X117" s="12"/>
      <c r="Y117" s="12"/>
      <c r="Z117" s="12"/>
      <c r="AA117" s="12"/>
      <c r="AB117" s="12"/>
      <c r="AC117" s="12"/>
      <c r="AD117" s="12"/>
      <c r="AE117" s="12"/>
    </row>
    <row r="118" spans="23:31" x14ac:dyDescent="0.25">
      <c r="W118" s="12"/>
      <c r="X118" s="12"/>
      <c r="Y118" s="12"/>
      <c r="Z118" s="12"/>
      <c r="AA118" s="12"/>
      <c r="AB118" s="12"/>
      <c r="AC118" s="12"/>
      <c r="AD118" s="12"/>
      <c r="AE118" s="12"/>
    </row>
    <row r="119" spans="23:31" x14ac:dyDescent="0.25">
      <c r="W119" s="12"/>
      <c r="X119" s="12"/>
      <c r="Y119" s="12"/>
      <c r="Z119" s="12"/>
      <c r="AA119" s="12"/>
      <c r="AB119" s="12"/>
      <c r="AC119" s="12"/>
      <c r="AD119" s="12"/>
      <c r="AE119" s="12"/>
    </row>
    <row r="120" spans="23:31" x14ac:dyDescent="0.25">
      <c r="W120" s="12"/>
      <c r="X120" s="12"/>
      <c r="Y120" s="12"/>
      <c r="Z120" s="12"/>
      <c r="AA120" s="12"/>
      <c r="AB120" s="12"/>
      <c r="AC120" s="12"/>
      <c r="AD120" s="12"/>
      <c r="AE120" s="12"/>
    </row>
    <row r="121" spans="23:31" x14ac:dyDescent="0.25">
      <c r="W121" s="12"/>
      <c r="X121" s="12"/>
      <c r="Y121" s="12"/>
      <c r="Z121" s="12"/>
      <c r="AA121" s="12"/>
      <c r="AB121" s="12"/>
      <c r="AC121" s="12"/>
      <c r="AD121" s="12"/>
      <c r="AE121" s="12"/>
    </row>
    <row r="122" spans="23:31" x14ac:dyDescent="0.25">
      <c r="W122" s="12"/>
      <c r="X122" s="12"/>
      <c r="Y122" s="12"/>
      <c r="Z122" s="12"/>
      <c r="AA122" s="12"/>
      <c r="AB122" s="12"/>
      <c r="AC122" s="12"/>
      <c r="AD122" s="12"/>
      <c r="AE122" s="12"/>
    </row>
    <row r="123" spans="23:31" x14ac:dyDescent="0.25">
      <c r="W123" s="12"/>
      <c r="X123" s="12"/>
      <c r="Y123" s="12"/>
      <c r="Z123" s="12"/>
      <c r="AA123" s="12"/>
      <c r="AB123" s="12"/>
      <c r="AC123" s="12"/>
      <c r="AD123" s="12"/>
      <c r="AE123" s="12"/>
    </row>
    <row r="124" spans="23:31" x14ac:dyDescent="0.25">
      <c r="W124" s="12"/>
      <c r="X124" s="12"/>
      <c r="Y124" s="12"/>
      <c r="Z124" s="12"/>
      <c r="AA124" s="12"/>
      <c r="AB124" s="12"/>
      <c r="AC124" s="12"/>
      <c r="AD124" s="12"/>
      <c r="AE124" s="12"/>
    </row>
    <row r="125" spans="23:31" x14ac:dyDescent="0.25"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23:31" x14ac:dyDescent="0.25"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23:31" x14ac:dyDescent="0.25">
      <c r="W127" s="12"/>
      <c r="X127" s="12"/>
      <c r="Y127" s="12"/>
      <c r="Z127" s="12"/>
      <c r="AA127" s="12"/>
      <c r="AB127" s="12"/>
      <c r="AC127" s="12"/>
      <c r="AD127" s="12"/>
      <c r="AE127" s="12"/>
    </row>
    <row r="128" spans="23:31" x14ac:dyDescent="0.25">
      <c r="W128" s="12"/>
      <c r="X128" s="12"/>
      <c r="Y128" s="12"/>
      <c r="Z128" s="12"/>
      <c r="AA128" s="12"/>
      <c r="AB128" s="12"/>
      <c r="AC128" s="12"/>
      <c r="AD128" s="12"/>
      <c r="AE128" s="12"/>
    </row>
    <row r="129" spans="23:31" x14ac:dyDescent="0.25">
      <c r="W129" s="12"/>
      <c r="X129" s="12"/>
      <c r="Y129" s="12"/>
      <c r="Z129" s="12"/>
      <c r="AA129" s="12"/>
      <c r="AB129" s="12"/>
      <c r="AC129" s="12"/>
      <c r="AD129" s="12"/>
      <c r="AE129" s="12"/>
    </row>
    <row r="130" spans="23:31" x14ac:dyDescent="0.25">
      <c r="W130" s="12"/>
      <c r="X130" s="12"/>
      <c r="Y130" s="12"/>
      <c r="Z130" s="12"/>
      <c r="AA130" s="12"/>
      <c r="AB130" s="12"/>
      <c r="AC130" s="12"/>
      <c r="AD130" s="12"/>
      <c r="AE130" s="12"/>
    </row>
    <row r="131" spans="23:31" x14ac:dyDescent="0.25">
      <c r="W131" s="12"/>
      <c r="X131" s="12"/>
      <c r="Y131" s="12"/>
      <c r="Z131" s="12"/>
      <c r="AA131" s="12"/>
      <c r="AB131" s="12"/>
      <c r="AC131" s="12"/>
      <c r="AD131" s="12"/>
      <c r="AE131" s="12"/>
    </row>
    <row r="132" spans="23:31" x14ac:dyDescent="0.25">
      <c r="W132" s="12"/>
      <c r="X132" s="12"/>
      <c r="Y132" s="12"/>
      <c r="Z132" s="12"/>
      <c r="AA132" s="12"/>
      <c r="AB132" s="12"/>
      <c r="AC132" s="12"/>
      <c r="AD132" s="12"/>
      <c r="AE132" s="12"/>
    </row>
    <row r="133" spans="23:31" x14ac:dyDescent="0.25">
      <c r="W133" s="12"/>
      <c r="X133" s="12"/>
      <c r="Y133" s="12"/>
      <c r="Z133" s="12"/>
      <c r="AA133" s="12"/>
      <c r="AB133" s="12"/>
      <c r="AC133" s="12"/>
      <c r="AD133" s="12"/>
      <c r="AE133" s="12"/>
    </row>
    <row r="134" spans="23:31" x14ac:dyDescent="0.25">
      <c r="W134" s="12"/>
      <c r="X134" s="12"/>
      <c r="Y134" s="12"/>
      <c r="Z134" s="12"/>
      <c r="AA134" s="12"/>
      <c r="AB134" s="12"/>
      <c r="AC134" s="12"/>
      <c r="AD134" s="12"/>
      <c r="AE134" s="12"/>
    </row>
    <row r="135" spans="23:31" x14ac:dyDescent="0.25">
      <c r="W135" s="12"/>
      <c r="X135" s="12"/>
      <c r="Y135" s="12"/>
      <c r="Z135" s="12"/>
      <c r="AA135" s="12"/>
      <c r="AB135" s="12"/>
      <c r="AC135" s="12"/>
      <c r="AD135" s="12"/>
      <c r="AE135" s="12"/>
    </row>
    <row r="136" spans="23:31" x14ac:dyDescent="0.25">
      <c r="W136" s="12"/>
      <c r="X136" s="12"/>
      <c r="Y136" s="12"/>
      <c r="Z136" s="12"/>
      <c r="AA136" s="12"/>
      <c r="AB136" s="12"/>
      <c r="AC136" s="12"/>
      <c r="AD136" s="12"/>
      <c r="AE136" s="12"/>
    </row>
    <row r="137" spans="23:31" x14ac:dyDescent="0.25">
      <c r="W137" s="12"/>
      <c r="X137" s="12"/>
      <c r="Y137" s="12"/>
      <c r="Z137" s="12"/>
      <c r="AA137" s="12"/>
      <c r="AB137" s="12"/>
      <c r="AC137" s="12"/>
      <c r="AD137" s="12"/>
      <c r="AE137" s="12"/>
    </row>
    <row r="138" spans="23:31" x14ac:dyDescent="0.25">
      <c r="W138" s="12"/>
      <c r="X138" s="12"/>
      <c r="Y138" s="12"/>
      <c r="Z138" s="12"/>
      <c r="AA138" s="12"/>
      <c r="AB138" s="12"/>
      <c r="AC138" s="12"/>
      <c r="AD138" s="12"/>
      <c r="AE138" s="12"/>
    </row>
    <row r="139" spans="23:31" x14ac:dyDescent="0.25">
      <c r="W139" s="12"/>
      <c r="X139" s="12"/>
      <c r="Y139" s="12"/>
      <c r="Z139" s="12"/>
      <c r="AA139" s="12"/>
      <c r="AB139" s="12"/>
      <c r="AC139" s="12"/>
      <c r="AD139" s="12"/>
      <c r="AE139" s="12"/>
    </row>
    <row r="140" spans="23:31" x14ac:dyDescent="0.25">
      <c r="W140" s="12"/>
      <c r="X140" s="12"/>
      <c r="Y140" s="12"/>
      <c r="Z140" s="12"/>
      <c r="AA140" s="12"/>
      <c r="AB140" s="12"/>
      <c r="AC140" s="12"/>
      <c r="AD140" s="12"/>
      <c r="AE140" s="12"/>
    </row>
    <row r="141" spans="23:31" x14ac:dyDescent="0.25">
      <c r="W141" s="12"/>
      <c r="X141" s="12"/>
      <c r="Y141" s="12"/>
      <c r="Z141" s="12"/>
      <c r="AA141" s="12"/>
      <c r="AB141" s="12"/>
      <c r="AC141" s="12"/>
      <c r="AD141" s="12"/>
      <c r="AE141" s="12"/>
    </row>
    <row r="142" spans="23:31" x14ac:dyDescent="0.25">
      <c r="W142" s="12"/>
      <c r="X142" s="12"/>
      <c r="Y142" s="12"/>
      <c r="Z142" s="12"/>
      <c r="AA142" s="12"/>
      <c r="AB142" s="12"/>
      <c r="AC142" s="12"/>
      <c r="AD142" s="12"/>
      <c r="AE142" s="12"/>
    </row>
    <row r="143" spans="23:31" x14ac:dyDescent="0.25">
      <c r="W143" s="11"/>
      <c r="X143" s="11"/>
      <c r="Y143" s="11"/>
      <c r="Z143" s="11"/>
      <c r="AA143" s="11"/>
      <c r="AB143" s="11"/>
      <c r="AC143" s="11"/>
      <c r="AD143" s="11"/>
      <c r="AE143" s="11"/>
    </row>
    <row r="144" spans="23:31" x14ac:dyDescent="0.25">
      <c r="W144" s="11"/>
      <c r="X144" s="11"/>
      <c r="Y144" s="11"/>
      <c r="Z144" s="11"/>
      <c r="AA144" s="11"/>
      <c r="AB144" s="11"/>
      <c r="AC144" s="11"/>
      <c r="AD144" s="11"/>
      <c r="AE144" s="11"/>
    </row>
    <row r="145" spans="23:31" x14ac:dyDescent="0.25">
      <c r="W145" s="11"/>
      <c r="X145" s="11"/>
      <c r="Y145" s="11"/>
      <c r="Z145" s="11"/>
      <c r="AA145" s="11"/>
      <c r="AB145" s="11"/>
      <c r="AC145" s="11"/>
      <c r="AD145" s="11"/>
      <c r="AE145" s="11"/>
    </row>
    <row r="146" spans="23:31" x14ac:dyDescent="0.25">
      <c r="W146" s="11"/>
      <c r="X146" s="11"/>
      <c r="Y146" s="11"/>
      <c r="Z146" s="11"/>
      <c r="AA146" s="11"/>
      <c r="AB146" s="11"/>
      <c r="AC146" s="11"/>
      <c r="AD146" s="11"/>
      <c r="AE146" s="11"/>
    </row>
    <row r="147" spans="23:31" x14ac:dyDescent="0.25">
      <c r="W147" s="11"/>
      <c r="X147" s="11"/>
      <c r="Y147" s="11"/>
      <c r="Z147" s="11"/>
      <c r="AA147" s="11"/>
      <c r="AB147" s="11"/>
      <c r="AC147" s="11"/>
      <c r="AD147" s="11"/>
      <c r="AE147" s="11"/>
    </row>
    <row r="148" spans="23:31" x14ac:dyDescent="0.25">
      <c r="W148" s="11"/>
      <c r="X148" s="11"/>
      <c r="Y148" s="11"/>
      <c r="Z148" s="11"/>
      <c r="AA148" s="11"/>
      <c r="AB148" s="11"/>
      <c r="AC148" s="11"/>
      <c r="AD148" s="11"/>
      <c r="AE148" s="11"/>
    </row>
    <row r="149" spans="23:31" x14ac:dyDescent="0.25">
      <c r="W149" s="11"/>
      <c r="X149" s="11"/>
      <c r="Y149" s="11"/>
      <c r="Z149" s="11"/>
      <c r="AA149" s="11"/>
      <c r="AB149" s="11"/>
      <c r="AC149" s="11"/>
      <c r="AD149" s="11"/>
      <c r="AE149" s="11"/>
    </row>
    <row r="150" spans="23:31" x14ac:dyDescent="0.25">
      <c r="W150" s="11"/>
      <c r="X150" s="11"/>
      <c r="Y150" s="11"/>
      <c r="Z150" s="11"/>
      <c r="AA150" s="11"/>
      <c r="AB150" s="11"/>
      <c r="AC150" s="11"/>
      <c r="AD150" s="11"/>
      <c r="AE150" s="11"/>
    </row>
    <row r="151" spans="23:31" x14ac:dyDescent="0.25">
      <c r="W151" s="11"/>
      <c r="X151" s="11"/>
      <c r="Y151" s="11"/>
      <c r="Z151" s="11"/>
      <c r="AA151" s="11"/>
      <c r="AB151" s="11"/>
      <c r="AC151" s="11"/>
      <c r="AD151" s="11"/>
      <c r="AE151" s="11"/>
    </row>
    <row r="152" spans="23:31" x14ac:dyDescent="0.25">
      <c r="W152" s="11"/>
      <c r="X152" s="11"/>
      <c r="Y152" s="11"/>
      <c r="Z152" s="11"/>
      <c r="AA152" s="11"/>
      <c r="AB152" s="11"/>
      <c r="AC152" s="11"/>
      <c r="AD152" s="11"/>
      <c r="AE152" s="11"/>
    </row>
    <row r="153" spans="23:31" x14ac:dyDescent="0.25">
      <c r="W153" s="11"/>
      <c r="X153" s="11"/>
      <c r="Y153" s="11"/>
      <c r="Z153" s="11"/>
      <c r="AA153" s="11"/>
      <c r="AB153" s="11"/>
      <c r="AC153" s="11"/>
      <c r="AD153" s="11"/>
      <c r="AE153" s="11"/>
    </row>
    <row r="154" spans="23:31" x14ac:dyDescent="0.25">
      <c r="W154" s="11"/>
      <c r="X154" s="11"/>
      <c r="Y154" s="11"/>
      <c r="Z154" s="11"/>
      <c r="AA154" s="11"/>
      <c r="AB154" s="11"/>
      <c r="AC154" s="11"/>
      <c r="AD154" s="11"/>
      <c r="AE154" s="11"/>
    </row>
    <row r="155" spans="23:31" x14ac:dyDescent="0.25">
      <c r="W155" s="11"/>
      <c r="X155" s="11"/>
      <c r="Y155" s="11"/>
      <c r="Z155" s="11"/>
      <c r="AA155" s="11"/>
      <c r="AB155" s="11"/>
      <c r="AC155" s="11"/>
      <c r="AD155" s="11"/>
      <c r="AE155" s="11"/>
    </row>
    <row r="156" spans="23:31" x14ac:dyDescent="0.25">
      <c r="W156" s="11"/>
      <c r="X156" s="11"/>
      <c r="Y156" s="11"/>
      <c r="Z156" s="11"/>
      <c r="AA156" s="11"/>
      <c r="AB156" s="11"/>
      <c r="AC156" s="11"/>
      <c r="AD156" s="11"/>
      <c r="AE156" s="11"/>
    </row>
    <row r="157" spans="23:31" x14ac:dyDescent="0.25">
      <c r="W157" s="11"/>
      <c r="X157" s="11"/>
      <c r="Y157" s="11"/>
      <c r="Z157" s="11"/>
      <c r="AA157" s="11"/>
      <c r="AB157" s="11"/>
      <c r="AC157" s="11"/>
      <c r="AD157" s="11"/>
      <c r="AE157" s="11"/>
    </row>
    <row r="158" spans="23:31" x14ac:dyDescent="0.25">
      <c r="W158" s="11"/>
      <c r="X158" s="11"/>
      <c r="Y158" s="11"/>
      <c r="Z158" s="11"/>
      <c r="AA158" s="11"/>
      <c r="AB158" s="11"/>
      <c r="AC158" s="11"/>
      <c r="AD158" s="11"/>
      <c r="AE158" s="11"/>
    </row>
    <row r="159" spans="23:31" x14ac:dyDescent="0.25">
      <c r="W159" s="11"/>
      <c r="X159" s="11"/>
      <c r="Y159" s="11"/>
      <c r="Z159" s="11"/>
      <c r="AA159" s="11"/>
      <c r="AB159" s="11"/>
      <c r="AC159" s="11"/>
      <c r="AD159" s="11"/>
      <c r="AE159" s="11"/>
    </row>
    <row r="160" spans="23:31" x14ac:dyDescent="0.25">
      <c r="W160" s="11"/>
      <c r="X160" s="11"/>
      <c r="Y160" s="11"/>
      <c r="Z160" s="11"/>
      <c r="AA160" s="11"/>
      <c r="AB160" s="11"/>
      <c r="AC160" s="11"/>
      <c r="AD160" s="11"/>
      <c r="AE160" s="11"/>
    </row>
    <row r="161" spans="23:31" x14ac:dyDescent="0.25">
      <c r="W161" s="11"/>
      <c r="X161" s="11"/>
      <c r="Y161" s="11"/>
      <c r="Z161" s="11"/>
      <c r="AA161" s="11"/>
      <c r="AB161" s="11"/>
      <c r="AC161" s="11"/>
      <c r="AD161" s="11"/>
      <c r="AE161" s="11"/>
    </row>
    <row r="162" spans="23:31" x14ac:dyDescent="0.25">
      <c r="W162" s="11"/>
      <c r="X162" s="11"/>
      <c r="Y162" s="11"/>
      <c r="Z162" s="11"/>
      <c r="AA162" s="11"/>
      <c r="AB162" s="11"/>
      <c r="AC162" s="11"/>
      <c r="AD162" s="11"/>
      <c r="AE162" s="11"/>
    </row>
    <row r="163" spans="23:31" x14ac:dyDescent="0.25">
      <c r="W163" s="11"/>
      <c r="X163" s="11"/>
      <c r="Y163" s="11"/>
      <c r="Z163" s="11"/>
      <c r="AA163" s="11"/>
      <c r="AB163" s="11"/>
      <c r="AC163" s="11"/>
      <c r="AD163" s="11"/>
      <c r="AE163" s="11"/>
    </row>
    <row r="164" spans="23:31" x14ac:dyDescent="0.25">
      <c r="W164" s="11"/>
      <c r="X164" s="11"/>
      <c r="Y164" s="11"/>
      <c r="Z164" s="11"/>
      <c r="AA164" s="11"/>
      <c r="AB164" s="11"/>
      <c r="AC164" s="11"/>
      <c r="AD164" s="11"/>
      <c r="AE164" s="11"/>
    </row>
    <row r="165" spans="23:31" x14ac:dyDescent="0.25">
      <c r="W165" s="11"/>
      <c r="X165" s="11"/>
      <c r="Y165" s="11"/>
      <c r="Z165" s="11"/>
      <c r="AA165" s="11"/>
      <c r="AB165" s="11"/>
      <c r="AC165" s="11"/>
      <c r="AD165" s="11"/>
      <c r="AE165" s="11"/>
    </row>
    <row r="166" spans="23:31" x14ac:dyDescent="0.25">
      <c r="W166" s="11"/>
      <c r="X166" s="11"/>
      <c r="Y166" s="11"/>
      <c r="Z166" s="11"/>
      <c r="AA166" s="11"/>
      <c r="AB166" s="11"/>
      <c r="AC166" s="11"/>
      <c r="AD166" s="11"/>
      <c r="AE166" s="11"/>
    </row>
    <row r="167" spans="23:31" x14ac:dyDescent="0.25">
      <c r="W167" s="11"/>
      <c r="X167" s="11"/>
      <c r="Y167" s="11"/>
      <c r="Z167" s="11"/>
      <c r="AA167" s="11"/>
      <c r="AB167" s="11"/>
      <c r="AC167" s="11"/>
      <c r="AD167" s="11"/>
      <c r="AE167" s="11"/>
    </row>
    <row r="168" spans="23:31" x14ac:dyDescent="0.25">
      <c r="W168" s="11"/>
      <c r="X168" s="11"/>
      <c r="Y168" s="11"/>
      <c r="Z168" s="11"/>
      <c r="AA168" s="11"/>
      <c r="AB168" s="11"/>
      <c r="AC168" s="11"/>
      <c r="AD168" s="11"/>
      <c r="AE168" s="11"/>
    </row>
    <row r="169" spans="23:31" x14ac:dyDescent="0.25">
      <c r="W169" s="11"/>
      <c r="X169" s="11"/>
      <c r="Y169" s="11"/>
      <c r="Z169" s="11"/>
      <c r="AA169" s="11"/>
      <c r="AB169" s="11"/>
      <c r="AC169" s="11"/>
      <c r="AD169" s="11"/>
      <c r="AE169" s="11"/>
    </row>
    <row r="170" spans="23:31" x14ac:dyDescent="0.25">
      <c r="W170" s="11"/>
      <c r="X170" s="11"/>
      <c r="Y170" s="11"/>
      <c r="Z170" s="11"/>
      <c r="AA170" s="11"/>
      <c r="AB170" s="11"/>
      <c r="AC170" s="11"/>
      <c r="AD170" s="11"/>
      <c r="AE170" s="11"/>
    </row>
    <row r="171" spans="23:31" x14ac:dyDescent="0.25">
      <c r="W171" s="11"/>
      <c r="X171" s="11"/>
      <c r="Y171" s="11"/>
      <c r="Z171" s="11"/>
      <c r="AA171" s="11"/>
      <c r="AB171" s="11"/>
      <c r="AC171" s="11"/>
      <c r="AD171" s="11"/>
      <c r="AE171" s="11"/>
    </row>
    <row r="172" spans="23:31" x14ac:dyDescent="0.25">
      <c r="W172" s="11"/>
      <c r="X172" s="11"/>
      <c r="Y172" s="11"/>
      <c r="Z172" s="11"/>
      <c r="AA172" s="11"/>
      <c r="AB172" s="11"/>
      <c r="AC172" s="11"/>
      <c r="AD172" s="11"/>
      <c r="AE172" s="11"/>
    </row>
    <row r="173" spans="23:31" x14ac:dyDescent="0.25">
      <c r="W173" s="11"/>
      <c r="X173" s="11"/>
      <c r="Y173" s="11"/>
      <c r="Z173" s="11"/>
      <c r="AA173" s="11"/>
      <c r="AB173" s="11"/>
      <c r="AC173" s="11"/>
      <c r="AD173" s="11"/>
      <c r="AE173" s="11"/>
    </row>
    <row r="174" spans="23:31" x14ac:dyDescent="0.25">
      <c r="W174" s="11"/>
      <c r="X174" s="11"/>
      <c r="Y174" s="11"/>
      <c r="Z174" s="11"/>
      <c r="AA174" s="11"/>
      <c r="AB174" s="11"/>
      <c r="AC174" s="11"/>
      <c r="AD174" s="11"/>
      <c r="AE174" s="11"/>
    </row>
    <row r="175" spans="23:31" x14ac:dyDescent="0.25">
      <c r="W175" s="11"/>
      <c r="X175" s="11"/>
      <c r="Y175" s="11"/>
      <c r="Z175" s="11"/>
      <c r="AA175" s="11"/>
      <c r="AB175" s="11"/>
      <c r="AC175" s="11"/>
      <c r="AD175" s="11"/>
      <c r="AE175" s="11"/>
    </row>
    <row r="176" spans="23:31" x14ac:dyDescent="0.25">
      <c r="W176" s="11"/>
      <c r="X176" s="11"/>
      <c r="Y176" s="11"/>
      <c r="Z176" s="11"/>
      <c r="AA176" s="11"/>
      <c r="AB176" s="11"/>
      <c r="AC176" s="11"/>
      <c r="AD176" s="11"/>
      <c r="AE176" s="11"/>
    </row>
    <row r="177" spans="23:31" x14ac:dyDescent="0.25">
      <c r="W177" s="11"/>
      <c r="X177" s="11"/>
      <c r="Y177" s="11"/>
      <c r="Z177" s="11"/>
      <c r="AA177" s="11"/>
      <c r="AB177" s="11"/>
      <c r="AC177" s="11"/>
      <c r="AD177" s="11"/>
      <c r="AE177" s="11"/>
    </row>
    <row r="178" spans="23:31" x14ac:dyDescent="0.25">
      <c r="W178" s="11"/>
      <c r="X178" s="11"/>
      <c r="Y178" s="11"/>
      <c r="Z178" s="11"/>
      <c r="AA178" s="11"/>
      <c r="AB178" s="11"/>
      <c r="AC178" s="11"/>
      <c r="AD178" s="11"/>
      <c r="AE178" s="11"/>
    </row>
    <row r="179" spans="23:31" x14ac:dyDescent="0.25">
      <c r="W179" s="11"/>
      <c r="X179" s="11"/>
      <c r="Y179" s="11"/>
      <c r="Z179" s="11"/>
      <c r="AA179" s="11"/>
      <c r="AB179" s="11"/>
      <c r="AC179" s="11"/>
      <c r="AD179" s="11"/>
      <c r="AE179" s="11"/>
    </row>
    <row r="180" spans="23:31" x14ac:dyDescent="0.25">
      <c r="W180" s="11"/>
      <c r="X180" s="11"/>
      <c r="Y180" s="11"/>
      <c r="Z180" s="11"/>
      <c r="AA180" s="11"/>
      <c r="AB180" s="11"/>
      <c r="AC180" s="11"/>
      <c r="AD180" s="11"/>
      <c r="AE180" s="11"/>
    </row>
    <row r="181" spans="23:31" x14ac:dyDescent="0.25">
      <c r="W181" s="11"/>
      <c r="X181" s="11"/>
      <c r="Y181" s="11"/>
      <c r="Z181" s="11"/>
      <c r="AA181" s="11"/>
      <c r="AB181" s="11"/>
      <c r="AC181" s="11"/>
      <c r="AD181" s="11"/>
      <c r="AE181" s="11"/>
    </row>
    <row r="182" spans="23:31" x14ac:dyDescent="0.25">
      <c r="W182" s="11"/>
      <c r="X182" s="11"/>
      <c r="Y182" s="11"/>
      <c r="Z182" s="11"/>
      <c r="AA182" s="11"/>
      <c r="AB182" s="11"/>
      <c r="AC182" s="11"/>
      <c r="AD182" s="11"/>
      <c r="AE182" s="11"/>
    </row>
    <row r="183" spans="23:31" x14ac:dyDescent="0.25">
      <c r="W183" s="11"/>
      <c r="X183" s="11"/>
      <c r="Y183" s="11"/>
      <c r="Z183" s="11"/>
      <c r="AA183" s="11"/>
      <c r="AB183" s="11"/>
      <c r="AC183" s="11"/>
      <c r="AD183" s="11"/>
      <c r="AE183" s="11"/>
    </row>
    <row r="184" spans="23:31" x14ac:dyDescent="0.25">
      <c r="W184" s="11"/>
      <c r="X184" s="11"/>
      <c r="Y184" s="11"/>
      <c r="Z184" s="11"/>
      <c r="AA184" s="11"/>
      <c r="AB184" s="11"/>
      <c r="AC184" s="11"/>
      <c r="AD184" s="11"/>
      <c r="AE184" s="11"/>
    </row>
    <row r="185" spans="23:31" x14ac:dyDescent="0.25">
      <c r="W185" s="11"/>
      <c r="X185" s="11"/>
      <c r="Y185" s="11"/>
      <c r="Z185" s="11"/>
      <c r="AA185" s="11"/>
      <c r="AB185" s="11"/>
      <c r="AC185" s="11"/>
      <c r="AD185" s="11"/>
      <c r="AE185" s="11"/>
    </row>
    <row r="186" spans="23:31" x14ac:dyDescent="0.25">
      <c r="W186" s="11"/>
      <c r="X186" s="11"/>
      <c r="Y186" s="11"/>
      <c r="Z186" s="11"/>
      <c r="AA186" s="11"/>
      <c r="AB186" s="11"/>
      <c r="AC186" s="11"/>
      <c r="AD186" s="11"/>
      <c r="AE186" s="11"/>
    </row>
    <row r="187" spans="23:31" x14ac:dyDescent="0.25">
      <c r="W187" s="11"/>
      <c r="X187" s="11"/>
      <c r="Y187" s="11"/>
      <c r="Z187" s="11"/>
      <c r="AA187" s="11"/>
      <c r="AB187" s="11"/>
      <c r="AC187" s="11"/>
      <c r="AD187" s="11"/>
      <c r="AE187" s="11"/>
    </row>
    <row r="188" spans="23:31" x14ac:dyDescent="0.25">
      <c r="W188" s="11"/>
      <c r="X188" s="11"/>
      <c r="Y188" s="11"/>
      <c r="Z188" s="11"/>
      <c r="AA188" s="11"/>
      <c r="AB188" s="11"/>
      <c r="AC188" s="11"/>
      <c r="AD188" s="11"/>
      <c r="AE188" s="11"/>
    </row>
    <row r="189" spans="23:31" x14ac:dyDescent="0.25">
      <c r="W189" s="11"/>
      <c r="X189" s="11"/>
      <c r="Y189" s="11"/>
      <c r="Z189" s="11"/>
      <c r="AA189" s="11"/>
      <c r="AB189" s="11"/>
      <c r="AC189" s="11"/>
      <c r="AD189" s="11"/>
      <c r="AE189" s="11"/>
    </row>
    <row r="190" spans="23:31" x14ac:dyDescent="0.25">
      <c r="W190" s="11"/>
      <c r="X190" s="11"/>
      <c r="Y190" s="11"/>
      <c r="Z190" s="11"/>
      <c r="AA190" s="11"/>
      <c r="AB190" s="11"/>
      <c r="AC190" s="11"/>
      <c r="AD190" s="11"/>
      <c r="AE190" s="11"/>
    </row>
    <row r="191" spans="23:31" x14ac:dyDescent="0.25">
      <c r="W191" s="11"/>
      <c r="X191" s="11"/>
      <c r="Y191" s="11"/>
      <c r="Z191" s="11"/>
      <c r="AA191" s="11"/>
      <c r="AB191" s="11"/>
      <c r="AC191" s="11"/>
      <c r="AD191" s="11"/>
      <c r="AE191" s="11"/>
    </row>
    <row r="192" spans="23:31" x14ac:dyDescent="0.25">
      <c r="W192" s="11"/>
      <c r="X192" s="11"/>
      <c r="Y192" s="11"/>
      <c r="Z192" s="11"/>
      <c r="AA192" s="11"/>
      <c r="AB192" s="11"/>
      <c r="AC192" s="11"/>
      <c r="AD192" s="11"/>
      <c r="AE192" s="11"/>
    </row>
    <row r="193" spans="23:31" x14ac:dyDescent="0.25">
      <c r="W193" s="11"/>
      <c r="X193" s="11"/>
      <c r="Y193" s="11"/>
      <c r="Z193" s="11"/>
      <c r="AA193" s="11"/>
      <c r="AB193" s="11"/>
      <c r="AC193" s="11"/>
      <c r="AD193" s="11"/>
      <c r="AE193" s="11"/>
    </row>
    <row r="194" spans="23:31" x14ac:dyDescent="0.25">
      <c r="W194" s="11"/>
      <c r="X194" s="11"/>
      <c r="Y194" s="11"/>
      <c r="Z194" s="11"/>
      <c r="AA194" s="11"/>
      <c r="AB194" s="11"/>
      <c r="AC194" s="11"/>
      <c r="AD194" s="11"/>
      <c r="AE194" s="11"/>
    </row>
    <row r="195" spans="23:31" x14ac:dyDescent="0.25">
      <c r="W195" s="11"/>
      <c r="X195" s="11"/>
      <c r="Y195" s="11"/>
      <c r="Z195" s="11"/>
      <c r="AA195" s="11"/>
      <c r="AB195" s="11"/>
      <c r="AC195" s="11"/>
      <c r="AD195" s="11"/>
      <c r="AE195" s="11"/>
    </row>
    <row r="196" spans="23:31" x14ac:dyDescent="0.25">
      <c r="W196" s="11"/>
      <c r="X196" s="11"/>
      <c r="Y196" s="11"/>
      <c r="Z196" s="11"/>
      <c r="AA196" s="11"/>
      <c r="AB196" s="11"/>
      <c r="AC196" s="11"/>
      <c r="AD196" s="11"/>
      <c r="AE196" s="11"/>
    </row>
    <row r="197" spans="23:31" x14ac:dyDescent="0.25">
      <c r="W197" s="11"/>
      <c r="X197" s="11"/>
      <c r="Y197" s="11"/>
      <c r="Z197" s="11"/>
      <c r="AA197" s="11"/>
      <c r="AB197" s="11"/>
      <c r="AC197" s="11"/>
      <c r="AD197" s="11"/>
      <c r="AE197" s="11"/>
    </row>
    <row r="198" spans="23:31" x14ac:dyDescent="0.25">
      <c r="W198" s="11"/>
      <c r="X198" s="11"/>
      <c r="Y198" s="11"/>
      <c r="Z198" s="11"/>
      <c r="AA198" s="11"/>
      <c r="AB198" s="11"/>
      <c r="AC198" s="11"/>
      <c r="AD198" s="11"/>
      <c r="AE198" s="11"/>
    </row>
    <row r="199" spans="23:31" x14ac:dyDescent="0.25">
      <c r="W199" s="11"/>
      <c r="X199" s="11"/>
      <c r="Y199" s="11"/>
      <c r="Z199" s="11"/>
      <c r="AA199" s="11"/>
      <c r="AB199" s="11"/>
      <c r="AC199" s="11"/>
      <c r="AD199" s="11"/>
      <c r="AE199" s="11"/>
    </row>
    <row r="200" spans="23:31" x14ac:dyDescent="0.25">
      <c r="W200" s="11"/>
      <c r="X200" s="11"/>
      <c r="Y200" s="11"/>
      <c r="Z200" s="11"/>
      <c r="AA200" s="11"/>
      <c r="AB200" s="11"/>
      <c r="AC200" s="11"/>
      <c r="AD200" s="11"/>
      <c r="AE200" s="11"/>
    </row>
    <row r="201" spans="23:31" x14ac:dyDescent="0.25">
      <c r="W201" s="11"/>
      <c r="X201" s="11"/>
      <c r="Y201" s="11"/>
      <c r="Z201" s="11"/>
      <c r="AA201" s="11"/>
      <c r="AB201" s="11"/>
      <c r="AC201" s="11"/>
      <c r="AD201" s="11"/>
      <c r="AE201" s="11"/>
    </row>
    <row r="202" spans="23:31" x14ac:dyDescent="0.25">
      <c r="W202" s="11"/>
      <c r="X202" s="11"/>
      <c r="Y202" s="11"/>
      <c r="Z202" s="11"/>
      <c r="AA202" s="11"/>
      <c r="AB202" s="11"/>
      <c r="AC202" s="11"/>
      <c r="AD202" s="11"/>
      <c r="AE202" s="11"/>
    </row>
    <row r="203" spans="23:31" x14ac:dyDescent="0.25">
      <c r="W203" s="11"/>
      <c r="X203" s="11"/>
      <c r="Y203" s="11"/>
      <c r="Z203" s="11"/>
      <c r="AA203" s="11"/>
      <c r="AB203" s="11"/>
      <c r="AC203" s="11"/>
      <c r="AD203" s="11"/>
      <c r="AE203" s="11"/>
    </row>
    <row r="204" spans="23:31" x14ac:dyDescent="0.25">
      <c r="W204" s="11"/>
      <c r="X204" s="11"/>
      <c r="Y204" s="11"/>
      <c r="Z204" s="11"/>
      <c r="AA204" s="11"/>
      <c r="AB204" s="11"/>
      <c r="AC204" s="11"/>
      <c r="AD204" s="11"/>
      <c r="AE204" s="11"/>
    </row>
    <row r="205" spans="23:31" x14ac:dyDescent="0.25">
      <c r="W205" s="11"/>
      <c r="X205" s="11"/>
      <c r="Y205" s="11"/>
      <c r="Z205" s="11"/>
      <c r="AA205" s="11"/>
      <c r="AB205" s="11"/>
      <c r="AC205" s="11"/>
      <c r="AD205" s="11"/>
      <c r="AE205" s="11"/>
    </row>
    <row r="206" spans="23:31" x14ac:dyDescent="0.25">
      <c r="W206" s="11"/>
      <c r="X206" s="11"/>
      <c r="Y206" s="11"/>
      <c r="Z206" s="11"/>
      <c r="AA206" s="11"/>
      <c r="AB206" s="11"/>
      <c r="AC206" s="11"/>
      <c r="AD206" s="11"/>
      <c r="AE206" s="11"/>
    </row>
    <row r="207" spans="23:31" x14ac:dyDescent="0.25">
      <c r="W207" s="11"/>
      <c r="X207" s="11"/>
      <c r="Y207" s="11"/>
      <c r="Z207" s="11"/>
      <c r="AA207" s="11"/>
      <c r="AB207" s="11"/>
      <c r="AC207" s="11"/>
      <c r="AD207" s="11"/>
      <c r="AE207" s="11"/>
    </row>
    <row r="208" spans="23:31" x14ac:dyDescent="0.25">
      <c r="W208" s="11"/>
      <c r="X208" s="11"/>
      <c r="Y208" s="11"/>
      <c r="Z208" s="11"/>
      <c r="AA208" s="11"/>
      <c r="AB208" s="11"/>
      <c r="AC208" s="11"/>
      <c r="AD208" s="11"/>
      <c r="AE208" s="11"/>
    </row>
    <row r="209" spans="23:31" x14ac:dyDescent="0.25">
      <c r="W209" s="11"/>
      <c r="X209" s="11"/>
      <c r="Y209" s="11"/>
      <c r="Z209" s="11"/>
      <c r="AA209" s="11"/>
      <c r="AB209" s="11"/>
      <c r="AC209" s="11"/>
      <c r="AD209" s="11"/>
      <c r="AE209" s="11"/>
    </row>
    <row r="210" spans="23:31" x14ac:dyDescent="0.25">
      <c r="W210" s="11"/>
      <c r="X210" s="11"/>
      <c r="Y210" s="11"/>
      <c r="Z210" s="11"/>
      <c r="AA210" s="11"/>
      <c r="AB210" s="11"/>
      <c r="AC210" s="11"/>
      <c r="AD210" s="11"/>
      <c r="AE210" s="11"/>
    </row>
    <row r="211" spans="23:31" x14ac:dyDescent="0.25">
      <c r="W211" s="11"/>
      <c r="X211" s="11"/>
      <c r="Y211" s="11"/>
      <c r="Z211" s="11"/>
      <c r="AA211" s="11"/>
      <c r="AB211" s="11"/>
      <c r="AC211" s="11"/>
      <c r="AD211" s="11"/>
      <c r="AE211" s="11"/>
    </row>
    <row r="212" spans="23:31" x14ac:dyDescent="0.25">
      <c r="W212" s="11"/>
      <c r="X212" s="11"/>
      <c r="Y212" s="11"/>
      <c r="Z212" s="11"/>
      <c r="AA212" s="11"/>
      <c r="AB212" s="11"/>
      <c r="AC212" s="11"/>
      <c r="AD212" s="11"/>
      <c r="AE212" s="11"/>
    </row>
    <row r="213" spans="23:31" x14ac:dyDescent="0.25">
      <c r="W213" s="11"/>
      <c r="X213" s="11"/>
      <c r="Y213" s="11"/>
      <c r="Z213" s="11"/>
      <c r="AA213" s="11"/>
      <c r="AB213" s="11"/>
      <c r="AC213" s="11"/>
      <c r="AD213" s="11"/>
      <c r="AE213" s="11"/>
    </row>
    <row r="214" spans="23:31" x14ac:dyDescent="0.25">
      <c r="W214" s="11"/>
      <c r="X214" s="11"/>
      <c r="Y214" s="11"/>
      <c r="Z214" s="11"/>
      <c r="AA214" s="11"/>
      <c r="AB214" s="11"/>
      <c r="AC214" s="11"/>
      <c r="AD214" s="11"/>
      <c r="AE214" s="11"/>
    </row>
    <row r="215" spans="23:31" x14ac:dyDescent="0.25">
      <c r="W215" s="11"/>
      <c r="X215" s="11"/>
      <c r="Y215" s="11"/>
      <c r="Z215" s="11"/>
      <c r="AA215" s="11"/>
      <c r="AB215" s="11"/>
      <c r="AC215" s="11"/>
      <c r="AD215" s="11"/>
      <c r="AE215" s="11"/>
    </row>
    <row r="216" spans="23:31" x14ac:dyDescent="0.25">
      <c r="W216" s="11"/>
      <c r="X216" s="11"/>
      <c r="Y216" s="11"/>
      <c r="Z216" s="11"/>
      <c r="AA216" s="11"/>
      <c r="AB216" s="11"/>
      <c r="AC216" s="11"/>
      <c r="AD216" s="11"/>
      <c r="AE216" s="11"/>
    </row>
    <row r="217" spans="23:31" x14ac:dyDescent="0.25">
      <c r="W217" s="11"/>
      <c r="X217" s="11"/>
      <c r="Y217" s="11"/>
      <c r="Z217" s="11"/>
      <c r="AA217" s="11"/>
      <c r="AB217" s="11"/>
      <c r="AC217" s="11"/>
      <c r="AD217" s="11"/>
      <c r="AE217" s="11"/>
    </row>
    <row r="218" spans="23:31" x14ac:dyDescent="0.25">
      <c r="W218" s="11"/>
      <c r="X218" s="11"/>
      <c r="Y218" s="11"/>
      <c r="Z218" s="11"/>
      <c r="AA218" s="11"/>
      <c r="AB218" s="11"/>
      <c r="AC218" s="11"/>
      <c r="AD218" s="11"/>
      <c r="AE218" s="11"/>
    </row>
    <row r="219" spans="23:31" x14ac:dyDescent="0.25">
      <c r="W219" s="11"/>
      <c r="X219" s="11"/>
      <c r="Y219" s="11"/>
      <c r="Z219" s="11"/>
      <c r="AA219" s="11"/>
      <c r="AB219" s="11"/>
      <c r="AC219" s="11"/>
      <c r="AD219" s="11"/>
      <c r="AE219" s="11"/>
    </row>
    <row r="220" spans="23:31" x14ac:dyDescent="0.25"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23:31" x14ac:dyDescent="0.25"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23:31" x14ac:dyDescent="0.25"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23:31" x14ac:dyDescent="0.25"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23:31" x14ac:dyDescent="0.25"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23:31" x14ac:dyDescent="0.25"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23:31" x14ac:dyDescent="0.25"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23:31" x14ac:dyDescent="0.25"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23:31" x14ac:dyDescent="0.25"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23:31" x14ac:dyDescent="0.25"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23:31" x14ac:dyDescent="0.25"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23:31" x14ac:dyDescent="0.25"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23:31" x14ac:dyDescent="0.25"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23:31" x14ac:dyDescent="0.25"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23:31" x14ac:dyDescent="0.25"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23:31" x14ac:dyDescent="0.25"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23:31" x14ac:dyDescent="0.25"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23:31" x14ac:dyDescent="0.25"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23:31" x14ac:dyDescent="0.25"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23:31" x14ac:dyDescent="0.25"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23:31" x14ac:dyDescent="0.25"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23:31" x14ac:dyDescent="0.25"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23:31" x14ac:dyDescent="0.25"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23:31" x14ac:dyDescent="0.25"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23:31" x14ac:dyDescent="0.25"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23:31" x14ac:dyDescent="0.25"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23:31" x14ac:dyDescent="0.25"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23:31" x14ac:dyDescent="0.25"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23:31" x14ac:dyDescent="0.25"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23:31" x14ac:dyDescent="0.25">
      <c r="W249" s="10"/>
      <c r="X249" s="10"/>
      <c r="Y249" s="10"/>
      <c r="Z249" s="10"/>
      <c r="AA249" s="10"/>
      <c r="AB249" s="10"/>
      <c r="AC249" s="10"/>
      <c r="AD249" s="10"/>
      <c r="AE249" s="10"/>
    </row>
    <row r="250" spans="23:31" x14ac:dyDescent="0.25"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23:31" x14ac:dyDescent="0.25">
      <c r="W251" s="10"/>
      <c r="X251" s="10"/>
      <c r="Y251" s="10"/>
      <c r="Z251" s="10"/>
      <c r="AA251" s="10"/>
      <c r="AB251" s="10"/>
      <c r="AC251" s="10"/>
      <c r="AD251" s="10"/>
      <c r="AE251" s="10"/>
    </row>
    <row r="252" spans="23:31" x14ac:dyDescent="0.25">
      <c r="W252" s="10"/>
      <c r="X252" s="10"/>
      <c r="Y252" s="10"/>
      <c r="Z252" s="10"/>
      <c r="AA252" s="10"/>
      <c r="AB252" s="10"/>
      <c r="AC252" s="10"/>
      <c r="AD252" s="10"/>
      <c r="AE252" s="10"/>
    </row>
    <row r="253" spans="23:31" x14ac:dyDescent="0.25">
      <c r="W253" s="10"/>
      <c r="X253" s="10"/>
      <c r="Y253" s="10"/>
      <c r="Z253" s="10"/>
      <c r="AA253" s="10"/>
      <c r="AB253" s="10"/>
      <c r="AC253" s="10"/>
      <c r="AD253" s="10"/>
      <c r="AE253" s="10"/>
    </row>
    <row r="254" spans="23:31" x14ac:dyDescent="0.25">
      <c r="W254" s="10"/>
      <c r="X254" s="10"/>
      <c r="Y254" s="10"/>
      <c r="Z254" s="10"/>
      <c r="AA254" s="10"/>
      <c r="AB254" s="10"/>
      <c r="AC254" s="10"/>
      <c r="AD254" s="10"/>
      <c r="AE254" s="10"/>
    </row>
    <row r="255" spans="23:31" x14ac:dyDescent="0.25">
      <c r="W255" s="10"/>
      <c r="X255" s="10"/>
      <c r="Y255" s="10"/>
      <c r="Z255" s="10"/>
      <c r="AA255" s="10"/>
      <c r="AB255" s="10"/>
      <c r="AC255" s="10"/>
      <c r="AD255" s="10"/>
      <c r="AE255" s="10"/>
    </row>
    <row r="256" spans="23:31" x14ac:dyDescent="0.25">
      <c r="W256" s="10"/>
      <c r="X256" s="10"/>
      <c r="Y256" s="10"/>
      <c r="Z256" s="10"/>
      <c r="AA256" s="10"/>
      <c r="AB256" s="10"/>
      <c r="AC256" s="10"/>
      <c r="AD256" s="10"/>
      <c r="AE256" s="10"/>
    </row>
    <row r="257" spans="23:31" x14ac:dyDescent="0.25">
      <c r="W257" s="10"/>
      <c r="X257" s="10"/>
      <c r="Y257" s="10"/>
      <c r="Z257" s="10"/>
      <c r="AA257" s="10"/>
      <c r="AB257" s="10"/>
      <c r="AC257" s="10"/>
      <c r="AD257" s="10"/>
      <c r="AE257" s="10"/>
    </row>
    <row r="258" spans="23:31" x14ac:dyDescent="0.25">
      <c r="W258" s="10"/>
      <c r="X258" s="10"/>
      <c r="Y258" s="10"/>
      <c r="Z258" s="10"/>
      <c r="AA258" s="10"/>
      <c r="AB258" s="10"/>
      <c r="AC258" s="10"/>
      <c r="AD258" s="10"/>
      <c r="AE258" s="10"/>
    </row>
    <row r="259" spans="23:31" x14ac:dyDescent="0.25">
      <c r="W259" s="10"/>
      <c r="X259" s="10"/>
      <c r="Y259" s="10"/>
      <c r="Z259" s="10"/>
      <c r="AA259" s="10"/>
      <c r="AB259" s="10"/>
      <c r="AC259" s="10"/>
      <c r="AD259" s="10"/>
      <c r="AE259" s="10"/>
    </row>
    <row r="260" spans="23:31" x14ac:dyDescent="0.25">
      <c r="W260" s="10"/>
      <c r="X260" s="10"/>
      <c r="Y260" s="10"/>
      <c r="Z260" s="10"/>
      <c r="AA260" s="10"/>
      <c r="AB260" s="10"/>
      <c r="AC260" s="10"/>
      <c r="AD260" s="10"/>
      <c r="AE260" s="10"/>
    </row>
    <row r="261" spans="23:31" x14ac:dyDescent="0.25">
      <c r="W261" s="10"/>
      <c r="X261" s="10"/>
      <c r="Y261" s="10"/>
      <c r="Z261" s="10"/>
      <c r="AA261" s="10"/>
      <c r="AB261" s="10"/>
      <c r="AC261" s="10"/>
      <c r="AD261" s="10"/>
      <c r="AE261" s="10"/>
    </row>
    <row r="262" spans="23:31" x14ac:dyDescent="0.25">
      <c r="W262" s="10"/>
      <c r="X262" s="10"/>
      <c r="Y262" s="10"/>
      <c r="Z262" s="10"/>
      <c r="AA262" s="10"/>
      <c r="AB262" s="10"/>
      <c r="AC262" s="10"/>
      <c r="AD262" s="10"/>
      <c r="AE262" s="10"/>
    </row>
    <row r="263" spans="23:31" x14ac:dyDescent="0.25">
      <c r="W263" s="10"/>
      <c r="X263" s="10"/>
      <c r="Y263" s="10"/>
      <c r="Z263" s="10"/>
      <c r="AA263" s="10"/>
      <c r="AB263" s="10"/>
      <c r="AC263" s="10"/>
      <c r="AD263" s="10"/>
      <c r="AE263" s="10"/>
    </row>
    <row r="264" spans="23:31" x14ac:dyDescent="0.25">
      <c r="W264" s="10"/>
      <c r="X264" s="10"/>
      <c r="Y264" s="10"/>
      <c r="Z264" s="10"/>
      <c r="AA264" s="10"/>
      <c r="AB264" s="10"/>
      <c r="AC264" s="10"/>
      <c r="AD264" s="10"/>
      <c r="AE264" s="10"/>
    </row>
    <row r="265" spans="23:31" x14ac:dyDescent="0.25">
      <c r="W265" s="10"/>
      <c r="X265" s="10"/>
      <c r="Y265" s="10"/>
      <c r="Z265" s="10"/>
      <c r="AA265" s="10"/>
      <c r="AB265" s="10"/>
      <c r="AC265" s="10"/>
      <c r="AD265" s="10"/>
      <c r="AE265" s="10"/>
    </row>
    <row r="266" spans="23:31" x14ac:dyDescent="0.25">
      <c r="W266" s="10"/>
      <c r="X266" s="10"/>
      <c r="Y266" s="10"/>
      <c r="Z266" s="10"/>
      <c r="AA266" s="10"/>
      <c r="AB266" s="10"/>
      <c r="AC266" s="10"/>
      <c r="AD266" s="10"/>
      <c r="AE266" s="10"/>
    </row>
    <row r="267" spans="23:31" x14ac:dyDescent="0.25">
      <c r="W267" s="10"/>
      <c r="X267" s="10"/>
      <c r="Y267" s="10"/>
      <c r="Z267" s="10"/>
      <c r="AA267" s="10"/>
      <c r="AB267" s="10"/>
      <c r="AC267" s="10"/>
      <c r="AD267" s="10"/>
      <c r="AE267" s="10"/>
    </row>
    <row r="268" spans="23:31" x14ac:dyDescent="0.25">
      <c r="W268" s="10"/>
      <c r="X268" s="10"/>
      <c r="Y268" s="10"/>
      <c r="Z268" s="10"/>
      <c r="AA268" s="10"/>
      <c r="AB268" s="10"/>
      <c r="AC268" s="10"/>
      <c r="AD268" s="10"/>
      <c r="AE268" s="10"/>
    </row>
    <row r="269" spans="23:31" x14ac:dyDescent="0.25">
      <c r="W269" s="10"/>
      <c r="X269" s="10"/>
      <c r="Y269" s="10"/>
      <c r="Z269" s="10"/>
      <c r="AA269" s="10"/>
      <c r="AB269" s="10"/>
      <c r="AC269" s="10"/>
      <c r="AD269" s="10"/>
      <c r="AE269" s="10"/>
    </row>
    <row r="270" spans="23:31" x14ac:dyDescent="0.25">
      <c r="W270" s="10"/>
      <c r="X270" s="10"/>
      <c r="Y270" s="10"/>
      <c r="Z270" s="10"/>
      <c r="AA270" s="10"/>
      <c r="AB270" s="10"/>
      <c r="AC270" s="10"/>
      <c r="AD270" s="10"/>
      <c r="AE270" s="10"/>
    </row>
    <row r="271" spans="23:31" x14ac:dyDescent="0.25">
      <c r="W271" s="10"/>
      <c r="X271" s="10"/>
      <c r="Y271" s="10"/>
      <c r="Z271" s="10"/>
      <c r="AA271" s="10"/>
      <c r="AB271" s="10"/>
      <c r="AC271" s="10"/>
      <c r="AD271" s="10"/>
      <c r="AE271" s="10"/>
    </row>
    <row r="272" spans="23:31" x14ac:dyDescent="0.25">
      <c r="W272" s="10"/>
      <c r="X272" s="10"/>
      <c r="Y272" s="10"/>
      <c r="Z272" s="10"/>
      <c r="AA272" s="10"/>
      <c r="AB272" s="10"/>
      <c r="AC272" s="10"/>
      <c r="AD272" s="10"/>
      <c r="AE272" s="10"/>
    </row>
    <row r="273" spans="23:31" x14ac:dyDescent="0.25">
      <c r="W273" s="10"/>
      <c r="X273" s="10"/>
      <c r="Y273" s="10"/>
      <c r="Z273" s="10"/>
      <c r="AA273" s="10"/>
      <c r="AB273" s="10"/>
      <c r="AC273" s="10"/>
      <c r="AD273" s="10"/>
      <c r="AE273" s="10"/>
    </row>
    <row r="274" spans="23:31" x14ac:dyDescent="0.25">
      <c r="W274" s="10"/>
      <c r="X274" s="10"/>
      <c r="Y274" s="10"/>
      <c r="Z274" s="10"/>
      <c r="AA274" s="10"/>
      <c r="AB274" s="10"/>
      <c r="AC274" s="10"/>
      <c r="AD274" s="10"/>
      <c r="AE274" s="10"/>
    </row>
    <row r="275" spans="23:31" x14ac:dyDescent="0.25">
      <c r="W275" s="10"/>
      <c r="X275" s="10"/>
      <c r="Y275" s="10"/>
      <c r="Z275" s="10"/>
      <c r="AA275" s="10"/>
      <c r="AB275" s="10"/>
      <c r="AC275" s="10"/>
      <c r="AD275" s="10"/>
      <c r="AE275" s="10"/>
    </row>
    <row r="276" spans="23:31" x14ac:dyDescent="0.25">
      <c r="W276" s="10"/>
      <c r="X276" s="10"/>
      <c r="Y276" s="10"/>
      <c r="Z276" s="10"/>
      <c r="AA276" s="10"/>
      <c r="AB276" s="10"/>
      <c r="AC276" s="10"/>
      <c r="AD276" s="10"/>
      <c r="AE276" s="10"/>
    </row>
    <row r="277" spans="23:31" x14ac:dyDescent="0.25">
      <c r="W277" s="10"/>
      <c r="X277" s="10"/>
      <c r="Y277" s="10"/>
      <c r="Z277" s="10"/>
      <c r="AA277" s="10"/>
      <c r="AB277" s="10"/>
      <c r="AC277" s="10"/>
      <c r="AD277" s="10"/>
      <c r="AE277" s="10"/>
    </row>
    <row r="278" spans="23:31" x14ac:dyDescent="0.25">
      <c r="W278" s="10"/>
      <c r="X278" s="10"/>
      <c r="Y278" s="10"/>
      <c r="Z278" s="10"/>
      <c r="AA278" s="10"/>
      <c r="AB278" s="10"/>
      <c r="AC278" s="10"/>
      <c r="AD278" s="10"/>
      <c r="AE278" s="10"/>
    </row>
    <row r="279" spans="23:31" x14ac:dyDescent="0.25">
      <c r="W279" s="10"/>
      <c r="X279" s="10"/>
      <c r="Y279" s="10"/>
      <c r="Z279" s="10"/>
      <c r="AA279" s="10"/>
      <c r="AB279" s="10"/>
      <c r="AC279" s="10"/>
      <c r="AD279" s="10"/>
      <c r="AE279" s="10"/>
    </row>
    <row r="280" spans="23:31" x14ac:dyDescent="0.25">
      <c r="W280" s="10"/>
      <c r="X280" s="10"/>
      <c r="Y280" s="10"/>
      <c r="Z280" s="10"/>
      <c r="AA280" s="10"/>
      <c r="AB280" s="10"/>
      <c r="AC280" s="10"/>
      <c r="AD280" s="10"/>
      <c r="AE280" s="10"/>
    </row>
    <row r="281" spans="23:31" x14ac:dyDescent="0.25">
      <c r="W281" s="10"/>
      <c r="X281" s="10"/>
      <c r="Y281" s="10"/>
      <c r="Z281" s="10"/>
      <c r="AA281" s="10"/>
      <c r="AB281" s="10"/>
      <c r="AC281" s="10"/>
      <c r="AD281" s="10"/>
      <c r="AE281" s="10"/>
    </row>
    <row r="282" spans="23:31" x14ac:dyDescent="0.25">
      <c r="W282" s="10"/>
      <c r="X282" s="10"/>
      <c r="Y282" s="10"/>
      <c r="Z282" s="10"/>
      <c r="AA282" s="10"/>
      <c r="AB282" s="10"/>
      <c r="AC282" s="10"/>
      <c r="AD282" s="10"/>
      <c r="AE282" s="10"/>
    </row>
    <row r="283" spans="23:31" x14ac:dyDescent="0.25">
      <c r="W283" s="10"/>
      <c r="X283" s="10"/>
      <c r="Y283" s="10"/>
      <c r="Z283" s="10"/>
      <c r="AA283" s="10"/>
      <c r="AB283" s="10"/>
      <c r="AC283" s="10"/>
      <c r="AD283" s="10"/>
      <c r="AE283" s="10"/>
    </row>
    <row r="284" spans="23:31" x14ac:dyDescent="0.25">
      <c r="W284" s="10"/>
      <c r="X284" s="10"/>
      <c r="Y284" s="10"/>
      <c r="Z284" s="10"/>
      <c r="AA284" s="10"/>
      <c r="AB284" s="10"/>
      <c r="AC284" s="10"/>
      <c r="AD284" s="10"/>
      <c r="AE284" s="10"/>
    </row>
    <row r="285" spans="23:31" x14ac:dyDescent="0.25">
      <c r="W285" s="10"/>
      <c r="X285" s="10"/>
      <c r="Y285" s="10"/>
      <c r="Z285" s="10"/>
      <c r="AA285" s="10"/>
      <c r="AB285" s="10"/>
      <c r="AC285" s="10"/>
      <c r="AD285" s="10"/>
      <c r="AE285" s="10"/>
    </row>
    <row r="286" spans="23:31" x14ac:dyDescent="0.25">
      <c r="W286" s="10"/>
      <c r="X286" s="10"/>
      <c r="Y286" s="10"/>
      <c r="Z286" s="10"/>
      <c r="AA286" s="10"/>
      <c r="AB286" s="10"/>
      <c r="AC286" s="10"/>
      <c r="AD286" s="10"/>
      <c r="AE286" s="10"/>
    </row>
    <row r="287" spans="23:31" x14ac:dyDescent="0.25">
      <c r="W287" s="10"/>
      <c r="X287" s="10"/>
      <c r="Y287" s="10"/>
      <c r="Z287" s="10"/>
      <c r="AA287" s="10"/>
      <c r="AB287" s="10"/>
      <c r="AC287" s="10"/>
      <c r="AD287" s="10"/>
      <c r="AE287" s="10"/>
    </row>
    <row r="288" spans="23:31" x14ac:dyDescent="0.25">
      <c r="W288" s="10"/>
      <c r="X288" s="10"/>
      <c r="Y288" s="10"/>
      <c r="Z288" s="10"/>
      <c r="AA288" s="10"/>
      <c r="AB288" s="10"/>
      <c r="AC288" s="10"/>
      <c r="AD288" s="10"/>
      <c r="AE288" s="10"/>
    </row>
    <row r="289" spans="23:31" x14ac:dyDescent="0.25">
      <c r="W289" s="10"/>
      <c r="X289" s="10"/>
      <c r="Y289" s="10"/>
      <c r="Z289" s="10"/>
      <c r="AA289" s="10"/>
      <c r="AB289" s="10"/>
      <c r="AC289" s="10"/>
      <c r="AD289" s="10"/>
      <c r="AE289" s="10"/>
    </row>
    <row r="290" spans="23:31" x14ac:dyDescent="0.25">
      <c r="W290" s="10"/>
      <c r="X290" s="10"/>
      <c r="Y290" s="10"/>
      <c r="Z290" s="10"/>
      <c r="AA290" s="10"/>
      <c r="AB290" s="10"/>
      <c r="AC290" s="10"/>
      <c r="AD290" s="10"/>
      <c r="AE290" s="10"/>
    </row>
    <row r="291" spans="23:31" x14ac:dyDescent="0.25">
      <c r="W291" s="10"/>
      <c r="X291" s="10"/>
      <c r="Y291" s="10"/>
      <c r="Z291" s="10"/>
      <c r="AA291" s="10"/>
      <c r="AB291" s="10"/>
      <c r="AC291" s="10"/>
      <c r="AD291" s="10"/>
      <c r="AE291" s="10"/>
    </row>
    <row r="292" spans="23:31" x14ac:dyDescent="0.25">
      <c r="W292" s="10"/>
      <c r="X292" s="10"/>
      <c r="Y292" s="10"/>
      <c r="Z292" s="10"/>
      <c r="AA292" s="10"/>
      <c r="AB292" s="10"/>
      <c r="AC292" s="10"/>
      <c r="AD292" s="10"/>
      <c r="AE292" s="10"/>
    </row>
    <row r="293" spans="23:31" x14ac:dyDescent="0.25">
      <c r="W293" s="10"/>
      <c r="X293" s="10"/>
      <c r="Y293" s="10"/>
      <c r="Z293" s="10"/>
      <c r="AA293" s="10"/>
      <c r="AB293" s="10"/>
      <c r="AC293" s="10"/>
      <c r="AD293" s="10"/>
      <c r="AE293" s="10"/>
    </row>
    <row r="294" spans="23:31" x14ac:dyDescent="0.25">
      <c r="W294" s="10"/>
      <c r="X294" s="10"/>
      <c r="Y294" s="10"/>
      <c r="Z294" s="10"/>
      <c r="AA294" s="10"/>
      <c r="AB294" s="10"/>
      <c r="AC294" s="10"/>
      <c r="AD294" s="10"/>
      <c r="AE294" s="10"/>
    </row>
    <row r="295" spans="23:31" x14ac:dyDescent="0.25">
      <c r="W295" s="10"/>
      <c r="X295" s="10"/>
      <c r="Y295" s="10"/>
      <c r="Z295" s="10"/>
      <c r="AA295" s="10"/>
      <c r="AB295" s="10"/>
      <c r="AC295" s="10"/>
      <c r="AD295" s="10"/>
      <c r="AE295" s="10"/>
    </row>
  </sheetData>
  <mergeCells count="3">
    <mergeCell ref="J2:J13"/>
    <mergeCell ref="J21:J32"/>
    <mergeCell ref="J41:J5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90F1A-8A2B-45FD-819A-016B2856FD9D}">
  <dimension ref="A1:AL138"/>
  <sheetViews>
    <sheetView topLeftCell="I40" zoomScale="70" zoomScaleNormal="70" workbookViewId="0">
      <selection activeCell="W80" sqref="W80"/>
    </sheetView>
  </sheetViews>
  <sheetFormatPr baseColWidth="10" defaultRowHeight="15" x14ac:dyDescent="0.25"/>
  <sheetData>
    <row r="1" spans="1:3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AD1" t="s">
        <v>0</v>
      </c>
      <c r="AE1" t="s">
        <v>1</v>
      </c>
      <c r="AF1" t="s">
        <v>2</v>
      </c>
      <c r="AG1" t="s">
        <v>3</v>
      </c>
      <c r="AH1" t="s">
        <v>4</v>
      </c>
      <c r="AI1" t="s">
        <v>67</v>
      </c>
      <c r="AJ1" t="s">
        <v>66</v>
      </c>
      <c r="AK1" t="s">
        <v>5</v>
      </c>
      <c r="AL1" t="s">
        <v>6</v>
      </c>
    </row>
    <row r="2" spans="1:38" x14ac:dyDescent="0.25">
      <c r="A2" s="12">
        <v>2024</v>
      </c>
      <c r="B2" s="12" t="s">
        <v>27</v>
      </c>
      <c r="C2" s="12" t="s">
        <v>28</v>
      </c>
      <c r="D2" s="12">
        <v>16</v>
      </c>
      <c r="E2" s="12" t="s">
        <v>32</v>
      </c>
      <c r="F2" s="12" t="s">
        <v>9</v>
      </c>
      <c r="G2" s="12">
        <v>6</v>
      </c>
      <c r="AD2" s="12">
        <v>2024</v>
      </c>
      <c r="AE2" s="12" t="s">
        <v>27</v>
      </c>
      <c r="AF2" s="12" t="s">
        <v>28</v>
      </c>
      <c r="AG2" s="12">
        <v>16</v>
      </c>
      <c r="AH2" s="12" t="s">
        <v>32</v>
      </c>
      <c r="AI2" s="12">
        <v>12507</v>
      </c>
      <c r="AJ2" s="12" t="s">
        <v>180</v>
      </c>
      <c r="AK2" s="12" t="s">
        <v>11</v>
      </c>
      <c r="AL2" s="12">
        <v>6</v>
      </c>
    </row>
    <row r="3" spans="1:38" x14ac:dyDescent="0.25">
      <c r="A3" s="12">
        <v>2024</v>
      </c>
      <c r="B3" s="12" t="s">
        <v>27</v>
      </c>
      <c r="C3" s="12" t="s">
        <v>28</v>
      </c>
      <c r="D3" s="12">
        <v>18</v>
      </c>
      <c r="E3" s="12" t="s">
        <v>20</v>
      </c>
      <c r="F3" s="12" t="s">
        <v>9</v>
      </c>
      <c r="G3" s="12">
        <v>12</v>
      </c>
      <c r="AD3" s="12">
        <v>2024</v>
      </c>
      <c r="AE3" s="12" t="s">
        <v>27</v>
      </c>
      <c r="AF3" s="12" t="s">
        <v>28</v>
      </c>
      <c r="AG3" s="12">
        <v>40</v>
      </c>
      <c r="AH3" s="12" t="s">
        <v>34</v>
      </c>
      <c r="AI3" s="12">
        <v>14431</v>
      </c>
      <c r="AJ3" s="12" t="s">
        <v>179</v>
      </c>
      <c r="AK3" s="12" t="s">
        <v>11</v>
      </c>
      <c r="AL3" s="12">
        <v>4.5</v>
      </c>
    </row>
    <row r="4" spans="1:38" x14ac:dyDescent="0.25">
      <c r="A4" s="12">
        <v>2024</v>
      </c>
      <c r="B4" s="12" t="s">
        <v>27</v>
      </c>
      <c r="C4" s="12" t="s">
        <v>28</v>
      </c>
      <c r="D4" s="12">
        <v>16</v>
      </c>
      <c r="E4" s="12" t="s">
        <v>32</v>
      </c>
      <c r="F4" s="12" t="s">
        <v>11</v>
      </c>
      <c r="G4" s="12">
        <v>198</v>
      </c>
      <c r="AD4" s="12">
        <v>2024</v>
      </c>
      <c r="AE4" s="12" t="s">
        <v>27</v>
      </c>
      <c r="AF4" s="12" t="s">
        <v>28</v>
      </c>
      <c r="AG4" s="12">
        <v>16</v>
      </c>
      <c r="AH4" s="12" t="s">
        <v>32</v>
      </c>
      <c r="AI4" s="12">
        <v>14070</v>
      </c>
      <c r="AJ4" s="12" t="s">
        <v>155</v>
      </c>
      <c r="AK4" s="12" t="s">
        <v>11</v>
      </c>
      <c r="AL4" s="12">
        <v>2</v>
      </c>
    </row>
    <row r="5" spans="1:38" x14ac:dyDescent="0.25">
      <c r="A5" s="12">
        <v>2024</v>
      </c>
      <c r="B5" s="12" t="s">
        <v>27</v>
      </c>
      <c r="C5" s="12" t="s">
        <v>28</v>
      </c>
      <c r="D5" s="12">
        <v>18</v>
      </c>
      <c r="E5" s="12" t="s">
        <v>20</v>
      </c>
      <c r="F5" s="12" t="s">
        <v>11</v>
      </c>
      <c r="G5" s="12">
        <v>47.25</v>
      </c>
      <c r="AD5" s="12">
        <v>2024</v>
      </c>
      <c r="AE5" s="12" t="s">
        <v>27</v>
      </c>
      <c r="AF5" s="12" t="s">
        <v>28</v>
      </c>
      <c r="AG5" s="12">
        <v>40</v>
      </c>
      <c r="AH5" s="12" t="s">
        <v>34</v>
      </c>
      <c r="AI5" s="12">
        <v>14070</v>
      </c>
      <c r="AJ5" s="12" t="s">
        <v>155</v>
      </c>
      <c r="AK5" s="12" t="s">
        <v>11</v>
      </c>
      <c r="AL5" s="12">
        <v>2.25</v>
      </c>
    </row>
    <row r="6" spans="1:38" x14ac:dyDescent="0.25">
      <c r="A6" s="12">
        <v>2024</v>
      </c>
      <c r="B6" s="12" t="s">
        <v>27</v>
      </c>
      <c r="C6" s="12" t="s">
        <v>28</v>
      </c>
      <c r="D6" s="12">
        <v>21</v>
      </c>
      <c r="E6" s="12" t="s">
        <v>21</v>
      </c>
      <c r="F6" s="12" t="s">
        <v>11</v>
      </c>
      <c r="G6" s="12">
        <v>72</v>
      </c>
      <c r="AD6" s="12">
        <v>2024</v>
      </c>
      <c r="AE6" s="12" t="s">
        <v>27</v>
      </c>
      <c r="AF6" s="12" t="s">
        <v>28</v>
      </c>
      <c r="AG6" s="12">
        <v>21</v>
      </c>
      <c r="AH6" s="12" t="s">
        <v>21</v>
      </c>
      <c r="AI6" s="12">
        <v>12527</v>
      </c>
      <c r="AJ6" s="12" t="s">
        <v>90</v>
      </c>
      <c r="AK6" s="12" t="s">
        <v>11</v>
      </c>
      <c r="AL6" s="12">
        <v>6</v>
      </c>
    </row>
    <row r="7" spans="1:38" x14ac:dyDescent="0.25">
      <c r="A7" s="12">
        <v>2024</v>
      </c>
      <c r="B7" s="12" t="s">
        <v>27</v>
      </c>
      <c r="C7" s="12" t="s">
        <v>28</v>
      </c>
      <c r="D7" s="12">
        <v>27</v>
      </c>
      <c r="E7" s="12" t="s">
        <v>23</v>
      </c>
      <c r="F7" s="12" t="s">
        <v>11</v>
      </c>
      <c r="G7" s="12">
        <v>28.5</v>
      </c>
      <c r="AD7" s="12">
        <v>2024</v>
      </c>
      <c r="AE7" s="12" t="s">
        <v>27</v>
      </c>
      <c r="AF7" s="12" t="s">
        <v>28</v>
      </c>
      <c r="AG7" s="12">
        <v>40</v>
      </c>
      <c r="AH7" s="12" t="s">
        <v>34</v>
      </c>
      <c r="AI7" s="12">
        <v>12541</v>
      </c>
      <c r="AJ7" s="12" t="s">
        <v>178</v>
      </c>
      <c r="AK7" s="12" t="s">
        <v>11</v>
      </c>
      <c r="AL7" s="12">
        <v>7.5</v>
      </c>
    </row>
    <row r="8" spans="1:38" x14ac:dyDescent="0.25">
      <c r="A8" s="12">
        <v>2024</v>
      </c>
      <c r="B8" s="12" t="s">
        <v>27</v>
      </c>
      <c r="C8" s="12" t="s">
        <v>28</v>
      </c>
      <c r="D8" s="12">
        <v>34</v>
      </c>
      <c r="E8" s="12" t="s">
        <v>25</v>
      </c>
      <c r="F8" s="12" t="s">
        <v>11</v>
      </c>
      <c r="G8" s="12">
        <v>24</v>
      </c>
      <c r="AD8" s="12">
        <v>2024</v>
      </c>
      <c r="AE8" s="12" t="s">
        <v>27</v>
      </c>
      <c r="AF8" s="12" t="s">
        <v>28</v>
      </c>
      <c r="AG8" s="12">
        <v>40</v>
      </c>
      <c r="AH8" s="12" t="s">
        <v>34</v>
      </c>
      <c r="AI8" s="12">
        <v>12543</v>
      </c>
      <c r="AJ8" s="12" t="s">
        <v>177</v>
      </c>
      <c r="AK8" s="12" t="s">
        <v>11</v>
      </c>
      <c r="AL8" s="12">
        <v>6</v>
      </c>
    </row>
    <row r="9" spans="1:38" x14ac:dyDescent="0.25">
      <c r="A9" s="12">
        <v>2024</v>
      </c>
      <c r="B9" s="12" t="s">
        <v>27</v>
      </c>
      <c r="C9" s="12" t="s">
        <v>28</v>
      </c>
      <c r="D9" s="12">
        <v>40</v>
      </c>
      <c r="E9" s="12" t="s">
        <v>34</v>
      </c>
      <c r="F9" s="12" t="s">
        <v>11</v>
      </c>
      <c r="G9" s="12">
        <v>123.75</v>
      </c>
      <c r="AD9" s="12">
        <v>2024</v>
      </c>
      <c r="AE9" s="12" t="s">
        <v>27</v>
      </c>
      <c r="AF9" s="12" t="s">
        <v>28</v>
      </c>
      <c r="AG9" s="12">
        <v>16</v>
      </c>
      <c r="AH9" s="12" t="s">
        <v>32</v>
      </c>
      <c r="AI9" s="12">
        <v>14422</v>
      </c>
      <c r="AJ9" s="12" t="s">
        <v>176</v>
      </c>
      <c r="AK9" s="12" t="s">
        <v>11</v>
      </c>
      <c r="AL9" s="12">
        <v>4.5</v>
      </c>
    </row>
    <row r="10" spans="1:38" x14ac:dyDescent="0.25">
      <c r="A10" s="12">
        <v>2024</v>
      </c>
      <c r="B10" s="12" t="s">
        <v>27</v>
      </c>
      <c r="C10" s="12" t="s">
        <v>28</v>
      </c>
      <c r="D10" s="12">
        <v>16</v>
      </c>
      <c r="E10" s="12" t="s">
        <v>32</v>
      </c>
      <c r="F10" s="12" t="s">
        <v>12</v>
      </c>
      <c r="G10" s="12">
        <v>128.5</v>
      </c>
      <c r="AD10" s="12">
        <v>2024</v>
      </c>
      <c r="AE10" s="12" t="s">
        <v>27</v>
      </c>
      <c r="AF10" s="12" t="s">
        <v>28</v>
      </c>
      <c r="AG10" s="12">
        <v>34</v>
      </c>
      <c r="AH10" s="12" t="s">
        <v>25</v>
      </c>
      <c r="AI10" s="12">
        <v>14429</v>
      </c>
      <c r="AJ10" s="12" t="s">
        <v>175</v>
      </c>
      <c r="AK10" s="12" t="s">
        <v>11</v>
      </c>
      <c r="AL10" s="12">
        <v>4.5</v>
      </c>
    </row>
    <row r="11" spans="1:38" x14ac:dyDescent="0.25">
      <c r="A11" s="12">
        <v>2024</v>
      </c>
      <c r="B11" s="12" t="s">
        <v>27</v>
      </c>
      <c r="C11" s="12" t="s">
        <v>28</v>
      </c>
      <c r="D11" s="12">
        <v>18</v>
      </c>
      <c r="E11" s="12" t="s">
        <v>20</v>
      </c>
      <c r="F11" s="12" t="s">
        <v>12</v>
      </c>
      <c r="G11" s="12">
        <v>39.5</v>
      </c>
      <c r="AD11" s="12">
        <v>2024</v>
      </c>
      <c r="AE11" s="12" t="s">
        <v>27</v>
      </c>
      <c r="AF11" s="12" t="s">
        <v>28</v>
      </c>
      <c r="AG11" s="12">
        <v>18</v>
      </c>
      <c r="AH11" s="12" t="s">
        <v>20</v>
      </c>
      <c r="AI11" s="12">
        <v>12496</v>
      </c>
      <c r="AJ11" s="12" t="s">
        <v>174</v>
      </c>
      <c r="AK11" s="12" t="s">
        <v>11</v>
      </c>
      <c r="AL11" s="12">
        <v>6</v>
      </c>
    </row>
    <row r="12" spans="1:38" x14ac:dyDescent="0.25">
      <c r="A12" s="12">
        <v>2024</v>
      </c>
      <c r="B12" s="12" t="s">
        <v>27</v>
      </c>
      <c r="C12" s="12" t="s">
        <v>28</v>
      </c>
      <c r="D12" s="12">
        <v>21</v>
      </c>
      <c r="E12" s="12" t="s">
        <v>21</v>
      </c>
      <c r="F12" s="12" t="s">
        <v>12</v>
      </c>
      <c r="G12" s="12">
        <v>12</v>
      </c>
      <c r="AD12" s="12">
        <v>2024</v>
      </c>
      <c r="AE12" s="12" t="s">
        <v>27</v>
      </c>
      <c r="AF12" s="12" t="s">
        <v>28</v>
      </c>
      <c r="AG12" s="12">
        <v>16</v>
      </c>
      <c r="AH12" s="12" t="s">
        <v>32</v>
      </c>
      <c r="AI12" s="12">
        <v>12504</v>
      </c>
      <c r="AJ12" s="12" t="s">
        <v>173</v>
      </c>
      <c r="AK12" s="12" t="s">
        <v>11</v>
      </c>
      <c r="AL12" s="12">
        <v>6</v>
      </c>
    </row>
    <row r="13" spans="1:38" x14ac:dyDescent="0.25">
      <c r="A13" s="12">
        <v>2024</v>
      </c>
      <c r="B13" s="12" t="s">
        <v>27</v>
      </c>
      <c r="C13" s="12" t="s">
        <v>28</v>
      </c>
      <c r="D13" s="12">
        <v>27</v>
      </c>
      <c r="E13" s="12" t="s">
        <v>23</v>
      </c>
      <c r="F13" s="12" t="s">
        <v>12</v>
      </c>
      <c r="G13" s="12">
        <v>19.5</v>
      </c>
      <c r="AD13" s="12">
        <v>2024</v>
      </c>
      <c r="AE13" s="12" t="s">
        <v>27</v>
      </c>
      <c r="AF13" s="12" t="s">
        <v>28</v>
      </c>
      <c r="AG13" s="12">
        <v>18</v>
      </c>
      <c r="AH13" s="12" t="s">
        <v>20</v>
      </c>
      <c r="AI13" s="12">
        <v>12509</v>
      </c>
      <c r="AJ13" s="12" t="s">
        <v>126</v>
      </c>
      <c r="AK13" s="12" t="s">
        <v>11</v>
      </c>
      <c r="AL13" s="12">
        <v>6</v>
      </c>
    </row>
    <row r="14" spans="1:38" x14ac:dyDescent="0.25">
      <c r="A14" s="12">
        <v>2024</v>
      </c>
      <c r="B14" s="12" t="s">
        <v>27</v>
      </c>
      <c r="C14" s="12" t="s">
        <v>28</v>
      </c>
      <c r="D14" s="12">
        <v>40</v>
      </c>
      <c r="E14" s="12" t="s">
        <v>34</v>
      </c>
      <c r="F14" s="12" t="s">
        <v>12</v>
      </c>
      <c r="G14" s="12">
        <v>22.5</v>
      </c>
      <c r="AD14" s="12">
        <v>2024</v>
      </c>
      <c r="AE14" s="12" t="s">
        <v>27</v>
      </c>
      <c r="AF14" s="12" t="s">
        <v>28</v>
      </c>
      <c r="AG14" s="12">
        <v>21</v>
      </c>
      <c r="AH14" s="12" t="s">
        <v>21</v>
      </c>
      <c r="AI14" s="12">
        <v>12510</v>
      </c>
      <c r="AJ14" s="12" t="s">
        <v>172</v>
      </c>
      <c r="AK14" s="12" t="s">
        <v>11</v>
      </c>
      <c r="AL14" s="12">
        <v>6</v>
      </c>
    </row>
    <row r="15" spans="1:38" x14ac:dyDescent="0.25">
      <c r="A15" s="12">
        <v>2024</v>
      </c>
      <c r="B15" s="12" t="s">
        <v>27</v>
      </c>
      <c r="C15" s="12" t="s">
        <v>28</v>
      </c>
      <c r="D15" s="12">
        <v>13</v>
      </c>
      <c r="E15" s="12" t="s">
        <v>18</v>
      </c>
      <c r="F15" s="12" t="s">
        <v>13</v>
      </c>
      <c r="G15" s="12">
        <v>12</v>
      </c>
      <c r="AD15" s="12">
        <v>2024</v>
      </c>
      <c r="AE15" s="12" t="s">
        <v>27</v>
      </c>
      <c r="AF15" s="12" t="s">
        <v>28</v>
      </c>
      <c r="AG15" s="12">
        <v>16</v>
      </c>
      <c r="AH15" s="12" t="s">
        <v>32</v>
      </c>
      <c r="AI15" s="12">
        <v>12516</v>
      </c>
      <c r="AJ15" s="12" t="s">
        <v>118</v>
      </c>
      <c r="AK15" s="12" t="s">
        <v>11</v>
      </c>
      <c r="AL15" s="12">
        <v>7.5</v>
      </c>
    </row>
    <row r="16" spans="1:38" x14ac:dyDescent="0.25">
      <c r="A16" s="12">
        <v>2024</v>
      </c>
      <c r="B16" s="12" t="s">
        <v>27</v>
      </c>
      <c r="C16" s="12" t="s">
        <v>28</v>
      </c>
      <c r="D16" s="12">
        <v>16</v>
      </c>
      <c r="E16" s="12" t="s">
        <v>32</v>
      </c>
      <c r="F16" s="12" t="s">
        <v>13</v>
      </c>
      <c r="G16" s="12">
        <v>214.5</v>
      </c>
      <c r="AD16" s="12">
        <v>2024</v>
      </c>
      <c r="AE16" s="12" t="s">
        <v>27</v>
      </c>
      <c r="AF16" s="12" t="s">
        <v>28</v>
      </c>
      <c r="AG16" s="12">
        <v>18</v>
      </c>
      <c r="AH16" s="12" t="s">
        <v>20</v>
      </c>
      <c r="AI16" s="12">
        <v>12522</v>
      </c>
      <c r="AJ16" s="12" t="s">
        <v>131</v>
      </c>
      <c r="AK16" s="12" t="s">
        <v>11</v>
      </c>
      <c r="AL16" s="12">
        <v>6</v>
      </c>
    </row>
    <row r="17" spans="1:38" x14ac:dyDescent="0.25">
      <c r="A17" s="12">
        <v>2024</v>
      </c>
      <c r="B17" s="12" t="s">
        <v>27</v>
      </c>
      <c r="C17" s="12" t="s">
        <v>28</v>
      </c>
      <c r="D17" s="12">
        <v>18</v>
      </c>
      <c r="E17" s="12" t="s">
        <v>20</v>
      </c>
      <c r="F17" s="12" t="s">
        <v>13</v>
      </c>
      <c r="G17" s="12">
        <v>71.25</v>
      </c>
      <c r="AD17" s="12">
        <v>2024</v>
      </c>
      <c r="AE17" s="12" t="s">
        <v>27</v>
      </c>
      <c r="AF17" s="12" t="s">
        <v>28</v>
      </c>
      <c r="AG17" s="12">
        <v>16</v>
      </c>
      <c r="AH17" s="12" t="s">
        <v>32</v>
      </c>
      <c r="AI17" s="12">
        <v>14071</v>
      </c>
      <c r="AJ17" s="12" t="s">
        <v>147</v>
      </c>
      <c r="AK17" s="12" t="s">
        <v>11</v>
      </c>
      <c r="AL17" s="12">
        <v>2</v>
      </c>
    </row>
    <row r="18" spans="1:38" x14ac:dyDescent="0.25">
      <c r="A18" s="12">
        <v>2024</v>
      </c>
      <c r="B18" s="12" t="s">
        <v>27</v>
      </c>
      <c r="C18" s="12" t="s">
        <v>28</v>
      </c>
      <c r="D18" s="12">
        <v>21</v>
      </c>
      <c r="E18" s="12" t="s">
        <v>21</v>
      </c>
      <c r="F18" s="12" t="s">
        <v>13</v>
      </c>
      <c r="G18" s="12">
        <v>133.5</v>
      </c>
      <c r="AD18" s="12">
        <v>2024</v>
      </c>
      <c r="AE18" s="12" t="s">
        <v>27</v>
      </c>
      <c r="AF18" s="12" t="s">
        <v>28</v>
      </c>
      <c r="AG18" s="12">
        <v>27</v>
      </c>
      <c r="AH18" s="12" t="s">
        <v>23</v>
      </c>
      <c r="AI18" s="12">
        <v>14423</v>
      </c>
      <c r="AJ18" s="12" t="s">
        <v>171</v>
      </c>
      <c r="AK18" s="12" t="s">
        <v>11</v>
      </c>
      <c r="AL18" s="12">
        <v>4.5</v>
      </c>
    </row>
    <row r="19" spans="1:38" x14ac:dyDescent="0.25">
      <c r="A19" s="12">
        <v>2024</v>
      </c>
      <c r="B19" s="12" t="s">
        <v>27</v>
      </c>
      <c r="C19" s="12" t="s">
        <v>28</v>
      </c>
      <c r="D19" s="12">
        <v>27</v>
      </c>
      <c r="E19" s="12" t="s">
        <v>23</v>
      </c>
      <c r="F19" s="12" t="s">
        <v>13</v>
      </c>
      <c r="G19" s="12">
        <v>22.5</v>
      </c>
      <c r="AD19" s="12">
        <v>2024</v>
      </c>
      <c r="AE19" s="12" t="s">
        <v>27</v>
      </c>
      <c r="AF19" s="12" t="s">
        <v>28</v>
      </c>
      <c r="AG19" s="12">
        <v>40</v>
      </c>
      <c r="AH19" s="12" t="s">
        <v>34</v>
      </c>
      <c r="AI19" s="12">
        <v>12513</v>
      </c>
      <c r="AJ19" s="12" t="s">
        <v>170</v>
      </c>
      <c r="AK19" s="12" t="s">
        <v>11</v>
      </c>
      <c r="AL19" s="12">
        <v>6</v>
      </c>
    </row>
    <row r="20" spans="1:38" x14ac:dyDescent="0.25">
      <c r="A20" s="12">
        <v>2024</v>
      </c>
      <c r="B20" s="12" t="s">
        <v>27</v>
      </c>
      <c r="C20" s="12" t="s">
        <v>28</v>
      </c>
      <c r="D20" s="12">
        <v>34</v>
      </c>
      <c r="E20" s="12" t="s">
        <v>25</v>
      </c>
      <c r="F20" s="12" t="s">
        <v>13</v>
      </c>
      <c r="G20" s="12">
        <v>24</v>
      </c>
      <c r="AD20" s="12">
        <v>2024</v>
      </c>
      <c r="AE20" s="12" t="s">
        <v>27</v>
      </c>
      <c r="AF20" s="12" t="s">
        <v>28</v>
      </c>
      <c r="AG20" s="12">
        <v>21</v>
      </c>
      <c r="AH20" s="12" t="s">
        <v>21</v>
      </c>
      <c r="AI20" s="12">
        <v>12528</v>
      </c>
      <c r="AJ20" s="12" t="s">
        <v>169</v>
      </c>
      <c r="AK20" s="12" t="s">
        <v>11</v>
      </c>
      <c r="AL20" s="12">
        <v>6</v>
      </c>
    </row>
    <row r="21" spans="1:38" x14ac:dyDescent="0.25">
      <c r="A21" s="12">
        <v>2024</v>
      </c>
      <c r="B21" s="12" t="s">
        <v>27</v>
      </c>
      <c r="C21" s="12" t="s">
        <v>28</v>
      </c>
      <c r="D21" s="12">
        <v>40</v>
      </c>
      <c r="E21" s="12" t="s">
        <v>34</v>
      </c>
      <c r="F21" s="12" t="s">
        <v>13</v>
      </c>
      <c r="G21" s="12">
        <v>93.75</v>
      </c>
      <c r="AD21" s="12">
        <v>2024</v>
      </c>
      <c r="AE21" s="12" t="s">
        <v>27</v>
      </c>
      <c r="AF21" s="12" t="s">
        <v>28</v>
      </c>
      <c r="AG21" s="12">
        <v>21</v>
      </c>
      <c r="AH21" s="12" t="s">
        <v>21</v>
      </c>
      <c r="AI21" s="12">
        <v>12533</v>
      </c>
      <c r="AJ21" s="12" t="s">
        <v>161</v>
      </c>
      <c r="AK21" s="12" t="s">
        <v>11</v>
      </c>
      <c r="AL21" s="12">
        <v>6</v>
      </c>
    </row>
    <row r="22" spans="1:38" x14ac:dyDescent="0.25">
      <c r="A22" s="12">
        <v>2024</v>
      </c>
      <c r="B22" s="12" t="s">
        <v>27</v>
      </c>
      <c r="C22" s="12" t="s">
        <v>28</v>
      </c>
      <c r="D22" s="12">
        <v>34</v>
      </c>
      <c r="E22" s="12" t="s">
        <v>25</v>
      </c>
      <c r="F22" s="12" t="s">
        <v>14</v>
      </c>
      <c r="G22" s="12">
        <v>4.5</v>
      </c>
      <c r="AD22" s="12">
        <v>2024</v>
      </c>
      <c r="AE22" s="12" t="s">
        <v>27</v>
      </c>
      <c r="AF22" s="12" t="s">
        <v>28</v>
      </c>
      <c r="AG22" s="12">
        <v>21</v>
      </c>
      <c r="AH22" s="12" t="s">
        <v>21</v>
      </c>
      <c r="AI22" s="12">
        <v>12539</v>
      </c>
      <c r="AJ22" s="12" t="s">
        <v>168</v>
      </c>
      <c r="AK22" s="12" t="s">
        <v>11</v>
      </c>
      <c r="AL22" s="12">
        <v>6</v>
      </c>
    </row>
    <row r="23" spans="1:38" x14ac:dyDescent="0.25">
      <c r="A23" s="12">
        <v>2024</v>
      </c>
      <c r="B23" s="12" t="s">
        <v>27</v>
      </c>
      <c r="C23" s="12" t="s">
        <v>28</v>
      </c>
      <c r="D23" s="12">
        <v>16</v>
      </c>
      <c r="E23" s="12" t="s">
        <v>32</v>
      </c>
      <c r="F23" s="12" t="s">
        <v>16</v>
      </c>
      <c r="G23" s="12">
        <v>6</v>
      </c>
      <c r="AD23" s="12">
        <v>2024</v>
      </c>
      <c r="AE23" s="12" t="s">
        <v>27</v>
      </c>
      <c r="AF23" s="12" t="s">
        <v>28</v>
      </c>
      <c r="AG23" s="12">
        <v>13</v>
      </c>
      <c r="AH23" s="12" t="s">
        <v>18</v>
      </c>
      <c r="AI23" s="12">
        <v>12553</v>
      </c>
      <c r="AJ23" s="12" t="s">
        <v>111</v>
      </c>
      <c r="AK23" s="12" t="s">
        <v>11</v>
      </c>
      <c r="AL23" s="12">
        <v>6</v>
      </c>
    </row>
    <row r="24" spans="1:38" x14ac:dyDescent="0.25">
      <c r="A24" s="12">
        <v>2024</v>
      </c>
      <c r="B24" s="12" t="s">
        <v>27</v>
      </c>
      <c r="C24" s="12" t="s">
        <v>28</v>
      </c>
      <c r="D24" s="12">
        <v>18</v>
      </c>
      <c r="E24" s="12" t="s">
        <v>20</v>
      </c>
      <c r="F24" s="12" t="s">
        <v>16</v>
      </c>
      <c r="G24" s="12">
        <v>12</v>
      </c>
      <c r="K24" s="12" t="s">
        <v>167</v>
      </c>
      <c r="O24" t="s">
        <v>60</v>
      </c>
      <c r="Q24" s="44" t="s">
        <v>166</v>
      </c>
      <c r="R24" t="s">
        <v>55</v>
      </c>
      <c r="T24" t="s">
        <v>51</v>
      </c>
      <c r="U24" t="s">
        <v>58</v>
      </c>
      <c r="X24" t="s">
        <v>57</v>
      </c>
      <c r="AB24" t="s">
        <v>56</v>
      </c>
      <c r="AD24" s="12">
        <v>2024</v>
      </c>
      <c r="AE24" s="12" t="s">
        <v>27</v>
      </c>
      <c r="AF24" s="12" t="s">
        <v>28</v>
      </c>
      <c r="AG24" s="12">
        <v>16</v>
      </c>
      <c r="AH24" s="12" t="s">
        <v>32</v>
      </c>
      <c r="AI24" s="12">
        <v>12555</v>
      </c>
      <c r="AJ24" s="12" t="s">
        <v>165</v>
      </c>
      <c r="AK24" s="12" t="s">
        <v>11</v>
      </c>
      <c r="AL24" s="12">
        <v>6</v>
      </c>
    </row>
    <row r="25" spans="1:38" x14ac:dyDescent="0.25">
      <c r="A25" s="12">
        <v>2024</v>
      </c>
      <c r="B25" s="12" t="s">
        <v>27</v>
      </c>
      <c r="C25" s="12" t="s">
        <v>28</v>
      </c>
      <c r="D25" s="12">
        <v>40</v>
      </c>
      <c r="E25" s="12" t="s">
        <v>34</v>
      </c>
      <c r="F25" s="12" t="s">
        <v>16</v>
      </c>
      <c r="G25" s="12">
        <v>6</v>
      </c>
      <c r="K25" t="s">
        <v>55</v>
      </c>
      <c r="M25">
        <f>SUM(M26:M34)</f>
        <v>396</v>
      </c>
      <c r="Q25" s="44"/>
      <c r="R25" t="s">
        <v>45</v>
      </c>
      <c r="S25" t="s">
        <v>14</v>
      </c>
      <c r="T25" s="14">
        <f>N32</f>
        <v>0</v>
      </c>
      <c r="U25" s="13">
        <f>O32</f>
        <v>9.8484848484848481E-2</v>
      </c>
      <c r="X25" t="s">
        <v>45</v>
      </c>
      <c r="Y25" t="s">
        <v>44</v>
      </c>
      <c r="AA25">
        <v>2015</v>
      </c>
      <c r="AB25" s="15">
        <v>8</v>
      </c>
      <c r="AD25" s="12">
        <v>2024</v>
      </c>
      <c r="AE25" s="12" t="s">
        <v>27</v>
      </c>
      <c r="AF25" s="12" t="s">
        <v>28</v>
      </c>
      <c r="AG25" s="12">
        <v>16</v>
      </c>
      <c r="AH25" s="12" t="s">
        <v>32</v>
      </c>
      <c r="AI25" s="12">
        <v>14072</v>
      </c>
      <c r="AJ25" s="12" t="s">
        <v>146</v>
      </c>
      <c r="AK25" s="12" t="s">
        <v>11</v>
      </c>
      <c r="AL25" s="12">
        <v>2</v>
      </c>
    </row>
    <row r="26" spans="1:38" x14ac:dyDescent="0.25">
      <c r="A26" s="10">
        <v>2024</v>
      </c>
      <c r="B26" s="10" t="s">
        <v>27</v>
      </c>
      <c r="C26" s="10" t="s">
        <v>28</v>
      </c>
      <c r="D26" s="10">
        <v>16</v>
      </c>
      <c r="E26" s="10" t="s">
        <v>32</v>
      </c>
      <c r="F26" s="10" t="s">
        <v>9</v>
      </c>
      <c r="G26" s="10">
        <v>20.25</v>
      </c>
      <c r="L26" t="s">
        <v>8</v>
      </c>
      <c r="M26">
        <v>0</v>
      </c>
      <c r="N26" s="14">
        <f>M26/$M$25</f>
        <v>0</v>
      </c>
      <c r="O26" s="14"/>
      <c r="Q26" s="44"/>
      <c r="S26" t="s">
        <v>15</v>
      </c>
      <c r="T26" s="14">
        <f>N33</f>
        <v>0</v>
      </c>
      <c r="U26" s="13"/>
      <c r="W26">
        <v>2016</v>
      </c>
      <c r="X26" s="9">
        <v>7</v>
      </c>
      <c r="Y26" s="9">
        <v>30</v>
      </c>
      <c r="AA26">
        <v>2016</v>
      </c>
      <c r="AB26" s="15">
        <v>1</v>
      </c>
      <c r="AD26" s="12">
        <v>2024</v>
      </c>
      <c r="AE26" s="12" t="s">
        <v>27</v>
      </c>
      <c r="AF26" s="12" t="s">
        <v>28</v>
      </c>
      <c r="AG26" s="12">
        <v>34</v>
      </c>
      <c r="AH26" s="12" t="s">
        <v>25</v>
      </c>
      <c r="AI26" s="12">
        <v>14426</v>
      </c>
      <c r="AJ26" s="12" t="s">
        <v>164</v>
      </c>
      <c r="AK26" s="12" t="s">
        <v>11</v>
      </c>
      <c r="AL26" s="12">
        <v>4.5</v>
      </c>
    </row>
    <row r="27" spans="1:38" x14ac:dyDescent="0.25">
      <c r="A27" s="10">
        <v>2024</v>
      </c>
      <c r="B27" s="10" t="s">
        <v>27</v>
      </c>
      <c r="C27" s="10" t="s">
        <v>28</v>
      </c>
      <c r="D27" s="10">
        <v>18</v>
      </c>
      <c r="E27" s="10" t="s">
        <v>20</v>
      </c>
      <c r="F27" s="10" t="s">
        <v>9</v>
      </c>
      <c r="G27" s="10">
        <v>4.5</v>
      </c>
      <c r="L27" t="s">
        <v>9</v>
      </c>
      <c r="M27">
        <v>0</v>
      </c>
      <c r="N27" s="14">
        <f t="shared" ref="N27:N34" si="0">M27/$M$25</f>
        <v>0</v>
      </c>
      <c r="O27" s="14"/>
      <c r="Q27" s="44"/>
      <c r="S27" t="s">
        <v>16</v>
      </c>
      <c r="T27" s="14">
        <f>N34</f>
        <v>9.8484848484848481E-2</v>
      </c>
      <c r="U27" s="13"/>
      <c r="W27">
        <v>2017</v>
      </c>
      <c r="X27" s="9">
        <v>7</v>
      </c>
      <c r="Y27" s="9">
        <v>48</v>
      </c>
      <c r="AA27">
        <v>2017</v>
      </c>
      <c r="AB27" s="15">
        <v>1</v>
      </c>
      <c r="AD27" s="12">
        <v>2024</v>
      </c>
      <c r="AE27" s="12" t="s">
        <v>27</v>
      </c>
      <c r="AF27" s="12" t="s">
        <v>28</v>
      </c>
      <c r="AG27" s="12">
        <v>21</v>
      </c>
      <c r="AH27" s="12" t="s">
        <v>21</v>
      </c>
      <c r="AI27" s="12">
        <v>14428</v>
      </c>
      <c r="AJ27" s="12" t="s">
        <v>129</v>
      </c>
      <c r="AK27" s="12" t="s">
        <v>11</v>
      </c>
      <c r="AL27" s="12">
        <v>4.5</v>
      </c>
    </row>
    <row r="28" spans="1:38" x14ac:dyDescent="0.25">
      <c r="A28" s="10">
        <v>2024</v>
      </c>
      <c r="B28" s="10" t="s">
        <v>27</v>
      </c>
      <c r="C28" s="10" t="s">
        <v>28</v>
      </c>
      <c r="D28" s="10">
        <v>21</v>
      </c>
      <c r="E28" s="10" t="s">
        <v>21</v>
      </c>
      <c r="F28" s="10" t="s">
        <v>9</v>
      </c>
      <c r="G28" s="10">
        <v>4.5</v>
      </c>
      <c r="L28" t="s">
        <v>10</v>
      </c>
      <c r="M28">
        <v>0</v>
      </c>
      <c r="N28" s="14">
        <f t="shared" si="0"/>
        <v>0</v>
      </c>
      <c r="O28" s="14"/>
      <c r="Q28" s="44"/>
      <c r="R28" t="s">
        <v>44</v>
      </c>
      <c r="S28" t="s">
        <v>54</v>
      </c>
      <c r="T28" s="14">
        <f>N28</f>
        <v>0</v>
      </c>
      <c r="U28" s="13">
        <f>O29</f>
        <v>0.27020202020202022</v>
      </c>
      <c r="W28">
        <v>2018</v>
      </c>
      <c r="X28" s="9">
        <v>8.7100000000000009</v>
      </c>
      <c r="Y28" s="9">
        <v>36.79</v>
      </c>
      <c r="AA28">
        <v>2018</v>
      </c>
      <c r="AB28" s="15">
        <v>1</v>
      </c>
      <c r="AD28" s="12">
        <v>2024</v>
      </c>
      <c r="AE28" s="12" t="s">
        <v>27</v>
      </c>
      <c r="AF28" s="12" t="s">
        <v>28</v>
      </c>
      <c r="AG28" s="12">
        <v>16</v>
      </c>
      <c r="AH28" s="12" t="s">
        <v>32</v>
      </c>
      <c r="AI28" s="12">
        <v>12518</v>
      </c>
      <c r="AJ28" s="12" t="s">
        <v>163</v>
      </c>
      <c r="AK28" s="12" t="s">
        <v>11</v>
      </c>
      <c r="AL28" s="12">
        <v>6</v>
      </c>
    </row>
    <row r="29" spans="1:38" x14ac:dyDescent="0.25">
      <c r="A29" s="10">
        <v>2024</v>
      </c>
      <c r="B29" s="10" t="s">
        <v>27</v>
      </c>
      <c r="C29" s="10" t="s">
        <v>28</v>
      </c>
      <c r="D29" s="10">
        <v>27</v>
      </c>
      <c r="E29" s="10" t="s">
        <v>23</v>
      </c>
      <c r="F29" s="10" t="s">
        <v>9</v>
      </c>
      <c r="G29" s="10">
        <v>11.25</v>
      </c>
      <c r="L29" t="s">
        <v>11</v>
      </c>
      <c r="M29">
        <v>170</v>
      </c>
      <c r="N29" s="14">
        <f t="shared" si="0"/>
        <v>0.42929292929292928</v>
      </c>
      <c r="O29" s="13">
        <f>SUM(N28,N31)</f>
        <v>0.27020202020202022</v>
      </c>
      <c r="Q29" s="44"/>
      <c r="S29" t="s">
        <v>13</v>
      </c>
      <c r="T29" s="14">
        <f>N31</f>
        <v>0.27020202020202022</v>
      </c>
      <c r="U29" s="13"/>
      <c r="W29">
        <v>2019</v>
      </c>
      <c r="X29" s="9">
        <v>5.36</v>
      </c>
      <c r="Y29" s="9">
        <v>31.69</v>
      </c>
      <c r="AA29">
        <v>2019</v>
      </c>
      <c r="AB29" s="15">
        <v>1</v>
      </c>
      <c r="AD29" s="12">
        <v>2024</v>
      </c>
      <c r="AE29" s="12" t="s">
        <v>27</v>
      </c>
      <c r="AF29" s="12" t="s">
        <v>28</v>
      </c>
      <c r="AG29" s="12">
        <v>40</v>
      </c>
      <c r="AH29" s="12" t="s">
        <v>34</v>
      </c>
      <c r="AI29" s="12">
        <v>12542</v>
      </c>
      <c r="AJ29" s="12" t="s">
        <v>162</v>
      </c>
      <c r="AK29" s="12" t="s">
        <v>11</v>
      </c>
      <c r="AL29" s="12">
        <v>6</v>
      </c>
    </row>
    <row r="30" spans="1:38" x14ac:dyDescent="0.25">
      <c r="A30" s="10">
        <v>2024</v>
      </c>
      <c r="B30" s="10" t="s">
        <v>27</v>
      </c>
      <c r="C30" s="10" t="s">
        <v>28</v>
      </c>
      <c r="D30" s="10">
        <v>40</v>
      </c>
      <c r="E30" s="10" t="s">
        <v>34</v>
      </c>
      <c r="F30" s="10" t="s">
        <v>9</v>
      </c>
      <c r="G30" s="10">
        <v>7.5</v>
      </c>
      <c r="L30" t="s">
        <v>12</v>
      </c>
      <c r="M30">
        <v>80</v>
      </c>
      <c r="N30" s="14">
        <f t="shared" si="0"/>
        <v>0.20202020202020202</v>
      </c>
      <c r="O30" s="13"/>
      <c r="Q30" s="44"/>
      <c r="W30">
        <v>2020</v>
      </c>
      <c r="X30" s="9">
        <v>8.16</v>
      </c>
      <c r="Y30" s="9">
        <v>34.11</v>
      </c>
      <c r="AA30">
        <v>2020</v>
      </c>
      <c r="AB30" s="15">
        <v>1</v>
      </c>
      <c r="AD30" s="12">
        <v>2024</v>
      </c>
      <c r="AE30" s="12" t="s">
        <v>27</v>
      </c>
      <c r="AF30" s="12" t="s">
        <v>28</v>
      </c>
      <c r="AG30" s="12">
        <v>21</v>
      </c>
      <c r="AH30" s="12" t="s">
        <v>21</v>
      </c>
      <c r="AI30" s="12">
        <v>13096</v>
      </c>
      <c r="AJ30" s="12" t="s">
        <v>161</v>
      </c>
      <c r="AK30" s="12" t="s">
        <v>11</v>
      </c>
      <c r="AL30" s="12">
        <v>6</v>
      </c>
    </row>
    <row r="31" spans="1:38" x14ac:dyDescent="0.25">
      <c r="A31" s="10">
        <v>2024</v>
      </c>
      <c r="B31" s="10" t="s">
        <v>27</v>
      </c>
      <c r="C31" s="10" t="s">
        <v>28</v>
      </c>
      <c r="D31" s="10">
        <v>4</v>
      </c>
      <c r="E31" s="10" t="s">
        <v>7</v>
      </c>
      <c r="F31" s="10" t="s">
        <v>11</v>
      </c>
      <c r="G31" s="10">
        <v>9</v>
      </c>
      <c r="L31" t="s">
        <v>13</v>
      </c>
      <c r="M31">
        <v>107</v>
      </c>
      <c r="N31" s="14">
        <f t="shared" si="0"/>
        <v>0.27020202020202022</v>
      </c>
      <c r="O31" s="13"/>
      <c r="Q31" s="44"/>
      <c r="R31" t="s">
        <v>53</v>
      </c>
      <c r="S31" t="s">
        <v>52</v>
      </c>
      <c r="T31" t="s">
        <v>51</v>
      </c>
      <c r="W31">
        <v>2021</v>
      </c>
      <c r="X31" s="9">
        <v>3.14</v>
      </c>
      <c r="Y31" s="9">
        <v>37.46</v>
      </c>
      <c r="AA31">
        <v>2021</v>
      </c>
      <c r="AB31" s="15">
        <v>0</v>
      </c>
      <c r="AD31" s="12">
        <v>2024</v>
      </c>
      <c r="AE31" s="12" t="s">
        <v>27</v>
      </c>
      <c r="AF31" s="12" t="s">
        <v>28</v>
      </c>
      <c r="AG31" s="12">
        <v>21</v>
      </c>
      <c r="AH31" s="12" t="s">
        <v>21</v>
      </c>
      <c r="AI31" s="12">
        <v>14425</v>
      </c>
      <c r="AJ31" s="12" t="s">
        <v>160</v>
      </c>
      <c r="AK31" s="12" t="s">
        <v>11</v>
      </c>
      <c r="AL31" s="12">
        <v>4.5</v>
      </c>
    </row>
    <row r="32" spans="1:38" x14ac:dyDescent="0.25">
      <c r="A32" s="10">
        <v>2024</v>
      </c>
      <c r="B32" s="10" t="s">
        <v>27</v>
      </c>
      <c r="C32" s="10" t="s">
        <v>28</v>
      </c>
      <c r="D32" s="10">
        <v>11</v>
      </c>
      <c r="E32" s="10" t="s">
        <v>31</v>
      </c>
      <c r="F32" s="10" t="s">
        <v>11</v>
      </c>
      <c r="G32" s="10">
        <v>9</v>
      </c>
      <c r="L32" t="s">
        <v>14</v>
      </c>
      <c r="M32">
        <v>0</v>
      </c>
      <c r="N32" s="14">
        <f t="shared" si="0"/>
        <v>0</v>
      </c>
      <c r="O32" s="13">
        <f>SUM(N32:N34)</f>
        <v>9.8484848484848481E-2</v>
      </c>
      <c r="Q32" s="44"/>
      <c r="R32" t="s">
        <v>8</v>
      </c>
      <c r="S32">
        <v>0</v>
      </c>
      <c r="T32" s="13">
        <f>S32/$S$35</f>
        <v>0</v>
      </c>
      <c r="W32">
        <v>2022</v>
      </c>
      <c r="X32" s="9">
        <v>5.15</v>
      </c>
      <c r="Y32" s="9">
        <v>34.31</v>
      </c>
      <c r="AA32">
        <v>2022</v>
      </c>
      <c r="AB32" s="15">
        <v>0</v>
      </c>
      <c r="AD32" s="12">
        <v>2024</v>
      </c>
      <c r="AE32" s="12" t="s">
        <v>27</v>
      </c>
      <c r="AF32" s="12" t="s">
        <v>28</v>
      </c>
      <c r="AG32" s="12">
        <v>16</v>
      </c>
      <c r="AH32" s="12" t="s">
        <v>32</v>
      </c>
      <c r="AI32" s="12">
        <v>12517</v>
      </c>
      <c r="AJ32" s="12" t="s">
        <v>159</v>
      </c>
      <c r="AK32" s="12" t="s">
        <v>11</v>
      </c>
      <c r="AL32" s="12">
        <v>6</v>
      </c>
    </row>
    <row r="33" spans="1:38" x14ac:dyDescent="0.25">
      <c r="A33" s="10">
        <v>2024</v>
      </c>
      <c r="B33" s="10" t="s">
        <v>27</v>
      </c>
      <c r="C33" s="10" t="s">
        <v>28</v>
      </c>
      <c r="D33" s="10">
        <v>16</v>
      </c>
      <c r="E33" s="10" t="s">
        <v>32</v>
      </c>
      <c r="F33" s="10" t="s">
        <v>11</v>
      </c>
      <c r="G33" s="10">
        <v>106.25</v>
      </c>
      <c r="L33" t="s">
        <v>15</v>
      </c>
      <c r="M33">
        <v>0</v>
      </c>
      <c r="N33" s="14">
        <f t="shared" si="0"/>
        <v>0</v>
      </c>
      <c r="O33" s="13"/>
      <c r="Q33" s="44"/>
      <c r="R33" t="s">
        <v>11</v>
      </c>
      <c r="S33">
        <v>246</v>
      </c>
      <c r="T33" s="13">
        <f>S33/$S$35</f>
        <v>1</v>
      </c>
      <c r="W33">
        <v>2023</v>
      </c>
      <c r="X33" s="9">
        <v>5.7</v>
      </c>
      <c r="Y33" s="9">
        <v>37.07</v>
      </c>
      <c r="AA33">
        <v>2023</v>
      </c>
      <c r="AB33" s="15">
        <v>0</v>
      </c>
      <c r="AD33" s="12">
        <v>2024</v>
      </c>
      <c r="AE33" s="12" t="s">
        <v>27</v>
      </c>
      <c r="AF33" s="12" t="s">
        <v>28</v>
      </c>
      <c r="AG33" s="12">
        <v>40</v>
      </c>
      <c r="AH33" s="12" t="s">
        <v>34</v>
      </c>
      <c r="AI33" s="12">
        <v>12519</v>
      </c>
      <c r="AJ33" s="12" t="s">
        <v>134</v>
      </c>
      <c r="AK33" s="12" t="s">
        <v>11</v>
      </c>
      <c r="AL33" s="12">
        <v>6</v>
      </c>
    </row>
    <row r="34" spans="1:38" x14ac:dyDescent="0.25">
      <c r="A34" s="10">
        <v>2024</v>
      </c>
      <c r="B34" s="10" t="s">
        <v>27</v>
      </c>
      <c r="C34" s="10" t="s">
        <v>28</v>
      </c>
      <c r="D34" s="10">
        <v>18</v>
      </c>
      <c r="E34" s="10" t="s">
        <v>20</v>
      </c>
      <c r="F34" s="10" t="s">
        <v>11</v>
      </c>
      <c r="G34" s="10">
        <v>49</v>
      </c>
      <c r="L34" t="s">
        <v>16</v>
      </c>
      <c r="M34">
        <v>39</v>
      </c>
      <c r="N34" s="14">
        <f t="shared" si="0"/>
        <v>9.8484848484848481E-2</v>
      </c>
      <c r="O34" s="13"/>
      <c r="Q34" s="44"/>
      <c r="R34" t="s">
        <v>14</v>
      </c>
      <c r="S34">
        <v>0</v>
      </c>
      <c r="T34" s="13">
        <f>S34/$S$35</f>
        <v>0</v>
      </c>
      <c r="W34">
        <v>2024</v>
      </c>
      <c r="X34" s="9">
        <v>2.1</v>
      </c>
      <c r="Y34" s="9">
        <v>42.9</v>
      </c>
      <c r="AA34">
        <v>2024</v>
      </c>
      <c r="AB34">
        <v>0</v>
      </c>
      <c r="AD34" s="12">
        <v>2024</v>
      </c>
      <c r="AE34" s="12" t="s">
        <v>27</v>
      </c>
      <c r="AF34" s="12" t="s">
        <v>28</v>
      </c>
      <c r="AG34" s="12">
        <v>27</v>
      </c>
      <c r="AH34" s="12" t="s">
        <v>23</v>
      </c>
      <c r="AI34" s="12">
        <v>12520</v>
      </c>
      <c r="AJ34" s="12" t="s">
        <v>158</v>
      </c>
      <c r="AK34" s="12" t="s">
        <v>11</v>
      </c>
      <c r="AL34" s="12">
        <v>6</v>
      </c>
    </row>
    <row r="35" spans="1:38" x14ac:dyDescent="0.25">
      <c r="A35" s="10">
        <v>2024</v>
      </c>
      <c r="B35" s="10" t="s">
        <v>27</v>
      </c>
      <c r="C35" s="10" t="s">
        <v>28</v>
      </c>
      <c r="D35" s="10">
        <v>21</v>
      </c>
      <c r="E35" s="10" t="s">
        <v>21</v>
      </c>
      <c r="F35" s="10" t="s">
        <v>11</v>
      </c>
      <c r="G35" s="10">
        <v>76.5</v>
      </c>
      <c r="Q35" s="44"/>
      <c r="R35" t="s">
        <v>42</v>
      </c>
      <c r="S35">
        <v>246</v>
      </c>
      <c r="W35">
        <v>2025</v>
      </c>
      <c r="X35" s="9">
        <v>9.8000000000000007</v>
      </c>
      <c r="Y35" s="9">
        <v>27</v>
      </c>
      <c r="AA35">
        <v>2025</v>
      </c>
      <c r="AB35" s="15">
        <v>0</v>
      </c>
      <c r="AD35" s="12">
        <v>2024</v>
      </c>
      <c r="AE35" s="12" t="s">
        <v>27</v>
      </c>
      <c r="AF35" s="12" t="s">
        <v>28</v>
      </c>
      <c r="AG35" s="12">
        <v>21</v>
      </c>
      <c r="AH35" s="12" t="s">
        <v>21</v>
      </c>
      <c r="AI35" s="12">
        <v>12532</v>
      </c>
      <c r="AJ35" s="12" t="s">
        <v>157</v>
      </c>
      <c r="AK35" s="12" t="s">
        <v>11</v>
      </c>
      <c r="AL35" s="12">
        <v>6</v>
      </c>
    </row>
    <row r="36" spans="1:38" x14ac:dyDescent="0.25">
      <c r="A36" s="10">
        <v>2024</v>
      </c>
      <c r="B36" s="10" t="s">
        <v>27</v>
      </c>
      <c r="C36" s="10" t="s">
        <v>28</v>
      </c>
      <c r="D36" s="10">
        <v>27</v>
      </c>
      <c r="E36" s="10" t="s">
        <v>23</v>
      </c>
      <c r="F36" s="10" t="s">
        <v>11</v>
      </c>
      <c r="G36" s="10">
        <v>65.25</v>
      </c>
      <c r="AD36" s="12">
        <v>2024</v>
      </c>
      <c r="AE36" s="12" t="s">
        <v>27</v>
      </c>
      <c r="AF36" s="12" t="s">
        <v>28</v>
      </c>
      <c r="AG36" s="12">
        <v>40</v>
      </c>
      <c r="AH36" s="12" t="s">
        <v>34</v>
      </c>
      <c r="AI36" s="12">
        <v>12544</v>
      </c>
      <c r="AJ36" s="12" t="s">
        <v>156</v>
      </c>
      <c r="AK36" s="12" t="s">
        <v>11</v>
      </c>
      <c r="AL36" s="12">
        <v>6</v>
      </c>
    </row>
    <row r="37" spans="1:38" x14ac:dyDescent="0.25">
      <c r="A37" s="10">
        <v>2024</v>
      </c>
      <c r="B37" s="10" t="s">
        <v>27</v>
      </c>
      <c r="C37" s="10" t="s">
        <v>28</v>
      </c>
      <c r="D37" s="10">
        <v>34</v>
      </c>
      <c r="E37" s="10" t="s">
        <v>25</v>
      </c>
      <c r="F37" s="10" t="s">
        <v>11</v>
      </c>
      <c r="G37" s="10">
        <v>22.5</v>
      </c>
      <c r="AD37" s="12">
        <v>2024</v>
      </c>
      <c r="AE37" s="12" t="s">
        <v>27</v>
      </c>
      <c r="AF37" s="12" t="s">
        <v>28</v>
      </c>
      <c r="AG37" s="12">
        <v>18</v>
      </c>
      <c r="AH37" s="12" t="s">
        <v>20</v>
      </c>
      <c r="AI37" s="12">
        <v>14070</v>
      </c>
      <c r="AJ37" s="12" t="s">
        <v>155</v>
      </c>
      <c r="AK37" s="12" t="s">
        <v>11</v>
      </c>
      <c r="AL37" s="12">
        <v>1.75</v>
      </c>
    </row>
    <row r="38" spans="1:38" x14ac:dyDescent="0.25">
      <c r="A38" s="10">
        <v>2024</v>
      </c>
      <c r="B38" s="10" t="s">
        <v>27</v>
      </c>
      <c r="C38" s="10" t="s">
        <v>28</v>
      </c>
      <c r="D38" s="10">
        <v>40</v>
      </c>
      <c r="E38" s="10" t="s">
        <v>34</v>
      </c>
      <c r="F38" s="10" t="s">
        <v>11</v>
      </c>
      <c r="G38" s="10">
        <v>120</v>
      </c>
      <c r="AD38" s="12">
        <v>2024</v>
      </c>
      <c r="AE38" s="12" t="s">
        <v>27</v>
      </c>
      <c r="AF38" s="12" t="s">
        <v>28</v>
      </c>
      <c r="AG38" s="12">
        <v>18</v>
      </c>
      <c r="AH38" s="12" t="s">
        <v>20</v>
      </c>
      <c r="AI38" s="12">
        <v>14072</v>
      </c>
      <c r="AJ38" s="12" t="s">
        <v>146</v>
      </c>
      <c r="AK38" s="12" t="s">
        <v>11</v>
      </c>
      <c r="AL38" s="12">
        <v>1.75</v>
      </c>
    </row>
    <row r="39" spans="1:38" x14ac:dyDescent="0.25">
      <c r="A39" s="10">
        <v>2024</v>
      </c>
      <c r="B39" s="10" t="s">
        <v>27</v>
      </c>
      <c r="C39" s="10" t="s">
        <v>28</v>
      </c>
      <c r="D39" s="10">
        <v>4</v>
      </c>
      <c r="E39" s="10" t="s">
        <v>7</v>
      </c>
      <c r="F39" s="10" t="s">
        <v>12</v>
      </c>
      <c r="G39" s="10">
        <v>27</v>
      </c>
      <c r="AD39" s="12">
        <v>2024</v>
      </c>
      <c r="AE39" s="12" t="s">
        <v>27</v>
      </c>
      <c r="AF39" s="12" t="s">
        <v>28</v>
      </c>
      <c r="AG39" s="12">
        <v>21</v>
      </c>
      <c r="AH39" s="12" t="s">
        <v>21</v>
      </c>
      <c r="AI39" s="12">
        <v>14427</v>
      </c>
      <c r="AJ39" s="12" t="s">
        <v>154</v>
      </c>
      <c r="AK39" s="12" t="s">
        <v>11</v>
      </c>
      <c r="AL39" s="12">
        <v>4.5</v>
      </c>
    </row>
    <row r="40" spans="1:38" x14ac:dyDescent="0.25">
      <c r="A40" s="10">
        <v>2024</v>
      </c>
      <c r="B40" s="10" t="s">
        <v>27</v>
      </c>
      <c r="C40" s="10" t="s">
        <v>28</v>
      </c>
      <c r="D40" s="10">
        <v>11</v>
      </c>
      <c r="E40" s="10" t="s">
        <v>31</v>
      </c>
      <c r="F40" s="10" t="s">
        <v>12</v>
      </c>
      <c r="G40" s="10">
        <v>36</v>
      </c>
      <c r="AD40" s="12">
        <v>2024</v>
      </c>
      <c r="AE40" s="12" t="s">
        <v>27</v>
      </c>
      <c r="AF40" s="12" t="s">
        <v>28</v>
      </c>
      <c r="AG40" s="12">
        <v>34</v>
      </c>
      <c r="AH40" s="12" t="s">
        <v>25</v>
      </c>
      <c r="AI40" s="12">
        <v>14432</v>
      </c>
      <c r="AJ40" s="12" t="s">
        <v>153</v>
      </c>
      <c r="AK40" s="12" t="s">
        <v>11</v>
      </c>
      <c r="AL40" s="12">
        <v>4.5</v>
      </c>
    </row>
    <row r="41" spans="1:38" x14ac:dyDescent="0.25">
      <c r="A41" s="10">
        <v>2024</v>
      </c>
      <c r="B41" s="10" t="s">
        <v>27</v>
      </c>
      <c r="C41" s="10" t="s">
        <v>28</v>
      </c>
      <c r="D41" s="10">
        <v>16</v>
      </c>
      <c r="E41" s="10" t="s">
        <v>32</v>
      </c>
      <c r="F41" s="10" t="s">
        <v>12</v>
      </c>
      <c r="G41" s="10">
        <v>461</v>
      </c>
      <c r="AD41" s="12">
        <v>2024</v>
      </c>
      <c r="AE41" s="12" t="s">
        <v>27</v>
      </c>
      <c r="AF41" s="12" t="s">
        <v>28</v>
      </c>
      <c r="AG41" s="12">
        <v>34</v>
      </c>
      <c r="AH41" s="12" t="s">
        <v>25</v>
      </c>
      <c r="AI41" s="12">
        <v>12538</v>
      </c>
      <c r="AJ41" s="12" t="s">
        <v>50</v>
      </c>
      <c r="AK41" s="12" t="s">
        <v>11</v>
      </c>
      <c r="AL41" s="12">
        <v>6</v>
      </c>
    </row>
    <row r="42" spans="1:38" x14ac:dyDescent="0.25">
      <c r="A42" s="10">
        <v>2024</v>
      </c>
      <c r="B42" s="10" t="s">
        <v>27</v>
      </c>
      <c r="C42" s="10" t="s">
        <v>28</v>
      </c>
      <c r="D42" s="10">
        <v>18</v>
      </c>
      <c r="E42" s="10" t="s">
        <v>20</v>
      </c>
      <c r="F42" s="10" t="s">
        <v>12</v>
      </c>
      <c r="G42" s="10">
        <v>106</v>
      </c>
      <c r="AD42" s="12">
        <v>2024</v>
      </c>
      <c r="AE42" s="12" t="s">
        <v>27</v>
      </c>
      <c r="AF42" s="12" t="s">
        <v>28</v>
      </c>
      <c r="AG42" s="12">
        <v>40</v>
      </c>
      <c r="AH42" s="12" t="s">
        <v>34</v>
      </c>
      <c r="AI42" s="12">
        <v>14071</v>
      </c>
      <c r="AJ42" s="12" t="s">
        <v>147</v>
      </c>
      <c r="AK42" s="12" t="s">
        <v>11</v>
      </c>
      <c r="AL42" s="12">
        <v>2.25</v>
      </c>
    </row>
    <row r="43" spans="1:38" x14ac:dyDescent="0.25">
      <c r="A43" s="10">
        <v>2024</v>
      </c>
      <c r="B43" s="10" t="s">
        <v>27</v>
      </c>
      <c r="C43" s="10" t="s">
        <v>28</v>
      </c>
      <c r="D43" s="10">
        <v>21</v>
      </c>
      <c r="E43" s="10" t="s">
        <v>21</v>
      </c>
      <c r="F43" s="10" t="s">
        <v>12</v>
      </c>
      <c r="G43" s="10">
        <v>211.5</v>
      </c>
      <c r="AD43" s="12">
        <v>2024</v>
      </c>
      <c r="AE43" s="12" t="s">
        <v>27</v>
      </c>
      <c r="AF43" s="12" t="s">
        <v>28</v>
      </c>
      <c r="AG43" s="12">
        <v>16</v>
      </c>
      <c r="AH43" s="12" t="s">
        <v>32</v>
      </c>
      <c r="AI43" s="12">
        <v>14421</v>
      </c>
      <c r="AJ43" s="12" t="s">
        <v>152</v>
      </c>
      <c r="AK43" s="12" t="s">
        <v>11</v>
      </c>
      <c r="AL43" s="12">
        <v>4.5</v>
      </c>
    </row>
    <row r="44" spans="1:38" x14ac:dyDescent="0.25">
      <c r="A44" s="10">
        <v>2024</v>
      </c>
      <c r="B44" s="10" t="s">
        <v>27</v>
      </c>
      <c r="C44" s="10" t="s">
        <v>28</v>
      </c>
      <c r="D44" s="10">
        <v>27</v>
      </c>
      <c r="E44" s="10" t="s">
        <v>23</v>
      </c>
      <c r="F44" s="10" t="s">
        <v>12</v>
      </c>
      <c r="G44" s="10">
        <v>279</v>
      </c>
      <c r="K44" s="11" t="s">
        <v>151</v>
      </c>
      <c r="O44" t="s">
        <v>60</v>
      </c>
      <c r="Q44" s="45" t="s">
        <v>150</v>
      </c>
      <c r="R44" t="s">
        <v>55</v>
      </c>
      <c r="T44" t="s">
        <v>51</v>
      </c>
      <c r="U44" t="s">
        <v>58</v>
      </c>
      <c r="X44" t="s">
        <v>57</v>
      </c>
      <c r="AB44" t="s">
        <v>56</v>
      </c>
      <c r="AD44" s="12">
        <v>2024</v>
      </c>
      <c r="AE44" s="12" t="s">
        <v>27</v>
      </c>
      <c r="AF44" s="12" t="s">
        <v>28</v>
      </c>
      <c r="AG44" s="12">
        <v>40</v>
      </c>
      <c r="AH44" s="12" t="s">
        <v>34</v>
      </c>
      <c r="AI44" s="12">
        <v>14430</v>
      </c>
      <c r="AJ44" s="12" t="s">
        <v>149</v>
      </c>
      <c r="AK44" s="12" t="s">
        <v>11</v>
      </c>
      <c r="AL44" s="12">
        <v>4.5</v>
      </c>
    </row>
    <row r="45" spans="1:38" x14ac:dyDescent="0.25">
      <c r="A45" s="10">
        <v>2024</v>
      </c>
      <c r="B45" s="10" t="s">
        <v>27</v>
      </c>
      <c r="C45" s="10" t="s">
        <v>28</v>
      </c>
      <c r="D45" s="10">
        <v>34</v>
      </c>
      <c r="E45" s="10" t="s">
        <v>25</v>
      </c>
      <c r="F45" s="10" t="s">
        <v>12</v>
      </c>
      <c r="G45" s="10">
        <v>54</v>
      </c>
      <c r="K45" t="s">
        <v>55</v>
      </c>
      <c r="M45">
        <f>SUM(M46:M54)</f>
        <v>32952</v>
      </c>
      <c r="Q45" s="45"/>
      <c r="R45" t="s">
        <v>45</v>
      </c>
      <c r="S45" t="s">
        <v>14</v>
      </c>
      <c r="T45" s="14">
        <f>N52</f>
        <v>4.7341587764020395E-3</v>
      </c>
      <c r="U45" s="13">
        <f>O52</f>
        <v>7.9175770818159741E-2</v>
      </c>
      <c r="X45" t="s">
        <v>45</v>
      </c>
      <c r="Y45" t="s">
        <v>44</v>
      </c>
      <c r="AA45">
        <v>2015</v>
      </c>
      <c r="AB45">
        <v>4</v>
      </c>
      <c r="AD45" s="12">
        <v>2024</v>
      </c>
      <c r="AE45" s="12" t="s">
        <v>27</v>
      </c>
      <c r="AF45" s="12" t="s">
        <v>28</v>
      </c>
      <c r="AG45" s="12">
        <v>16</v>
      </c>
      <c r="AH45" s="12" t="s">
        <v>32</v>
      </c>
      <c r="AI45" s="12">
        <v>12521</v>
      </c>
      <c r="AJ45" s="12" t="s">
        <v>108</v>
      </c>
      <c r="AK45" s="12" t="s">
        <v>11</v>
      </c>
      <c r="AL45" s="12">
        <v>4.5</v>
      </c>
    </row>
    <row r="46" spans="1:38" x14ac:dyDescent="0.25">
      <c r="A46" s="10">
        <v>2024</v>
      </c>
      <c r="B46" s="10" t="s">
        <v>27</v>
      </c>
      <c r="C46" s="10" t="s">
        <v>28</v>
      </c>
      <c r="D46" s="10">
        <v>40</v>
      </c>
      <c r="E46" s="10" t="s">
        <v>34</v>
      </c>
      <c r="F46" s="10" t="s">
        <v>12</v>
      </c>
      <c r="G46" s="10">
        <v>418.5</v>
      </c>
      <c r="L46" t="s">
        <v>8</v>
      </c>
      <c r="M46">
        <v>0</v>
      </c>
      <c r="N46" s="14">
        <f>M46/$M$45</f>
        <v>0</v>
      </c>
      <c r="O46" s="14"/>
      <c r="Q46" s="45"/>
      <c r="S46" t="s">
        <v>15</v>
      </c>
      <c r="T46" s="14">
        <f>N53</f>
        <v>2.6098567613498424E-3</v>
      </c>
      <c r="U46" s="13"/>
      <c r="W46">
        <v>2016</v>
      </c>
      <c r="X46" s="9">
        <v>11</v>
      </c>
      <c r="Y46" s="9">
        <v>21</v>
      </c>
      <c r="AA46">
        <v>2016</v>
      </c>
      <c r="AB46">
        <v>0</v>
      </c>
      <c r="AD46" s="12">
        <v>2024</v>
      </c>
      <c r="AE46" s="12" t="s">
        <v>27</v>
      </c>
      <c r="AF46" s="12" t="s">
        <v>28</v>
      </c>
      <c r="AG46" s="12">
        <v>21</v>
      </c>
      <c r="AH46" s="12" t="s">
        <v>21</v>
      </c>
      <c r="AI46" s="12">
        <v>12529</v>
      </c>
      <c r="AJ46" s="12" t="s">
        <v>142</v>
      </c>
      <c r="AK46" s="12" t="s">
        <v>11</v>
      </c>
      <c r="AL46" s="12">
        <v>6</v>
      </c>
    </row>
    <row r="47" spans="1:38" x14ac:dyDescent="0.25">
      <c r="A47" s="10">
        <v>2024</v>
      </c>
      <c r="B47" s="10" t="s">
        <v>27</v>
      </c>
      <c r="C47" s="10" t="s">
        <v>28</v>
      </c>
      <c r="D47" s="10">
        <v>4</v>
      </c>
      <c r="E47" s="10" t="s">
        <v>7</v>
      </c>
      <c r="F47" s="10" t="s">
        <v>13</v>
      </c>
      <c r="G47" s="10">
        <v>4.5</v>
      </c>
      <c r="L47" t="s">
        <v>9</v>
      </c>
      <c r="M47">
        <v>684</v>
      </c>
      <c r="N47" s="14">
        <f t="shared" ref="N47:N54" si="1">M47/$M$45</f>
        <v>2.0757465404224327E-2</v>
      </c>
      <c r="O47" s="14"/>
      <c r="Q47" s="45"/>
      <c r="S47" t="s">
        <v>16</v>
      </c>
      <c r="T47" s="14">
        <f>N54</f>
        <v>7.1831755280407861E-2</v>
      </c>
      <c r="U47" s="13"/>
      <c r="W47">
        <v>2017</v>
      </c>
      <c r="X47" s="9">
        <v>12</v>
      </c>
      <c r="Y47" s="9">
        <v>24</v>
      </c>
      <c r="AA47">
        <v>2017</v>
      </c>
      <c r="AB47">
        <v>1</v>
      </c>
      <c r="AD47" s="12">
        <v>2024</v>
      </c>
      <c r="AE47" s="12" t="s">
        <v>27</v>
      </c>
      <c r="AF47" s="12" t="s">
        <v>28</v>
      </c>
      <c r="AG47" s="12">
        <v>21</v>
      </c>
      <c r="AH47" s="12" t="s">
        <v>21</v>
      </c>
      <c r="AI47" s="12">
        <v>12531</v>
      </c>
      <c r="AJ47" s="12" t="s">
        <v>148</v>
      </c>
      <c r="AK47" s="12" t="s">
        <v>11</v>
      </c>
      <c r="AL47" s="12">
        <v>6</v>
      </c>
    </row>
    <row r="48" spans="1:38" x14ac:dyDescent="0.25">
      <c r="A48" s="10">
        <v>2024</v>
      </c>
      <c r="B48" s="10" t="s">
        <v>27</v>
      </c>
      <c r="C48" s="10" t="s">
        <v>28</v>
      </c>
      <c r="D48" s="10">
        <v>11</v>
      </c>
      <c r="E48" s="10" t="s">
        <v>31</v>
      </c>
      <c r="F48" s="10" t="s">
        <v>13</v>
      </c>
      <c r="G48" s="10">
        <v>11.25</v>
      </c>
      <c r="L48" t="s">
        <v>10</v>
      </c>
      <c r="M48">
        <v>60</v>
      </c>
      <c r="N48" s="14">
        <f t="shared" si="1"/>
        <v>1.820830298616169E-3</v>
      </c>
      <c r="O48" s="14"/>
      <c r="Q48" s="45"/>
      <c r="R48" t="s">
        <v>44</v>
      </c>
      <c r="S48" t="s">
        <v>54</v>
      </c>
      <c r="T48" s="14">
        <f>N48</f>
        <v>1.820830298616169E-3</v>
      </c>
      <c r="U48" s="13">
        <f>O49</f>
        <v>0.34501699441612044</v>
      </c>
      <c r="W48">
        <v>2018</v>
      </c>
      <c r="X48" s="9">
        <v>11.18</v>
      </c>
      <c r="Y48" s="9">
        <v>30.13</v>
      </c>
      <c r="AA48">
        <v>2018</v>
      </c>
      <c r="AB48">
        <v>1</v>
      </c>
      <c r="AD48" s="12">
        <v>2024</v>
      </c>
      <c r="AE48" s="12" t="s">
        <v>27</v>
      </c>
      <c r="AF48" s="12" t="s">
        <v>28</v>
      </c>
      <c r="AG48" s="12">
        <v>18</v>
      </c>
      <c r="AH48" s="12" t="s">
        <v>20</v>
      </c>
      <c r="AI48" s="12">
        <v>14071</v>
      </c>
      <c r="AJ48" s="12" t="s">
        <v>147</v>
      </c>
      <c r="AK48" s="12" t="s">
        <v>11</v>
      </c>
      <c r="AL48" s="12">
        <v>1.75</v>
      </c>
    </row>
    <row r="49" spans="1:38" x14ac:dyDescent="0.25">
      <c r="A49" s="10">
        <v>2024</v>
      </c>
      <c r="B49" s="10" t="s">
        <v>27</v>
      </c>
      <c r="C49" s="10" t="s">
        <v>28</v>
      </c>
      <c r="D49" s="10">
        <v>16</v>
      </c>
      <c r="E49" s="10" t="s">
        <v>32</v>
      </c>
      <c r="F49" s="10" t="s">
        <v>13</v>
      </c>
      <c r="G49" s="10">
        <v>240.3</v>
      </c>
      <c r="L49" t="s">
        <v>11</v>
      </c>
      <c r="M49">
        <v>8102</v>
      </c>
      <c r="N49" s="14">
        <f t="shared" si="1"/>
        <v>0.24587278465647003</v>
      </c>
      <c r="O49" s="13">
        <f>SUM(N48,N51)</f>
        <v>0.34501699441612044</v>
      </c>
      <c r="Q49" s="45"/>
      <c r="S49" t="s">
        <v>13</v>
      </c>
      <c r="T49" s="14">
        <f>N51</f>
        <v>0.34319616411750425</v>
      </c>
      <c r="U49" s="13"/>
      <c r="W49">
        <v>2019</v>
      </c>
      <c r="X49" s="9">
        <v>10.050000000000001</v>
      </c>
      <c r="Y49" s="9">
        <v>27.19</v>
      </c>
      <c r="AA49">
        <v>2019</v>
      </c>
      <c r="AB49">
        <v>2</v>
      </c>
      <c r="AD49" s="12">
        <v>2024</v>
      </c>
      <c r="AE49" s="12" t="s">
        <v>27</v>
      </c>
      <c r="AF49" s="12" t="s">
        <v>28</v>
      </c>
      <c r="AG49" s="12">
        <v>40</v>
      </c>
      <c r="AH49" s="12" t="s">
        <v>34</v>
      </c>
      <c r="AI49" s="12">
        <v>14072</v>
      </c>
      <c r="AJ49" s="12" t="s">
        <v>146</v>
      </c>
      <c r="AK49" s="12" t="s">
        <v>11</v>
      </c>
      <c r="AL49" s="12">
        <v>2.25</v>
      </c>
    </row>
    <row r="50" spans="1:38" x14ac:dyDescent="0.25">
      <c r="A50" s="10">
        <v>2024</v>
      </c>
      <c r="B50" s="10" t="s">
        <v>27</v>
      </c>
      <c r="C50" s="10" t="s">
        <v>28</v>
      </c>
      <c r="D50" s="10">
        <v>18</v>
      </c>
      <c r="E50" s="10" t="s">
        <v>20</v>
      </c>
      <c r="F50" s="10" t="s">
        <v>13</v>
      </c>
      <c r="G50" s="10">
        <v>52.2</v>
      </c>
      <c r="L50" t="s">
        <v>12</v>
      </c>
      <c r="M50">
        <v>10188</v>
      </c>
      <c r="N50" s="14">
        <f t="shared" si="1"/>
        <v>0.30917698470502547</v>
      </c>
      <c r="O50" s="13"/>
      <c r="Q50" s="45"/>
      <c r="W50">
        <v>2020</v>
      </c>
      <c r="X50" s="9">
        <v>10.29</v>
      </c>
      <c r="Y50" s="9">
        <v>27.48</v>
      </c>
      <c r="AA50">
        <v>2020</v>
      </c>
      <c r="AB50">
        <v>0</v>
      </c>
      <c r="AD50" s="12">
        <v>2024</v>
      </c>
      <c r="AE50" s="12" t="s">
        <v>27</v>
      </c>
      <c r="AF50" s="12" t="s">
        <v>28</v>
      </c>
      <c r="AG50" s="12">
        <v>16</v>
      </c>
      <c r="AH50" s="12" t="s">
        <v>32</v>
      </c>
      <c r="AI50" s="12">
        <v>14424</v>
      </c>
      <c r="AJ50" s="12" t="s">
        <v>145</v>
      </c>
      <c r="AK50" s="12" t="s">
        <v>11</v>
      </c>
      <c r="AL50" s="12">
        <v>4.5</v>
      </c>
    </row>
    <row r="51" spans="1:38" x14ac:dyDescent="0.25">
      <c r="A51" s="10">
        <v>2024</v>
      </c>
      <c r="B51" s="10" t="s">
        <v>27</v>
      </c>
      <c r="C51" s="10" t="s">
        <v>28</v>
      </c>
      <c r="D51" s="10">
        <v>21</v>
      </c>
      <c r="E51" s="10" t="s">
        <v>21</v>
      </c>
      <c r="F51" s="10" t="s">
        <v>13</v>
      </c>
      <c r="G51" s="10">
        <v>103.5</v>
      </c>
      <c r="L51" t="s">
        <v>13</v>
      </c>
      <c r="M51">
        <v>11309</v>
      </c>
      <c r="N51" s="14">
        <f t="shared" si="1"/>
        <v>0.34319616411750425</v>
      </c>
      <c r="O51" s="13"/>
      <c r="Q51" s="45"/>
      <c r="R51" t="s">
        <v>53</v>
      </c>
      <c r="S51" t="s">
        <v>52</v>
      </c>
      <c r="T51" t="s">
        <v>51</v>
      </c>
      <c r="W51">
        <v>2021</v>
      </c>
      <c r="X51" s="9">
        <v>9.41</v>
      </c>
      <c r="Y51" s="9">
        <v>31.63</v>
      </c>
      <c r="AA51">
        <v>2021</v>
      </c>
      <c r="AB51">
        <v>0</v>
      </c>
      <c r="AD51" s="12">
        <v>2024</v>
      </c>
      <c r="AE51" s="12" t="s">
        <v>27</v>
      </c>
      <c r="AF51" s="12" t="s">
        <v>28</v>
      </c>
      <c r="AG51" s="12">
        <v>40</v>
      </c>
      <c r="AH51" s="12" t="s">
        <v>34</v>
      </c>
      <c r="AI51" s="12">
        <v>12540</v>
      </c>
      <c r="AJ51" s="12" t="s">
        <v>144</v>
      </c>
      <c r="AK51" s="12" t="s">
        <v>11</v>
      </c>
      <c r="AL51" s="12">
        <v>4.5</v>
      </c>
    </row>
    <row r="52" spans="1:38" x14ac:dyDescent="0.25">
      <c r="A52" s="10">
        <v>2024</v>
      </c>
      <c r="B52" s="10" t="s">
        <v>27</v>
      </c>
      <c r="C52" s="10" t="s">
        <v>28</v>
      </c>
      <c r="D52" s="10">
        <v>27</v>
      </c>
      <c r="E52" s="10" t="s">
        <v>23</v>
      </c>
      <c r="F52" s="10" t="s">
        <v>13</v>
      </c>
      <c r="G52" s="10">
        <v>159.75</v>
      </c>
      <c r="L52" t="s">
        <v>14</v>
      </c>
      <c r="M52">
        <v>156</v>
      </c>
      <c r="N52" s="14">
        <f t="shared" si="1"/>
        <v>4.7341587764020395E-3</v>
      </c>
      <c r="O52" s="13">
        <f>SUM(N52:N54)</f>
        <v>7.9175770818159741E-2</v>
      </c>
      <c r="Q52" s="45"/>
      <c r="R52" t="s">
        <v>8</v>
      </c>
      <c r="S52">
        <v>0</v>
      </c>
      <c r="T52" s="13">
        <f>S52/$S$55</f>
        <v>0</v>
      </c>
      <c r="W52">
        <v>2022</v>
      </c>
      <c r="X52" s="9">
        <v>8.82</v>
      </c>
      <c r="Y52" s="9">
        <v>28.02</v>
      </c>
      <c r="AA52">
        <v>2022</v>
      </c>
      <c r="AB52">
        <v>0</v>
      </c>
      <c r="AD52" s="11">
        <v>2024</v>
      </c>
      <c r="AE52" s="11" t="s">
        <v>27</v>
      </c>
      <c r="AF52" s="11" t="s">
        <v>28</v>
      </c>
      <c r="AG52" s="11">
        <v>27</v>
      </c>
      <c r="AH52" s="11" t="s">
        <v>23</v>
      </c>
      <c r="AI52" s="11">
        <v>12818</v>
      </c>
      <c r="AJ52" s="11" t="s">
        <v>143</v>
      </c>
      <c r="AK52" s="11" t="s">
        <v>11</v>
      </c>
      <c r="AL52" s="11">
        <v>4.5</v>
      </c>
    </row>
    <row r="53" spans="1:38" x14ac:dyDescent="0.25">
      <c r="A53" s="10">
        <v>2024</v>
      </c>
      <c r="B53" s="10" t="s">
        <v>27</v>
      </c>
      <c r="C53" s="10" t="s">
        <v>28</v>
      </c>
      <c r="D53" s="10">
        <v>34</v>
      </c>
      <c r="E53" s="10" t="s">
        <v>25</v>
      </c>
      <c r="F53" s="10" t="s">
        <v>13</v>
      </c>
      <c r="G53" s="10">
        <v>22.5</v>
      </c>
      <c r="L53" t="s">
        <v>15</v>
      </c>
      <c r="M53">
        <v>86</v>
      </c>
      <c r="N53" s="14">
        <f t="shared" si="1"/>
        <v>2.6098567613498424E-3</v>
      </c>
      <c r="O53" s="13"/>
      <c r="Q53" s="45"/>
      <c r="R53" t="s">
        <v>11</v>
      </c>
      <c r="S53">
        <v>0</v>
      </c>
      <c r="T53" s="13">
        <f>S53/$S$55</f>
        <v>0</v>
      </c>
      <c r="W53">
        <v>2023</v>
      </c>
      <c r="X53" s="9">
        <v>8.4600000000000009</v>
      </c>
      <c r="Y53" s="9">
        <v>29.57</v>
      </c>
      <c r="AA53">
        <v>2023</v>
      </c>
      <c r="AB53">
        <v>0</v>
      </c>
      <c r="AD53" s="11">
        <v>2024</v>
      </c>
      <c r="AE53" s="11" t="s">
        <v>27</v>
      </c>
      <c r="AF53" s="11" t="s">
        <v>28</v>
      </c>
      <c r="AG53" s="11">
        <v>21</v>
      </c>
      <c r="AH53" s="11" t="s">
        <v>21</v>
      </c>
      <c r="AI53" s="11">
        <v>13469</v>
      </c>
      <c r="AJ53" s="11" t="s">
        <v>142</v>
      </c>
      <c r="AK53" s="11" t="s">
        <v>11</v>
      </c>
      <c r="AL53" s="11">
        <v>4.5</v>
      </c>
    </row>
    <row r="54" spans="1:38" x14ac:dyDescent="0.25">
      <c r="A54" s="10">
        <v>2024</v>
      </c>
      <c r="B54" s="10" t="s">
        <v>27</v>
      </c>
      <c r="C54" s="10" t="s">
        <v>28</v>
      </c>
      <c r="D54" s="10">
        <v>40</v>
      </c>
      <c r="E54" s="10" t="s">
        <v>34</v>
      </c>
      <c r="F54" s="10" t="s">
        <v>13</v>
      </c>
      <c r="G54" s="10">
        <v>225</v>
      </c>
      <c r="L54" t="s">
        <v>16</v>
      </c>
      <c r="M54">
        <v>2367</v>
      </c>
      <c r="N54" s="14">
        <f t="shared" si="1"/>
        <v>7.1831755280407861E-2</v>
      </c>
      <c r="O54" s="13"/>
      <c r="Q54" s="45"/>
      <c r="R54" t="s">
        <v>14</v>
      </c>
      <c r="S54">
        <v>686.8</v>
      </c>
      <c r="T54" s="13">
        <f>S54/$S$55</f>
        <v>1</v>
      </c>
      <c r="W54">
        <v>2024</v>
      </c>
      <c r="X54" s="9">
        <v>7.7</v>
      </c>
      <c r="Y54" s="9">
        <v>32.1</v>
      </c>
      <c r="AA54">
        <v>2024</v>
      </c>
      <c r="AB54">
        <v>0</v>
      </c>
      <c r="AD54" s="11">
        <v>2024</v>
      </c>
      <c r="AE54" s="11" t="s">
        <v>27</v>
      </c>
      <c r="AF54" s="11" t="s">
        <v>28</v>
      </c>
      <c r="AG54" s="11">
        <v>27</v>
      </c>
      <c r="AH54" s="11" t="s">
        <v>23</v>
      </c>
      <c r="AI54" s="11">
        <v>12821</v>
      </c>
      <c r="AJ54" s="11" t="s">
        <v>141</v>
      </c>
      <c r="AK54" s="11" t="s">
        <v>11</v>
      </c>
      <c r="AL54" s="11">
        <v>4.5</v>
      </c>
    </row>
    <row r="55" spans="1:38" x14ac:dyDescent="0.25">
      <c r="A55" s="10">
        <v>2024</v>
      </c>
      <c r="B55" s="10" t="s">
        <v>27</v>
      </c>
      <c r="C55" s="10" t="s">
        <v>28</v>
      </c>
      <c r="D55" s="10">
        <v>16</v>
      </c>
      <c r="E55" s="10" t="s">
        <v>32</v>
      </c>
      <c r="F55" s="10" t="s">
        <v>14</v>
      </c>
      <c r="G55" s="10">
        <v>13.5</v>
      </c>
      <c r="Q55" s="45"/>
      <c r="R55" t="s">
        <v>42</v>
      </c>
      <c r="S55">
        <v>686.8</v>
      </c>
      <c r="W55">
        <v>2025</v>
      </c>
      <c r="X55" s="9">
        <v>7.9</v>
      </c>
      <c r="Y55" s="9">
        <v>34.5</v>
      </c>
      <c r="AA55">
        <v>2025</v>
      </c>
      <c r="AB55">
        <v>0</v>
      </c>
      <c r="AD55" s="11">
        <v>2024</v>
      </c>
      <c r="AE55" s="11" t="s">
        <v>27</v>
      </c>
      <c r="AF55" s="11" t="s">
        <v>28</v>
      </c>
      <c r="AG55" s="11">
        <v>16</v>
      </c>
      <c r="AH55" s="11" t="s">
        <v>32</v>
      </c>
      <c r="AI55" s="11">
        <v>12819</v>
      </c>
      <c r="AJ55" s="11" t="s">
        <v>140</v>
      </c>
      <c r="AK55" s="11" t="s">
        <v>11</v>
      </c>
      <c r="AL55" s="11">
        <v>18.399999999999999</v>
      </c>
    </row>
    <row r="56" spans="1:38" x14ac:dyDescent="0.25">
      <c r="A56" s="10">
        <v>2024</v>
      </c>
      <c r="B56" s="10" t="s">
        <v>27</v>
      </c>
      <c r="C56" s="10" t="s">
        <v>28</v>
      </c>
      <c r="D56" s="10">
        <v>21</v>
      </c>
      <c r="E56" s="10" t="s">
        <v>21</v>
      </c>
      <c r="F56" s="10" t="s">
        <v>14</v>
      </c>
      <c r="G56" s="10">
        <v>13.5</v>
      </c>
      <c r="AD56" s="11">
        <v>2024</v>
      </c>
      <c r="AE56" s="11" t="s">
        <v>27</v>
      </c>
      <c r="AF56" s="11" t="s">
        <v>28</v>
      </c>
      <c r="AG56" s="11">
        <v>16</v>
      </c>
      <c r="AH56" s="11" t="s">
        <v>32</v>
      </c>
      <c r="AI56" s="11">
        <v>13466</v>
      </c>
      <c r="AJ56" s="11" t="s">
        <v>110</v>
      </c>
      <c r="AK56" s="11" t="s">
        <v>11</v>
      </c>
      <c r="AL56" s="11">
        <v>2</v>
      </c>
    </row>
    <row r="57" spans="1:38" x14ac:dyDescent="0.25">
      <c r="A57" s="10">
        <v>2024</v>
      </c>
      <c r="B57" s="10" t="s">
        <v>27</v>
      </c>
      <c r="C57" s="10" t="s">
        <v>28</v>
      </c>
      <c r="D57" s="10">
        <v>27</v>
      </c>
      <c r="E57" s="10" t="s">
        <v>23</v>
      </c>
      <c r="F57" s="10" t="s">
        <v>14</v>
      </c>
      <c r="G57" s="10">
        <v>9</v>
      </c>
      <c r="AD57" s="11">
        <v>2024</v>
      </c>
      <c r="AE57" s="11" t="s">
        <v>27</v>
      </c>
      <c r="AF57" s="11" t="s">
        <v>28</v>
      </c>
      <c r="AG57" s="11">
        <v>27</v>
      </c>
      <c r="AH57" s="11" t="s">
        <v>23</v>
      </c>
      <c r="AI57" s="11">
        <v>12859</v>
      </c>
      <c r="AJ57" s="11" t="s">
        <v>139</v>
      </c>
      <c r="AK57" s="11" t="s">
        <v>11</v>
      </c>
      <c r="AL57" s="11">
        <v>4.5</v>
      </c>
    </row>
    <row r="58" spans="1:38" x14ac:dyDescent="0.25">
      <c r="A58" s="10">
        <v>2024</v>
      </c>
      <c r="B58" s="10" t="s">
        <v>27</v>
      </c>
      <c r="C58" s="10" t="s">
        <v>28</v>
      </c>
      <c r="D58" s="10">
        <v>34</v>
      </c>
      <c r="E58" s="10" t="s">
        <v>25</v>
      </c>
      <c r="F58" s="10" t="s">
        <v>14</v>
      </c>
      <c r="G58" s="10">
        <v>4.5</v>
      </c>
      <c r="AD58" s="11">
        <v>2024</v>
      </c>
      <c r="AE58" s="11" t="s">
        <v>27</v>
      </c>
      <c r="AF58" s="11" t="s">
        <v>28</v>
      </c>
      <c r="AG58" s="11">
        <v>21</v>
      </c>
      <c r="AH58" s="11" t="s">
        <v>21</v>
      </c>
      <c r="AI58" s="11">
        <v>13467</v>
      </c>
      <c r="AJ58" s="11" t="s">
        <v>138</v>
      </c>
      <c r="AK58" s="11" t="s">
        <v>11</v>
      </c>
      <c r="AL58" s="11">
        <v>4.5</v>
      </c>
    </row>
    <row r="59" spans="1:38" x14ac:dyDescent="0.25">
      <c r="A59" s="10">
        <v>2024</v>
      </c>
      <c r="B59" s="10" t="s">
        <v>27</v>
      </c>
      <c r="C59" s="10" t="s">
        <v>28</v>
      </c>
      <c r="D59" s="10">
        <v>40</v>
      </c>
      <c r="E59" s="10" t="s">
        <v>34</v>
      </c>
      <c r="F59" s="10" t="s">
        <v>14</v>
      </c>
      <c r="G59" s="10">
        <v>19.5</v>
      </c>
      <c r="AD59" s="11">
        <v>2024</v>
      </c>
      <c r="AE59" s="11" t="s">
        <v>27</v>
      </c>
      <c r="AF59" s="11" t="s">
        <v>28</v>
      </c>
      <c r="AG59" s="11">
        <v>18</v>
      </c>
      <c r="AH59" s="11" t="s">
        <v>20</v>
      </c>
      <c r="AI59" s="11">
        <v>14069</v>
      </c>
      <c r="AJ59" s="11" t="s">
        <v>123</v>
      </c>
      <c r="AK59" s="11" t="s">
        <v>11</v>
      </c>
      <c r="AL59" s="11">
        <v>1.25</v>
      </c>
    </row>
    <row r="60" spans="1:38" x14ac:dyDescent="0.25">
      <c r="A60" s="10">
        <v>2024</v>
      </c>
      <c r="B60" s="10" t="s">
        <v>27</v>
      </c>
      <c r="C60" s="10" t="s">
        <v>28</v>
      </c>
      <c r="D60" s="10">
        <v>11</v>
      </c>
      <c r="E60" s="10" t="s">
        <v>31</v>
      </c>
      <c r="F60" s="10" t="s">
        <v>15</v>
      </c>
      <c r="G60" s="10">
        <v>2.25</v>
      </c>
      <c r="AD60" s="11">
        <v>2024</v>
      </c>
      <c r="AE60" s="11" t="s">
        <v>27</v>
      </c>
      <c r="AF60" s="11" t="s">
        <v>28</v>
      </c>
      <c r="AG60" s="11">
        <v>40</v>
      </c>
      <c r="AH60" s="11" t="s">
        <v>34</v>
      </c>
      <c r="AI60" s="11">
        <v>12826</v>
      </c>
      <c r="AJ60" s="11" t="s">
        <v>137</v>
      </c>
      <c r="AK60" s="11" t="s">
        <v>11</v>
      </c>
      <c r="AL60" s="11">
        <v>9.9</v>
      </c>
    </row>
    <row r="61" spans="1:38" x14ac:dyDescent="0.25">
      <c r="A61" s="10">
        <v>2024</v>
      </c>
      <c r="B61" s="10" t="s">
        <v>27</v>
      </c>
      <c r="C61" s="10" t="s">
        <v>28</v>
      </c>
      <c r="D61" s="10">
        <v>16</v>
      </c>
      <c r="E61" s="10" t="s">
        <v>32</v>
      </c>
      <c r="F61" s="10" t="s">
        <v>15</v>
      </c>
      <c r="G61" s="10">
        <v>17</v>
      </c>
      <c r="AD61" s="11">
        <v>2024</v>
      </c>
      <c r="AE61" s="11" t="s">
        <v>27</v>
      </c>
      <c r="AF61" s="11" t="s">
        <v>28</v>
      </c>
      <c r="AG61" s="11">
        <v>40</v>
      </c>
      <c r="AH61" s="11" t="s">
        <v>34</v>
      </c>
      <c r="AI61" s="11">
        <v>13471</v>
      </c>
      <c r="AJ61" s="11" t="s">
        <v>136</v>
      </c>
      <c r="AK61" s="11" t="s">
        <v>11</v>
      </c>
      <c r="AL61" s="11">
        <v>4.5</v>
      </c>
    </row>
    <row r="62" spans="1:38" x14ac:dyDescent="0.25">
      <c r="A62" s="10">
        <v>2024</v>
      </c>
      <c r="B62" s="10" t="s">
        <v>27</v>
      </c>
      <c r="C62" s="10" t="s">
        <v>28</v>
      </c>
      <c r="D62" s="10">
        <v>18</v>
      </c>
      <c r="E62" s="10" t="s">
        <v>20</v>
      </c>
      <c r="F62" s="10" t="s">
        <v>15</v>
      </c>
      <c r="G62" s="10">
        <v>1</v>
      </c>
      <c r="AD62" s="11">
        <v>2024</v>
      </c>
      <c r="AE62" s="11" t="s">
        <v>27</v>
      </c>
      <c r="AF62" s="11" t="s">
        <v>28</v>
      </c>
      <c r="AG62" s="11">
        <v>15</v>
      </c>
      <c r="AH62" s="11" t="s">
        <v>19</v>
      </c>
      <c r="AI62" s="11">
        <v>12812</v>
      </c>
      <c r="AJ62" s="11" t="s">
        <v>135</v>
      </c>
      <c r="AK62" s="11" t="s">
        <v>11</v>
      </c>
      <c r="AL62" s="11">
        <v>4.5</v>
      </c>
    </row>
    <row r="63" spans="1:38" x14ac:dyDescent="0.25">
      <c r="A63" s="10">
        <v>2024</v>
      </c>
      <c r="B63" s="10" t="s">
        <v>27</v>
      </c>
      <c r="C63" s="10" t="s">
        <v>28</v>
      </c>
      <c r="D63" s="10">
        <v>21</v>
      </c>
      <c r="E63" s="10" t="s">
        <v>21</v>
      </c>
      <c r="F63" s="10" t="s">
        <v>15</v>
      </c>
      <c r="G63" s="10">
        <v>9</v>
      </c>
      <c r="AD63" s="11">
        <v>2024</v>
      </c>
      <c r="AE63" s="11" t="s">
        <v>27</v>
      </c>
      <c r="AF63" s="11" t="s">
        <v>28</v>
      </c>
      <c r="AG63" s="11">
        <v>40</v>
      </c>
      <c r="AH63" s="11" t="s">
        <v>34</v>
      </c>
      <c r="AI63" s="11">
        <v>12831</v>
      </c>
      <c r="AJ63" s="11" t="s">
        <v>134</v>
      </c>
      <c r="AK63" s="11" t="s">
        <v>11</v>
      </c>
      <c r="AL63" s="11">
        <v>15.1</v>
      </c>
    </row>
    <row r="64" spans="1:38" x14ac:dyDescent="0.25">
      <c r="A64" s="10">
        <v>2024</v>
      </c>
      <c r="B64" s="10" t="s">
        <v>27</v>
      </c>
      <c r="C64" s="10" t="s">
        <v>28</v>
      </c>
      <c r="D64" s="10">
        <v>27</v>
      </c>
      <c r="E64" s="10" t="s">
        <v>23</v>
      </c>
      <c r="F64" s="10" t="s">
        <v>15</v>
      </c>
      <c r="G64" s="10">
        <v>33.75</v>
      </c>
      <c r="K64" s="10" t="s">
        <v>133</v>
      </c>
      <c r="O64" t="s">
        <v>60</v>
      </c>
      <c r="Q64" s="46" t="s">
        <v>133</v>
      </c>
      <c r="R64" t="s">
        <v>55</v>
      </c>
      <c r="T64" t="s">
        <v>51</v>
      </c>
      <c r="U64" t="s">
        <v>58</v>
      </c>
      <c r="X64" t="s">
        <v>57</v>
      </c>
      <c r="AB64" t="s">
        <v>56</v>
      </c>
      <c r="AD64" s="11">
        <v>2024</v>
      </c>
      <c r="AE64" s="11" t="s">
        <v>27</v>
      </c>
      <c r="AF64" s="11" t="s">
        <v>28</v>
      </c>
      <c r="AG64" s="11">
        <v>21</v>
      </c>
      <c r="AH64" s="11" t="s">
        <v>21</v>
      </c>
      <c r="AI64" s="11">
        <v>12832</v>
      </c>
      <c r="AJ64" s="11" t="s">
        <v>132</v>
      </c>
      <c r="AK64" s="11" t="s">
        <v>11</v>
      </c>
      <c r="AL64" s="11">
        <v>20</v>
      </c>
    </row>
    <row r="65" spans="1:38" x14ac:dyDescent="0.25">
      <c r="A65" s="10">
        <v>2024</v>
      </c>
      <c r="B65" s="10" t="s">
        <v>27</v>
      </c>
      <c r="C65" s="10" t="s">
        <v>28</v>
      </c>
      <c r="D65" s="10">
        <v>34</v>
      </c>
      <c r="E65" s="10" t="s">
        <v>25</v>
      </c>
      <c r="F65" s="10" t="s">
        <v>15</v>
      </c>
      <c r="G65" s="10">
        <v>4.5</v>
      </c>
      <c r="K65" t="s">
        <v>55</v>
      </c>
      <c r="M65">
        <f>SUM(M66:M74)</f>
        <v>7221</v>
      </c>
      <c r="Q65" s="46"/>
      <c r="R65" t="s">
        <v>45</v>
      </c>
      <c r="S65" t="s">
        <v>14</v>
      </c>
      <c r="T65" s="14">
        <f>N72</f>
        <v>1.6618196925633568E-2</v>
      </c>
      <c r="U65" s="13">
        <f>O72</f>
        <v>0.1352998199695333</v>
      </c>
      <c r="X65" t="s">
        <v>45</v>
      </c>
      <c r="Y65" t="s">
        <v>44</v>
      </c>
      <c r="AA65">
        <v>2015</v>
      </c>
      <c r="AB65">
        <v>4</v>
      </c>
      <c r="AD65" s="11">
        <v>2024</v>
      </c>
      <c r="AE65" s="11" t="s">
        <v>27</v>
      </c>
      <c r="AF65" s="11" t="s">
        <v>28</v>
      </c>
      <c r="AG65" s="11">
        <v>18</v>
      </c>
      <c r="AH65" s="11" t="s">
        <v>20</v>
      </c>
      <c r="AI65" s="11">
        <v>12834</v>
      </c>
      <c r="AJ65" s="11" t="s">
        <v>131</v>
      </c>
      <c r="AK65" s="11" t="s">
        <v>11</v>
      </c>
      <c r="AL65" s="11">
        <v>11.8</v>
      </c>
    </row>
    <row r="66" spans="1:38" x14ac:dyDescent="0.25">
      <c r="A66" s="10">
        <v>2024</v>
      </c>
      <c r="B66" s="10" t="s">
        <v>27</v>
      </c>
      <c r="C66" s="10" t="s">
        <v>28</v>
      </c>
      <c r="D66" s="10">
        <v>40</v>
      </c>
      <c r="E66" s="10" t="s">
        <v>34</v>
      </c>
      <c r="F66" s="10" t="s">
        <v>15</v>
      </c>
      <c r="G66" s="10">
        <v>36</v>
      </c>
      <c r="L66" t="s">
        <v>8</v>
      </c>
      <c r="M66">
        <v>60</v>
      </c>
      <c r="N66" s="14">
        <f t="shared" ref="N66:N74" si="2">M66/$M$65</f>
        <v>8.309098462816784E-3</v>
      </c>
      <c r="O66" s="14"/>
      <c r="Q66" s="46"/>
      <c r="S66" t="s">
        <v>15</v>
      </c>
      <c r="T66" s="14">
        <f>N73</f>
        <v>2.201911092646448E-2</v>
      </c>
      <c r="U66" s="13"/>
      <c r="W66">
        <v>2016</v>
      </c>
      <c r="X66" s="9">
        <v>11</v>
      </c>
      <c r="Y66" s="9">
        <v>21</v>
      </c>
      <c r="AA66">
        <v>2016</v>
      </c>
      <c r="AB66">
        <v>0</v>
      </c>
      <c r="AD66" s="11">
        <v>2024</v>
      </c>
      <c r="AE66" s="11" t="s">
        <v>27</v>
      </c>
      <c r="AF66" s="11" t="s">
        <v>28</v>
      </c>
      <c r="AG66" s="11">
        <v>16</v>
      </c>
      <c r="AH66" s="11" t="s">
        <v>32</v>
      </c>
      <c r="AI66" s="11">
        <v>12852</v>
      </c>
      <c r="AJ66" s="11" t="s">
        <v>130</v>
      </c>
      <c r="AK66" s="11" t="s">
        <v>11</v>
      </c>
      <c r="AL66" s="11">
        <v>4.5</v>
      </c>
    </row>
    <row r="67" spans="1:38" x14ac:dyDescent="0.25">
      <c r="A67" s="10">
        <v>2024</v>
      </c>
      <c r="B67" s="10" t="s">
        <v>27</v>
      </c>
      <c r="C67" s="10" t="s">
        <v>28</v>
      </c>
      <c r="D67" s="10">
        <v>11</v>
      </c>
      <c r="E67" s="10" t="s">
        <v>31</v>
      </c>
      <c r="F67" s="10" t="s">
        <v>16</v>
      </c>
      <c r="G67" s="10">
        <v>4.5</v>
      </c>
      <c r="L67" t="s">
        <v>9</v>
      </c>
      <c r="M67">
        <v>156</v>
      </c>
      <c r="N67" s="14">
        <f t="shared" si="2"/>
        <v>2.1603656003323639E-2</v>
      </c>
      <c r="O67" s="14"/>
      <c r="Q67" s="46"/>
      <c r="S67" t="s">
        <v>16</v>
      </c>
      <c r="T67" s="14">
        <f>N74</f>
        <v>9.6662512117435262E-2</v>
      </c>
      <c r="U67" s="13"/>
      <c r="W67">
        <v>2017</v>
      </c>
      <c r="X67" s="9">
        <v>12</v>
      </c>
      <c r="Y67" s="9">
        <v>24</v>
      </c>
      <c r="AA67">
        <v>2017</v>
      </c>
      <c r="AB67">
        <v>1</v>
      </c>
      <c r="AD67" s="11">
        <v>2024</v>
      </c>
      <c r="AE67" s="11" t="s">
        <v>27</v>
      </c>
      <c r="AF67" s="11" t="s">
        <v>28</v>
      </c>
      <c r="AG67" s="11">
        <v>16</v>
      </c>
      <c r="AH67" s="11" t="s">
        <v>32</v>
      </c>
      <c r="AI67" s="11">
        <v>14069</v>
      </c>
      <c r="AJ67" s="11" t="s">
        <v>123</v>
      </c>
      <c r="AK67" s="11" t="s">
        <v>11</v>
      </c>
      <c r="AL67" s="11">
        <v>0.5</v>
      </c>
    </row>
    <row r="68" spans="1:38" x14ac:dyDescent="0.25">
      <c r="A68" s="10">
        <v>2024</v>
      </c>
      <c r="B68" s="10" t="s">
        <v>27</v>
      </c>
      <c r="C68" s="10" t="s">
        <v>28</v>
      </c>
      <c r="D68" s="10">
        <v>16</v>
      </c>
      <c r="E68" s="10" t="s">
        <v>32</v>
      </c>
      <c r="F68" s="10" t="s">
        <v>16</v>
      </c>
      <c r="G68" s="10">
        <v>45.25</v>
      </c>
      <c r="L68" t="s">
        <v>10</v>
      </c>
      <c r="M68">
        <v>0</v>
      </c>
      <c r="N68" s="14">
        <f t="shared" si="2"/>
        <v>0</v>
      </c>
      <c r="O68" s="14"/>
      <c r="Q68" s="46"/>
      <c r="R68" t="s">
        <v>44</v>
      </c>
      <c r="S68" t="s">
        <v>54</v>
      </c>
      <c r="T68" s="14">
        <f>N68</f>
        <v>0</v>
      </c>
      <c r="U68" s="13">
        <f>O69</f>
        <v>0.28694086691593962</v>
      </c>
      <c r="W68">
        <v>2018</v>
      </c>
      <c r="X68" s="9">
        <v>11.18</v>
      </c>
      <c r="Y68" s="9">
        <v>30.13</v>
      </c>
      <c r="AA68">
        <v>2018</v>
      </c>
      <c r="AB68">
        <v>1</v>
      </c>
      <c r="AD68" s="11">
        <v>2024</v>
      </c>
      <c r="AE68" s="11" t="s">
        <v>27</v>
      </c>
      <c r="AF68" s="11" t="s">
        <v>28</v>
      </c>
      <c r="AG68" s="11">
        <v>11</v>
      </c>
      <c r="AH68" s="11" t="s">
        <v>31</v>
      </c>
      <c r="AI68" s="11">
        <v>14069</v>
      </c>
      <c r="AJ68" s="11" t="s">
        <v>123</v>
      </c>
      <c r="AK68" s="11" t="s">
        <v>11</v>
      </c>
      <c r="AL68" s="11">
        <v>1</v>
      </c>
    </row>
    <row r="69" spans="1:38" x14ac:dyDescent="0.25">
      <c r="A69" s="10">
        <v>2024</v>
      </c>
      <c r="B69" s="10" t="s">
        <v>27</v>
      </c>
      <c r="C69" s="10" t="s">
        <v>28</v>
      </c>
      <c r="D69" s="10">
        <v>18</v>
      </c>
      <c r="E69" s="10" t="s">
        <v>20</v>
      </c>
      <c r="F69" s="10" t="s">
        <v>16</v>
      </c>
      <c r="G69" s="10">
        <v>6.5</v>
      </c>
      <c r="L69" t="s">
        <v>11</v>
      </c>
      <c r="M69">
        <v>1416</v>
      </c>
      <c r="N69" s="14">
        <f t="shared" si="2"/>
        <v>0.19609472372247611</v>
      </c>
      <c r="O69" s="13">
        <f>SUM(N68,N71)</f>
        <v>0.28694086691593962</v>
      </c>
      <c r="Q69" s="46"/>
      <c r="S69" t="s">
        <v>13</v>
      </c>
      <c r="T69" s="14">
        <f>N71</f>
        <v>0.28694086691593962</v>
      </c>
      <c r="U69" s="13"/>
      <c r="W69">
        <v>2019</v>
      </c>
      <c r="X69" s="9">
        <v>10.050000000000001</v>
      </c>
      <c r="Y69" s="9">
        <v>27.19</v>
      </c>
      <c r="AA69">
        <v>2019</v>
      </c>
      <c r="AB69">
        <v>2</v>
      </c>
      <c r="AD69" s="11">
        <v>2024</v>
      </c>
      <c r="AE69" s="11" t="s">
        <v>27</v>
      </c>
      <c r="AF69" s="11" t="s">
        <v>28</v>
      </c>
      <c r="AG69" s="11">
        <v>21</v>
      </c>
      <c r="AH69" s="11" t="s">
        <v>21</v>
      </c>
      <c r="AI69" s="11">
        <v>14699</v>
      </c>
      <c r="AJ69" s="11" t="s">
        <v>129</v>
      </c>
      <c r="AK69" s="11" t="s">
        <v>11</v>
      </c>
      <c r="AL69" s="11">
        <v>4.5</v>
      </c>
    </row>
    <row r="70" spans="1:38" x14ac:dyDescent="0.25">
      <c r="A70" s="10">
        <v>2024</v>
      </c>
      <c r="B70" s="10" t="s">
        <v>27</v>
      </c>
      <c r="C70" s="10" t="s">
        <v>28</v>
      </c>
      <c r="D70" s="10">
        <v>21</v>
      </c>
      <c r="E70" s="10" t="s">
        <v>21</v>
      </c>
      <c r="F70" s="10" t="s">
        <v>16</v>
      </c>
      <c r="G70" s="10">
        <v>40.5</v>
      </c>
      <c r="L70" t="s">
        <v>12</v>
      </c>
      <c r="M70">
        <v>2540</v>
      </c>
      <c r="N70" s="14">
        <f t="shared" si="2"/>
        <v>0.35175183492591056</v>
      </c>
      <c r="O70" s="13"/>
      <c r="Q70" s="46"/>
      <c r="W70">
        <v>2020</v>
      </c>
      <c r="X70" s="9">
        <v>10.29</v>
      </c>
      <c r="Y70" s="9">
        <v>27.48</v>
      </c>
      <c r="AA70">
        <v>2020</v>
      </c>
      <c r="AB70">
        <v>0</v>
      </c>
      <c r="AD70" s="11">
        <v>2024</v>
      </c>
      <c r="AE70" s="11" t="s">
        <v>27</v>
      </c>
      <c r="AF70" s="11" t="s">
        <v>28</v>
      </c>
      <c r="AG70" s="11">
        <v>16</v>
      </c>
      <c r="AH70" s="11" t="s">
        <v>32</v>
      </c>
      <c r="AI70" s="11">
        <v>12816</v>
      </c>
      <c r="AJ70" s="11" t="s">
        <v>128</v>
      </c>
      <c r="AK70" s="11" t="s">
        <v>11</v>
      </c>
      <c r="AL70" s="11">
        <v>4.5</v>
      </c>
    </row>
    <row r="71" spans="1:38" x14ac:dyDescent="0.25">
      <c r="A71" s="10">
        <v>2024</v>
      </c>
      <c r="B71" s="10" t="s">
        <v>27</v>
      </c>
      <c r="C71" s="10" t="s">
        <v>28</v>
      </c>
      <c r="D71" s="10">
        <v>27</v>
      </c>
      <c r="E71" s="10" t="s">
        <v>23</v>
      </c>
      <c r="F71" s="10" t="s">
        <v>16</v>
      </c>
      <c r="G71" s="10">
        <v>38.25</v>
      </c>
      <c r="L71" t="s">
        <v>13</v>
      </c>
      <c r="M71">
        <v>2072</v>
      </c>
      <c r="N71" s="14">
        <f t="shared" si="2"/>
        <v>0.28694086691593962</v>
      </c>
      <c r="O71" s="13"/>
      <c r="Q71" s="46"/>
      <c r="R71" t="s">
        <v>53</v>
      </c>
      <c r="S71" t="s">
        <v>52</v>
      </c>
      <c r="T71" t="s">
        <v>51</v>
      </c>
      <c r="W71">
        <v>2021</v>
      </c>
      <c r="X71" s="9">
        <v>9.41</v>
      </c>
      <c r="Y71" s="9">
        <v>31.63</v>
      </c>
      <c r="AA71">
        <v>2021</v>
      </c>
      <c r="AB71">
        <v>0</v>
      </c>
      <c r="AD71" s="11">
        <v>2024</v>
      </c>
      <c r="AE71" s="11" t="s">
        <v>27</v>
      </c>
      <c r="AF71" s="11" t="s">
        <v>28</v>
      </c>
      <c r="AG71" s="11">
        <v>16</v>
      </c>
      <c r="AH71" s="11" t="s">
        <v>32</v>
      </c>
      <c r="AI71" s="11">
        <v>12848</v>
      </c>
      <c r="AJ71" s="11" t="s">
        <v>127</v>
      </c>
      <c r="AK71" s="11" t="s">
        <v>11</v>
      </c>
      <c r="AL71" s="11">
        <v>4.5</v>
      </c>
    </row>
    <row r="72" spans="1:38" x14ac:dyDescent="0.25">
      <c r="A72" s="10">
        <v>2024</v>
      </c>
      <c r="B72" s="10" t="s">
        <v>27</v>
      </c>
      <c r="C72" s="10" t="s">
        <v>28</v>
      </c>
      <c r="D72" s="10">
        <v>34</v>
      </c>
      <c r="E72" s="10" t="s">
        <v>25</v>
      </c>
      <c r="F72" s="10" t="s">
        <v>16</v>
      </c>
      <c r="G72" s="10">
        <v>13.5</v>
      </c>
      <c r="L72" t="s">
        <v>14</v>
      </c>
      <c r="M72">
        <v>120</v>
      </c>
      <c r="N72" s="14">
        <f t="shared" si="2"/>
        <v>1.6618196925633568E-2</v>
      </c>
      <c r="O72" s="13">
        <f>SUM(N72:N74)</f>
        <v>0.1352998199695333</v>
      </c>
      <c r="Q72" s="46"/>
      <c r="R72" t="s">
        <v>8</v>
      </c>
      <c r="S72">
        <v>6</v>
      </c>
      <c r="T72" s="13">
        <f>S72/$S$75</f>
        <v>2.3139220979560355E-2</v>
      </c>
      <c r="W72">
        <v>2022</v>
      </c>
      <c r="X72" s="9">
        <v>8.82</v>
      </c>
      <c r="Y72" s="9">
        <v>28.02</v>
      </c>
      <c r="AA72">
        <v>2022</v>
      </c>
      <c r="AB72">
        <v>0</v>
      </c>
      <c r="AD72" s="11">
        <v>2024</v>
      </c>
      <c r="AE72" s="11" t="s">
        <v>27</v>
      </c>
      <c r="AF72" s="11" t="s">
        <v>28</v>
      </c>
      <c r="AG72" s="11">
        <v>40</v>
      </c>
      <c r="AH72" s="11" t="s">
        <v>34</v>
      </c>
      <c r="AI72" s="11">
        <v>12869</v>
      </c>
      <c r="AJ72" s="11" t="s">
        <v>113</v>
      </c>
      <c r="AK72" s="11" t="s">
        <v>11</v>
      </c>
      <c r="AL72" s="11">
        <v>1.17</v>
      </c>
    </row>
    <row r="73" spans="1:38" x14ac:dyDescent="0.25">
      <c r="A73" s="10">
        <v>2024</v>
      </c>
      <c r="B73" s="10" t="s">
        <v>27</v>
      </c>
      <c r="C73" s="10" t="s">
        <v>28</v>
      </c>
      <c r="D73" s="10">
        <v>40</v>
      </c>
      <c r="E73" s="10" t="s">
        <v>34</v>
      </c>
      <c r="F73" s="10" t="s">
        <v>16</v>
      </c>
      <c r="G73" s="10">
        <v>52.5</v>
      </c>
      <c r="L73" t="s">
        <v>15</v>
      </c>
      <c r="M73">
        <v>159</v>
      </c>
      <c r="N73" s="14">
        <f t="shared" si="2"/>
        <v>2.201911092646448E-2</v>
      </c>
      <c r="O73" s="13"/>
      <c r="Q73" s="46"/>
      <c r="R73" t="s">
        <v>11</v>
      </c>
      <c r="S73">
        <v>253.2</v>
      </c>
      <c r="T73" s="13">
        <f>S73/$S$75</f>
        <v>0.97647512533744685</v>
      </c>
      <c r="W73">
        <v>2023</v>
      </c>
      <c r="X73" s="9">
        <v>11.01</v>
      </c>
      <c r="Y73" s="9">
        <v>34.049999999999997</v>
      </c>
      <c r="AA73">
        <v>2023</v>
      </c>
      <c r="AB73" s="41">
        <v>0</v>
      </c>
      <c r="AD73" s="11">
        <v>2024</v>
      </c>
      <c r="AE73" s="11" t="s">
        <v>27</v>
      </c>
      <c r="AF73" s="11" t="s">
        <v>28</v>
      </c>
      <c r="AG73" s="11">
        <v>18</v>
      </c>
      <c r="AH73" s="11" t="s">
        <v>20</v>
      </c>
      <c r="AI73" s="11">
        <v>12822</v>
      </c>
      <c r="AJ73" s="11" t="s">
        <v>126</v>
      </c>
      <c r="AK73" s="11" t="s">
        <v>11</v>
      </c>
      <c r="AL73" s="11">
        <v>22.2</v>
      </c>
    </row>
    <row r="74" spans="1:38" x14ac:dyDescent="0.25">
      <c r="A74" s="11">
        <v>2024</v>
      </c>
      <c r="B74" s="11" t="s">
        <v>27</v>
      </c>
      <c r="C74" s="11" t="s">
        <v>28</v>
      </c>
      <c r="D74" s="11">
        <v>15</v>
      </c>
      <c r="E74" s="11" t="s">
        <v>19</v>
      </c>
      <c r="F74" s="11" t="s">
        <v>9</v>
      </c>
      <c r="G74" s="11">
        <v>4.5</v>
      </c>
      <c r="L74" t="s">
        <v>16</v>
      </c>
      <c r="M74">
        <v>698</v>
      </c>
      <c r="N74" s="14">
        <f t="shared" si="2"/>
        <v>9.6662512117435262E-2</v>
      </c>
      <c r="O74" s="13"/>
      <c r="Q74" s="46"/>
      <c r="R74" t="s">
        <v>14</v>
      </c>
      <c r="S74">
        <v>0</v>
      </c>
      <c r="T74" s="13">
        <f>S74/$S$55</f>
        <v>0</v>
      </c>
      <c r="W74">
        <v>2024</v>
      </c>
      <c r="X74" s="9">
        <v>11.1</v>
      </c>
      <c r="Y74" s="9">
        <v>25</v>
      </c>
      <c r="AA74">
        <v>2024</v>
      </c>
      <c r="AB74">
        <v>0</v>
      </c>
      <c r="AD74" s="11">
        <v>2024</v>
      </c>
      <c r="AE74" s="11" t="s">
        <v>27</v>
      </c>
      <c r="AF74" s="11" t="s">
        <v>28</v>
      </c>
      <c r="AG74" s="11">
        <v>16</v>
      </c>
      <c r="AH74" s="11" t="s">
        <v>32</v>
      </c>
      <c r="AI74" s="11">
        <v>12829</v>
      </c>
      <c r="AJ74" s="11" t="s">
        <v>125</v>
      </c>
      <c r="AK74" s="11" t="s">
        <v>11</v>
      </c>
      <c r="AL74" s="11">
        <v>13.5</v>
      </c>
    </row>
    <row r="75" spans="1:38" x14ac:dyDescent="0.25">
      <c r="A75" s="11">
        <v>2024</v>
      </c>
      <c r="B75" s="11" t="s">
        <v>27</v>
      </c>
      <c r="C75" s="11" t="s">
        <v>28</v>
      </c>
      <c r="D75" s="11">
        <v>16</v>
      </c>
      <c r="E75" s="11" t="s">
        <v>32</v>
      </c>
      <c r="F75" s="11" t="s">
        <v>9</v>
      </c>
      <c r="G75" s="11">
        <v>37.5</v>
      </c>
      <c r="Q75" s="46"/>
      <c r="R75" t="s">
        <v>42</v>
      </c>
      <c r="S75">
        <v>259.3</v>
      </c>
      <c r="W75">
        <v>2025</v>
      </c>
      <c r="X75" s="9">
        <v>13.5</v>
      </c>
      <c r="Y75" s="9">
        <v>28.7</v>
      </c>
      <c r="AA75">
        <v>2025</v>
      </c>
      <c r="AB75">
        <v>0</v>
      </c>
      <c r="AD75" s="11">
        <v>2024</v>
      </c>
      <c r="AE75" s="11" t="s">
        <v>27</v>
      </c>
      <c r="AF75" s="11" t="s">
        <v>28</v>
      </c>
      <c r="AG75" s="11">
        <v>34</v>
      </c>
      <c r="AH75" s="11" t="s">
        <v>25</v>
      </c>
      <c r="AI75" s="11">
        <v>12837</v>
      </c>
      <c r="AJ75" s="11" t="s">
        <v>124</v>
      </c>
      <c r="AK75" s="11" t="s">
        <v>11</v>
      </c>
      <c r="AL75" s="11">
        <v>4.5</v>
      </c>
    </row>
    <row r="76" spans="1:38" x14ac:dyDescent="0.25">
      <c r="A76" s="11">
        <v>2024</v>
      </c>
      <c r="B76" s="11" t="s">
        <v>27</v>
      </c>
      <c r="C76" s="11" t="s">
        <v>28</v>
      </c>
      <c r="D76" s="11">
        <v>18</v>
      </c>
      <c r="E76" s="11" t="s">
        <v>20</v>
      </c>
      <c r="F76" s="11" t="s">
        <v>9</v>
      </c>
      <c r="G76" s="11">
        <v>6</v>
      </c>
      <c r="AD76" s="11">
        <v>2024</v>
      </c>
      <c r="AE76" s="11" t="s">
        <v>27</v>
      </c>
      <c r="AF76" s="11" t="s">
        <v>28</v>
      </c>
      <c r="AG76" s="11">
        <v>40</v>
      </c>
      <c r="AH76" s="11" t="s">
        <v>34</v>
      </c>
      <c r="AI76" s="11">
        <v>14069</v>
      </c>
      <c r="AJ76" s="11" t="s">
        <v>123</v>
      </c>
      <c r="AK76" s="11" t="s">
        <v>11</v>
      </c>
      <c r="AL76" s="11">
        <v>1.75</v>
      </c>
    </row>
    <row r="77" spans="1:38" x14ac:dyDescent="0.25">
      <c r="A77" s="11">
        <v>2024</v>
      </c>
      <c r="B77" s="11" t="s">
        <v>27</v>
      </c>
      <c r="C77" s="11" t="s">
        <v>28</v>
      </c>
      <c r="D77" s="11">
        <v>21</v>
      </c>
      <c r="E77" s="11" t="s">
        <v>21</v>
      </c>
      <c r="F77" s="11" t="s">
        <v>9</v>
      </c>
      <c r="G77" s="11">
        <v>15</v>
      </c>
      <c r="Q77">
        <v>2025</v>
      </c>
      <c r="R77" s="13">
        <v>0.1352998199695333</v>
      </c>
      <c r="S77" s="13">
        <v>0.28694086691593962</v>
      </c>
      <c r="AD77" s="11">
        <v>2024</v>
      </c>
      <c r="AE77" s="11" t="s">
        <v>27</v>
      </c>
      <c r="AF77" s="11" t="s">
        <v>28</v>
      </c>
      <c r="AG77" s="11">
        <v>27</v>
      </c>
      <c r="AH77" s="11" t="s">
        <v>23</v>
      </c>
      <c r="AI77" s="11">
        <v>12820</v>
      </c>
      <c r="AJ77" s="11" t="s">
        <v>122</v>
      </c>
      <c r="AK77" s="11" t="s">
        <v>11</v>
      </c>
      <c r="AL77" s="11">
        <v>19.2</v>
      </c>
    </row>
    <row r="78" spans="1:38" x14ac:dyDescent="0.25">
      <c r="A78" s="11">
        <v>2024</v>
      </c>
      <c r="B78" s="11" t="s">
        <v>27</v>
      </c>
      <c r="C78" s="11" t="s">
        <v>28</v>
      </c>
      <c r="D78" s="11">
        <v>27</v>
      </c>
      <c r="E78" s="11" t="s">
        <v>23</v>
      </c>
      <c r="F78" s="11" t="s">
        <v>9</v>
      </c>
      <c r="G78" s="11">
        <v>15</v>
      </c>
      <c r="AD78" s="11">
        <v>2024</v>
      </c>
      <c r="AE78" s="11" t="s">
        <v>27</v>
      </c>
      <c r="AF78" s="11" t="s">
        <v>28</v>
      </c>
      <c r="AG78" s="11">
        <v>21</v>
      </c>
      <c r="AH78" s="11" t="s">
        <v>21</v>
      </c>
      <c r="AI78" s="11">
        <v>12823</v>
      </c>
      <c r="AJ78" s="11" t="s">
        <v>121</v>
      </c>
      <c r="AK78" s="11" t="s">
        <v>11</v>
      </c>
      <c r="AL78" s="11">
        <v>25.2</v>
      </c>
    </row>
    <row r="79" spans="1:38" x14ac:dyDescent="0.25">
      <c r="A79" s="11">
        <v>2024</v>
      </c>
      <c r="B79" s="11" t="s">
        <v>27</v>
      </c>
      <c r="C79" s="11" t="s">
        <v>28</v>
      </c>
      <c r="D79" s="11">
        <v>40</v>
      </c>
      <c r="E79" s="11" t="s">
        <v>34</v>
      </c>
      <c r="F79" s="11" t="s">
        <v>9</v>
      </c>
      <c r="G79" s="11">
        <v>27</v>
      </c>
      <c r="AD79" s="11">
        <v>2024</v>
      </c>
      <c r="AE79" s="11" t="s">
        <v>27</v>
      </c>
      <c r="AF79" s="11" t="s">
        <v>28</v>
      </c>
      <c r="AG79" s="11">
        <v>16</v>
      </c>
      <c r="AH79" s="11" t="s">
        <v>32</v>
      </c>
      <c r="AI79" s="11">
        <v>12825</v>
      </c>
      <c r="AJ79" s="11" t="s">
        <v>120</v>
      </c>
      <c r="AK79" s="11" t="s">
        <v>11</v>
      </c>
      <c r="AL79" s="11">
        <v>9</v>
      </c>
    </row>
    <row r="80" spans="1:38" x14ac:dyDescent="0.25">
      <c r="A80" s="11">
        <v>2024</v>
      </c>
      <c r="B80" s="11" t="s">
        <v>27</v>
      </c>
      <c r="C80" s="11" t="s">
        <v>28</v>
      </c>
      <c r="D80" s="11">
        <v>16</v>
      </c>
      <c r="E80" s="11" t="s">
        <v>32</v>
      </c>
      <c r="F80" s="11" t="s">
        <v>10</v>
      </c>
      <c r="G80" s="11">
        <v>12.5</v>
      </c>
      <c r="AD80" s="11">
        <v>2024</v>
      </c>
      <c r="AE80" s="11" t="s">
        <v>27</v>
      </c>
      <c r="AF80" s="11" t="s">
        <v>28</v>
      </c>
      <c r="AG80" s="11">
        <v>40</v>
      </c>
      <c r="AH80" s="11" t="s">
        <v>34</v>
      </c>
      <c r="AI80" s="11">
        <v>12827</v>
      </c>
      <c r="AJ80" s="11" t="s">
        <v>119</v>
      </c>
      <c r="AK80" s="11" t="s">
        <v>11</v>
      </c>
      <c r="AL80" s="11">
        <v>15.4</v>
      </c>
    </row>
    <row r="81" spans="1:38" x14ac:dyDescent="0.25">
      <c r="A81" s="11">
        <v>2024</v>
      </c>
      <c r="B81" s="11" t="s">
        <v>27</v>
      </c>
      <c r="C81" s="11" t="s">
        <v>28</v>
      </c>
      <c r="D81" s="11">
        <v>21</v>
      </c>
      <c r="E81" s="11" t="s">
        <v>21</v>
      </c>
      <c r="F81" s="11" t="s">
        <v>10</v>
      </c>
      <c r="G81" s="11">
        <v>2.5</v>
      </c>
      <c r="AD81" s="11">
        <v>2024</v>
      </c>
      <c r="AE81" s="11" t="s">
        <v>27</v>
      </c>
      <c r="AF81" s="11" t="s">
        <v>28</v>
      </c>
      <c r="AG81" s="11">
        <v>16</v>
      </c>
      <c r="AH81" s="11" t="s">
        <v>32</v>
      </c>
      <c r="AI81" s="11">
        <v>12833</v>
      </c>
      <c r="AJ81" s="11" t="s">
        <v>118</v>
      </c>
      <c r="AK81" s="11" t="s">
        <v>11</v>
      </c>
      <c r="AL81" s="11">
        <v>9.5</v>
      </c>
    </row>
    <row r="82" spans="1:38" x14ac:dyDescent="0.25">
      <c r="A82" s="11">
        <v>2024</v>
      </c>
      <c r="B82" s="11" t="s">
        <v>27</v>
      </c>
      <c r="C82" s="11" t="s">
        <v>28</v>
      </c>
      <c r="D82" s="11">
        <v>27</v>
      </c>
      <c r="E82" s="11" t="s">
        <v>23</v>
      </c>
      <c r="F82" s="11" t="s">
        <v>10</v>
      </c>
      <c r="G82" s="11">
        <v>6</v>
      </c>
      <c r="AD82" s="11">
        <v>2024</v>
      </c>
      <c r="AE82" s="11" t="s">
        <v>27</v>
      </c>
      <c r="AF82" s="11" t="s">
        <v>28</v>
      </c>
      <c r="AG82" s="11">
        <v>40</v>
      </c>
      <c r="AH82" s="11" t="s">
        <v>34</v>
      </c>
      <c r="AI82" s="11">
        <v>12846</v>
      </c>
      <c r="AJ82" s="11" t="s">
        <v>117</v>
      </c>
      <c r="AK82" s="11" t="s">
        <v>11</v>
      </c>
      <c r="AL82" s="11">
        <v>4.5</v>
      </c>
    </row>
    <row r="83" spans="1:38" x14ac:dyDescent="0.25">
      <c r="A83" s="11">
        <v>2024</v>
      </c>
      <c r="B83" s="11" t="s">
        <v>27</v>
      </c>
      <c r="C83" s="11" t="s">
        <v>28</v>
      </c>
      <c r="D83" s="11">
        <v>40</v>
      </c>
      <c r="E83" s="11" t="s">
        <v>34</v>
      </c>
      <c r="F83" s="11" t="s">
        <v>10</v>
      </c>
      <c r="G83" s="11">
        <v>6</v>
      </c>
      <c r="AD83" s="11">
        <v>2024</v>
      </c>
      <c r="AE83" s="11" t="s">
        <v>27</v>
      </c>
      <c r="AF83" s="11" t="s">
        <v>28</v>
      </c>
      <c r="AG83" s="11">
        <v>40</v>
      </c>
      <c r="AH83" s="11" t="s">
        <v>34</v>
      </c>
      <c r="AI83" s="11">
        <v>12851</v>
      </c>
      <c r="AJ83" s="11" t="s">
        <v>116</v>
      </c>
      <c r="AK83" s="11" t="s">
        <v>11</v>
      </c>
      <c r="AL83" s="11">
        <v>4.5</v>
      </c>
    </row>
    <row r="84" spans="1:38" x14ac:dyDescent="0.25">
      <c r="A84" s="11">
        <v>2024</v>
      </c>
      <c r="B84" s="11" t="s">
        <v>27</v>
      </c>
      <c r="C84" s="11" t="s">
        <v>28</v>
      </c>
      <c r="D84" s="11">
        <v>11</v>
      </c>
      <c r="E84" s="11" t="s">
        <v>31</v>
      </c>
      <c r="F84" s="11" t="s">
        <v>11</v>
      </c>
      <c r="G84" s="11">
        <v>11</v>
      </c>
      <c r="AD84" s="11">
        <v>2024</v>
      </c>
      <c r="AE84" s="11" t="s">
        <v>27</v>
      </c>
      <c r="AF84" s="11" t="s">
        <v>28</v>
      </c>
      <c r="AG84" s="11">
        <v>21</v>
      </c>
      <c r="AH84" s="11" t="s">
        <v>21</v>
      </c>
      <c r="AI84" s="11">
        <v>12869</v>
      </c>
      <c r="AJ84" s="11" t="s">
        <v>113</v>
      </c>
      <c r="AK84" s="11" t="s">
        <v>11</v>
      </c>
      <c r="AL84" s="11">
        <v>0.78</v>
      </c>
    </row>
    <row r="85" spans="1:38" x14ac:dyDescent="0.25">
      <c r="A85" s="11">
        <v>2024</v>
      </c>
      <c r="B85" s="11" t="s">
        <v>27</v>
      </c>
      <c r="C85" s="11" t="s">
        <v>28</v>
      </c>
      <c r="D85" s="11">
        <v>13</v>
      </c>
      <c r="E85" s="11" t="s">
        <v>18</v>
      </c>
      <c r="F85" s="11" t="s">
        <v>11</v>
      </c>
      <c r="G85" s="11">
        <v>4.5</v>
      </c>
      <c r="AD85" s="11">
        <v>2024</v>
      </c>
      <c r="AE85" s="11" t="s">
        <v>27</v>
      </c>
      <c r="AF85" s="11" t="s">
        <v>28</v>
      </c>
      <c r="AG85" s="11">
        <v>21</v>
      </c>
      <c r="AH85" s="11" t="s">
        <v>21</v>
      </c>
      <c r="AI85" s="11">
        <v>13468</v>
      </c>
      <c r="AJ85" s="11" t="s">
        <v>115</v>
      </c>
      <c r="AK85" s="11" t="s">
        <v>11</v>
      </c>
      <c r="AL85" s="11">
        <v>4.5</v>
      </c>
    </row>
    <row r="86" spans="1:38" x14ac:dyDescent="0.25">
      <c r="A86" s="11">
        <v>2024</v>
      </c>
      <c r="B86" s="11" t="s">
        <v>27</v>
      </c>
      <c r="C86" s="11" t="s">
        <v>28</v>
      </c>
      <c r="D86" s="11">
        <v>15</v>
      </c>
      <c r="E86" s="11" t="s">
        <v>19</v>
      </c>
      <c r="F86" s="11" t="s">
        <v>11</v>
      </c>
      <c r="G86" s="11">
        <v>31.5</v>
      </c>
      <c r="AD86" s="11">
        <v>2024</v>
      </c>
      <c r="AE86" s="11" t="s">
        <v>27</v>
      </c>
      <c r="AF86" s="11" t="s">
        <v>28</v>
      </c>
      <c r="AG86" s="11">
        <v>16</v>
      </c>
      <c r="AH86" s="11" t="s">
        <v>32</v>
      </c>
      <c r="AI86" s="11">
        <v>12835</v>
      </c>
      <c r="AJ86" s="11" t="s">
        <v>114</v>
      </c>
      <c r="AK86" s="11" t="s">
        <v>11</v>
      </c>
      <c r="AL86" s="11">
        <v>9</v>
      </c>
    </row>
    <row r="87" spans="1:38" x14ac:dyDescent="0.25">
      <c r="A87" s="11">
        <v>2024</v>
      </c>
      <c r="B87" s="11" t="s">
        <v>27</v>
      </c>
      <c r="C87" s="11" t="s">
        <v>28</v>
      </c>
      <c r="D87" s="11">
        <v>16</v>
      </c>
      <c r="E87" s="11" t="s">
        <v>32</v>
      </c>
      <c r="F87" s="11" t="s">
        <v>11</v>
      </c>
      <c r="G87" s="11">
        <v>773.15</v>
      </c>
      <c r="AD87" s="11">
        <v>2024</v>
      </c>
      <c r="AE87" s="11" t="s">
        <v>27</v>
      </c>
      <c r="AF87" s="11" t="s">
        <v>28</v>
      </c>
      <c r="AG87" s="11">
        <v>16</v>
      </c>
      <c r="AH87" s="11" t="s">
        <v>32</v>
      </c>
      <c r="AI87" s="11">
        <v>12869</v>
      </c>
      <c r="AJ87" s="11" t="s">
        <v>113</v>
      </c>
      <c r="AK87" s="11" t="s">
        <v>11</v>
      </c>
      <c r="AL87" s="11">
        <v>2.5499999999999998</v>
      </c>
    </row>
    <row r="88" spans="1:38" x14ac:dyDescent="0.25">
      <c r="A88" s="11">
        <v>2024</v>
      </c>
      <c r="B88" s="11" t="s">
        <v>27</v>
      </c>
      <c r="C88" s="11" t="s">
        <v>28</v>
      </c>
      <c r="D88" s="11">
        <v>18</v>
      </c>
      <c r="E88" s="11" t="s">
        <v>20</v>
      </c>
      <c r="F88" s="11" t="s">
        <v>11</v>
      </c>
      <c r="G88" s="11">
        <v>301.75</v>
      </c>
      <c r="AD88" s="11">
        <v>2024</v>
      </c>
      <c r="AE88" s="11" t="s">
        <v>27</v>
      </c>
      <c r="AF88" s="11" t="s">
        <v>28</v>
      </c>
      <c r="AG88" s="11">
        <v>21</v>
      </c>
      <c r="AH88" s="11" t="s">
        <v>21</v>
      </c>
      <c r="AI88" s="11">
        <v>12880</v>
      </c>
      <c r="AJ88" s="11" t="s">
        <v>112</v>
      </c>
      <c r="AK88" s="11" t="s">
        <v>11</v>
      </c>
      <c r="AL88" s="11">
        <v>4.5</v>
      </c>
    </row>
    <row r="89" spans="1:38" x14ac:dyDescent="0.25">
      <c r="A89" s="11">
        <v>2024</v>
      </c>
      <c r="B89" s="11" t="s">
        <v>27</v>
      </c>
      <c r="C89" s="11" t="s">
        <v>28</v>
      </c>
      <c r="D89" s="11">
        <v>21</v>
      </c>
      <c r="E89" s="11" t="s">
        <v>21</v>
      </c>
      <c r="F89" s="11" t="s">
        <v>11</v>
      </c>
      <c r="G89" s="11">
        <v>416.84</v>
      </c>
      <c r="AD89" s="11">
        <v>2024</v>
      </c>
      <c r="AE89" s="11" t="s">
        <v>27</v>
      </c>
      <c r="AF89" s="11" t="s">
        <v>28</v>
      </c>
      <c r="AG89" s="11">
        <v>13</v>
      </c>
      <c r="AH89" s="11" t="s">
        <v>18</v>
      </c>
      <c r="AI89" s="11">
        <v>12888</v>
      </c>
      <c r="AJ89" s="11" t="s">
        <v>111</v>
      </c>
      <c r="AK89" s="11" t="s">
        <v>11</v>
      </c>
      <c r="AL89" s="11">
        <v>4.5</v>
      </c>
    </row>
    <row r="90" spans="1:38" x14ac:dyDescent="0.25">
      <c r="A90" s="11">
        <v>2024</v>
      </c>
      <c r="B90" s="11" t="s">
        <v>27</v>
      </c>
      <c r="C90" s="11" t="s">
        <v>28</v>
      </c>
      <c r="D90" s="11">
        <v>27</v>
      </c>
      <c r="E90" s="11" t="s">
        <v>23</v>
      </c>
      <c r="F90" s="11" t="s">
        <v>11</v>
      </c>
      <c r="G90" s="11">
        <v>307.5</v>
      </c>
      <c r="AD90" s="11">
        <v>2024</v>
      </c>
      <c r="AE90" s="11" t="s">
        <v>27</v>
      </c>
      <c r="AF90" s="11" t="s">
        <v>28</v>
      </c>
      <c r="AG90" s="11">
        <v>21</v>
      </c>
      <c r="AH90" s="11" t="s">
        <v>21</v>
      </c>
      <c r="AI90" s="11">
        <v>13466</v>
      </c>
      <c r="AJ90" s="11" t="s">
        <v>110</v>
      </c>
      <c r="AK90" s="11" t="s">
        <v>11</v>
      </c>
      <c r="AL90" s="11">
        <v>2.5</v>
      </c>
    </row>
    <row r="91" spans="1:38" x14ac:dyDescent="0.25">
      <c r="A91" s="11">
        <v>2024</v>
      </c>
      <c r="B91" s="11" t="s">
        <v>27</v>
      </c>
      <c r="C91" s="11" t="s">
        <v>28</v>
      </c>
      <c r="D91" s="11">
        <v>34</v>
      </c>
      <c r="E91" s="11" t="s">
        <v>25</v>
      </c>
      <c r="F91" s="11" t="s">
        <v>11</v>
      </c>
      <c r="G91" s="11">
        <v>40.5</v>
      </c>
      <c r="AD91" s="11">
        <v>2024</v>
      </c>
      <c r="AE91" s="11" t="s">
        <v>27</v>
      </c>
      <c r="AF91" s="11" t="s">
        <v>28</v>
      </c>
      <c r="AG91" s="11">
        <v>34</v>
      </c>
      <c r="AH91" s="11" t="s">
        <v>25</v>
      </c>
      <c r="AI91" s="11">
        <v>13470</v>
      </c>
      <c r="AJ91" s="11" t="s">
        <v>109</v>
      </c>
      <c r="AK91" s="11" t="s">
        <v>11</v>
      </c>
      <c r="AL91" s="11">
        <v>4.5</v>
      </c>
    </row>
    <row r="92" spans="1:38" x14ac:dyDescent="0.25">
      <c r="A92" s="11">
        <v>2024</v>
      </c>
      <c r="B92" s="11" t="s">
        <v>27</v>
      </c>
      <c r="C92" s="11" t="s">
        <v>28</v>
      </c>
      <c r="D92" s="11">
        <v>40</v>
      </c>
      <c r="E92" s="11" t="s">
        <v>34</v>
      </c>
      <c r="F92" s="11" t="s">
        <v>11</v>
      </c>
      <c r="G92" s="11">
        <v>477.26</v>
      </c>
      <c r="AD92" s="11">
        <v>2024</v>
      </c>
      <c r="AE92" s="11" t="s">
        <v>27</v>
      </c>
      <c r="AF92" s="11" t="s">
        <v>28</v>
      </c>
      <c r="AG92" s="11">
        <v>16</v>
      </c>
      <c r="AH92" s="11" t="s">
        <v>32</v>
      </c>
      <c r="AI92" s="11">
        <v>12830</v>
      </c>
      <c r="AJ92" s="11" t="s">
        <v>108</v>
      </c>
      <c r="AK92" s="11" t="s">
        <v>11</v>
      </c>
      <c r="AL92" s="11">
        <v>8.4</v>
      </c>
    </row>
    <row r="93" spans="1:38" x14ac:dyDescent="0.25">
      <c r="A93" s="11">
        <v>2024</v>
      </c>
      <c r="B93" s="11" t="s">
        <v>27</v>
      </c>
      <c r="C93" s="11" t="s">
        <v>28</v>
      </c>
      <c r="D93" s="11">
        <v>11</v>
      </c>
      <c r="E93" s="11" t="s">
        <v>31</v>
      </c>
      <c r="F93" s="11" t="s">
        <v>12</v>
      </c>
      <c r="G93" s="11">
        <v>11</v>
      </c>
      <c r="AD93" s="11">
        <v>2024</v>
      </c>
      <c r="AE93" s="11" t="s">
        <v>27</v>
      </c>
      <c r="AF93" s="11" t="s">
        <v>28</v>
      </c>
      <c r="AG93" s="11">
        <v>16</v>
      </c>
      <c r="AH93" s="11" t="s">
        <v>32</v>
      </c>
      <c r="AI93" s="11">
        <v>12842</v>
      </c>
      <c r="AJ93" s="11" t="s">
        <v>107</v>
      </c>
      <c r="AK93" s="11" t="s">
        <v>11</v>
      </c>
      <c r="AL93" s="11">
        <v>4.5</v>
      </c>
    </row>
    <row r="94" spans="1:38" x14ac:dyDescent="0.25">
      <c r="A94" s="11">
        <v>2024</v>
      </c>
      <c r="B94" s="11" t="s">
        <v>27</v>
      </c>
      <c r="C94" s="11" t="s">
        <v>28</v>
      </c>
      <c r="D94" s="11">
        <v>13</v>
      </c>
      <c r="E94" s="11" t="s">
        <v>18</v>
      </c>
      <c r="F94" s="11" t="s">
        <v>12</v>
      </c>
      <c r="G94" s="11">
        <v>18</v>
      </c>
      <c r="AD94" s="11">
        <v>2024</v>
      </c>
      <c r="AE94" s="11" t="s">
        <v>27</v>
      </c>
      <c r="AF94" s="11" t="s">
        <v>28</v>
      </c>
      <c r="AG94" s="11">
        <v>16</v>
      </c>
      <c r="AH94" s="11" t="s">
        <v>32</v>
      </c>
      <c r="AI94" s="11">
        <v>12856</v>
      </c>
      <c r="AJ94" s="11" t="s">
        <v>106</v>
      </c>
      <c r="AK94" s="11" t="s">
        <v>11</v>
      </c>
      <c r="AL94" s="11">
        <v>4.5</v>
      </c>
    </row>
    <row r="95" spans="1:38" x14ac:dyDescent="0.25">
      <c r="A95" s="11">
        <v>2024</v>
      </c>
      <c r="B95" s="11" t="s">
        <v>27</v>
      </c>
      <c r="C95" s="11" t="s">
        <v>28</v>
      </c>
      <c r="D95" s="11">
        <v>15</v>
      </c>
      <c r="E95" s="11" t="s">
        <v>19</v>
      </c>
      <c r="F95" s="11" t="s">
        <v>12</v>
      </c>
      <c r="G95" s="11">
        <v>63</v>
      </c>
      <c r="AD95" s="11">
        <v>2024</v>
      </c>
      <c r="AE95" s="11" t="s">
        <v>27</v>
      </c>
      <c r="AF95" s="11" t="s">
        <v>28</v>
      </c>
      <c r="AG95" s="11">
        <v>18</v>
      </c>
      <c r="AH95" s="11" t="s">
        <v>20</v>
      </c>
      <c r="AI95" s="11">
        <v>12864</v>
      </c>
      <c r="AJ95" s="11" t="s">
        <v>105</v>
      </c>
      <c r="AK95" s="11" t="s">
        <v>11</v>
      </c>
      <c r="AL95" s="11">
        <v>4.5</v>
      </c>
    </row>
    <row r="96" spans="1:38" x14ac:dyDescent="0.25">
      <c r="A96" s="11">
        <v>2024</v>
      </c>
      <c r="B96" s="11" t="s">
        <v>27</v>
      </c>
      <c r="C96" s="11" t="s">
        <v>28</v>
      </c>
      <c r="D96" s="11">
        <v>16</v>
      </c>
      <c r="E96" s="11" t="s">
        <v>32</v>
      </c>
      <c r="F96" s="11" t="s">
        <v>12</v>
      </c>
      <c r="G96" s="11">
        <v>1099.8</v>
      </c>
      <c r="AD96" s="11">
        <v>2024</v>
      </c>
      <c r="AE96" s="11" t="s">
        <v>27</v>
      </c>
      <c r="AF96" s="11" t="s">
        <v>28</v>
      </c>
      <c r="AG96" s="11">
        <v>16</v>
      </c>
      <c r="AH96" s="11" t="s">
        <v>32</v>
      </c>
      <c r="AI96" s="11">
        <v>12841</v>
      </c>
      <c r="AJ96" s="11" t="s">
        <v>104</v>
      </c>
      <c r="AK96" s="11" t="s">
        <v>49</v>
      </c>
      <c r="AL96" s="11">
        <v>2.25</v>
      </c>
    </row>
    <row r="97" spans="1:38" x14ac:dyDescent="0.25">
      <c r="A97" s="11">
        <v>2024</v>
      </c>
      <c r="B97" s="11" t="s">
        <v>27</v>
      </c>
      <c r="C97" s="11" t="s">
        <v>28</v>
      </c>
      <c r="D97" s="11">
        <v>18</v>
      </c>
      <c r="E97" s="11" t="s">
        <v>20</v>
      </c>
      <c r="F97" s="11" t="s">
        <v>12</v>
      </c>
      <c r="G97" s="11">
        <v>342.25</v>
      </c>
      <c r="AD97" s="11">
        <v>2024</v>
      </c>
      <c r="AE97" s="11" t="s">
        <v>27</v>
      </c>
      <c r="AF97" s="11" t="s">
        <v>28</v>
      </c>
      <c r="AG97" s="11">
        <v>27</v>
      </c>
      <c r="AH97" s="11" t="s">
        <v>23</v>
      </c>
      <c r="AI97" s="11">
        <v>12841</v>
      </c>
      <c r="AJ97" s="11" t="s">
        <v>104</v>
      </c>
      <c r="AK97" s="11" t="s">
        <v>49</v>
      </c>
      <c r="AL97" s="11">
        <v>2.25</v>
      </c>
    </row>
    <row r="98" spans="1:38" x14ac:dyDescent="0.25">
      <c r="A98" s="11">
        <v>2024</v>
      </c>
      <c r="B98" s="11" t="s">
        <v>27</v>
      </c>
      <c r="C98" s="11" t="s">
        <v>28</v>
      </c>
      <c r="D98" s="11">
        <v>21</v>
      </c>
      <c r="E98" s="11" t="s">
        <v>21</v>
      </c>
      <c r="F98" s="11" t="s">
        <v>12</v>
      </c>
      <c r="G98" s="11">
        <v>590.67999999999995</v>
      </c>
      <c r="AD98" s="10">
        <v>2024</v>
      </c>
      <c r="AE98" s="10" t="s">
        <v>27</v>
      </c>
      <c r="AF98" s="10" t="s">
        <v>28</v>
      </c>
      <c r="AG98" s="10">
        <v>18</v>
      </c>
      <c r="AH98" s="10" t="s">
        <v>20</v>
      </c>
      <c r="AI98" s="10">
        <v>33529</v>
      </c>
      <c r="AJ98" s="10" t="s">
        <v>103</v>
      </c>
      <c r="AK98" s="10" t="s">
        <v>11</v>
      </c>
      <c r="AL98" s="10">
        <v>4.5</v>
      </c>
    </row>
    <row r="99" spans="1:38" x14ac:dyDescent="0.25">
      <c r="A99" s="11">
        <v>2024</v>
      </c>
      <c r="B99" s="11" t="s">
        <v>27</v>
      </c>
      <c r="C99" s="11" t="s">
        <v>28</v>
      </c>
      <c r="D99" s="11">
        <v>27</v>
      </c>
      <c r="E99" s="11" t="s">
        <v>23</v>
      </c>
      <c r="F99" s="11" t="s">
        <v>12</v>
      </c>
      <c r="G99" s="11">
        <v>439.5</v>
      </c>
      <c r="AD99" s="10">
        <v>2024</v>
      </c>
      <c r="AE99" s="10" t="s">
        <v>27</v>
      </c>
      <c r="AF99" s="10" t="s">
        <v>28</v>
      </c>
      <c r="AG99" s="10">
        <v>16</v>
      </c>
      <c r="AH99" s="10" t="s">
        <v>32</v>
      </c>
      <c r="AI99" s="10">
        <v>34579</v>
      </c>
      <c r="AJ99" s="10" t="s">
        <v>100</v>
      </c>
      <c r="AK99" s="10" t="s">
        <v>11</v>
      </c>
      <c r="AL99" s="10">
        <v>1.25</v>
      </c>
    </row>
    <row r="100" spans="1:38" x14ac:dyDescent="0.25">
      <c r="A100" s="11">
        <v>2024</v>
      </c>
      <c r="B100" s="11" t="s">
        <v>27</v>
      </c>
      <c r="C100" s="11" t="s">
        <v>28</v>
      </c>
      <c r="D100" s="11">
        <v>34</v>
      </c>
      <c r="E100" s="11" t="s">
        <v>25</v>
      </c>
      <c r="F100" s="11" t="s">
        <v>12</v>
      </c>
      <c r="G100" s="11">
        <v>49.5</v>
      </c>
      <c r="AD100" s="10">
        <v>2024</v>
      </c>
      <c r="AE100" s="10" t="s">
        <v>27</v>
      </c>
      <c r="AF100" s="10" t="s">
        <v>28</v>
      </c>
      <c r="AG100" s="10">
        <v>16</v>
      </c>
      <c r="AH100" s="10" t="s">
        <v>32</v>
      </c>
      <c r="AI100" s="10">
        <v>33524</v>
      </c>
      <c r="AJ100" s="10" t="s">
        <v>102</v>
      </c>
      <c r="AK100" s="10" t="s">
        <v>11</v>
      </c>
      <c r="AL100" s="10">
        <v>4.5</v>
      </c>
    </row>
    <row r="101" spans="1:38" x14ac:dyDescent="0.25">
      <c r="A101" s="11">
        <v>2024</v>
      </c>
      <c r="B101" s="11" t="s">
        <v>27</v>
      </c>
      <c r="C101" s="11" t="s">
        <v>28</v>
      </c>
      <c r="D101" s="11">
        <v>40</v>
      </c>
      <c r="E101" s="11" t="s">
        <v>34</v>
      </c>
      <c r="F101" s="11" t="s">
        <v>12</v>
      </c>
      <c r="G101" s="11">
        <v>677.27</v>
      </c>
      <c r="AD101" s="10">
        <v>2024</v>
      </c>
      <c r="AE101" s="10" t="s">
        <v>27</v>
      </c>
      <c r="AF101" s="10" t="s">
        <v>28</v>
      </c>
      <c r="AG101" s="10">
        <v>40</v>
      </c>
      <c r="AH101" s="10" t="s">
        <v>34</v>
      </c>
      <c r="AI101" s="10">
        <v>33517</v>
      </c>
      <c r="AJ101" s="10" t="s">
        <v>101</v>
      </c>
      <c r="AK101" s="10" t="s">
        <v>11</v>
      </c>
      <c r="AL101" s="10">
        <v>4.5</v>
      </c>
    </row>
    <row r="102" spans="1:38" x14ac:dyDescent="0.25">
      <c r="A102" s="11">
        <v>2024</v>
      </c>
      <c r="B102" s="11" t="s">
        <v>27</v>
      </c>
      <c r="C102" s="11" t="s">
        <v>28</v>
      </c>
      <c r="D102" s="11">
        <v>11</v>
      </c>
      <c r="E102" s="11" t="s">
        <v>31</v>
      </c>
      <c r="F102" s="11" t="s">
        <v>13</v>
      </c>
      <c r="G102" s="11">
        <v>8</v>
      </c>
      <c r="AD102" s="10">
        <v>2024</v>
      </c>
      <c r="AE102" s="10" t="s">
        <v>27</v>
      </c>
      <c r="AF102" s="10" t="s">
        <v>28</v>
      </c>
      <c r="AG102" s="10">
        <v>18</v>
      </c>
      <c r="AH102" s="10" t="s">
        <v>20</v>
      </c>
      <c r="AI102" s="10">
        <v>34579</v>
      </c>
      <c r="AJ102" s="10" t="s">
        <v>100</v>
      </c>
      <c r="AK102" s="10" t="s">
        <v>11</v>
      </c>
      <c r="AL102" s="10">
        <v>1</v>
      </c>
    </row>
    <row r="103" spans="1:38" x14ac:dyDescent="0.25">
      <c r="A103" s="11">
        <v>2024</v>
      </c>
      <c r="B103" s="11" t="s">
        <v>27</v>
      </c>
      <c r="C103" s="11" t="s">
        <v>28</v>
      </c>
      <c r="D103" s="11">
        <v>13</v>
      </c>
      <c r="E103" s="11" t="s">
        <v>18</v>
      </c>
      <c r="F103" s="11" t="s">
        <v>13</v>
      </c>
      <c r="G103" s="11">
        <v>4.5</v>
      </c>
      <c r="AD103" s="10">
        <v>2024</v>
      </c>
      <c r="AE103" s="10" t="s">
        <v>27</v>
      </c>
      <c r="AF103" s="10" t="s">
        <v>28</v>
      </c>
      <c r="AG103" s="10">
        <v>11</v>
      </c>
      <c r="AH103" s="10" t="s">
        <v>31</v>
      </c>
      <c r="AI103" s="10">
        <v>34579</v>
      </c>
      <c r="AJ103" s="10" t="s">
        <v>100</v>
      </c>
      <c r="AK103" s="10" t="s">
        <v>11</v>
      </c>
      <c r="AL103" s="10">
        <v>2.25</v>
      </c>
    </row>
    <row r="104" spans="1:38" x14ac:dyDescent="0.25">
      <c r="A104" s="11">
        <v>2024</v>
      </c>
      <c r="B104" s="11" t="s">
        <v>27</v>
      </c>
      <c r="C104" s="11" t="s">
        <v>28</v>
      </c>
      <c r="D104" s="11">
        <v>15</v>
      </c>
      <c r="E104" s="11" t="s">
        <v>19</v>
      </c>
      <c r="F104" s="11" t="s">
        <v>13</v>
      </c>
      <c r="G104" s="11">
        <v>72</v>
      </c>
      <c r="AD104" s="10">
        <v>2024</v>
      </c>
      <c r="AE104" s="10" t="s">
        <v>27</v>
      </c>
      <c r="AF104" s="10" t="s">
        <v>28</v>
      </c>
      <c r="AG104" s="10">
        <v>40</v>
      </c>
      <c r="AH104" s="10" t="s">
        <v>34</v>
      </c>
      <c r="AI104" s="10">
        <v>33513</v>
      </c>
      <c r="AJ104" s="10" t="s">
        <v>99</v>
      </c>
      <c r="AK104" s="10" t="s">
        <v>11</v>
      </c>
      <c r="AL104" s="10">
        <v>4.5</v>
      </c>
    </row>
    <row r="105" spans="1:38" x14ac:dyDescent="0.25">
      <c r="A105" s="11">
        <v>2024</v>
      </c>
      <c r="B105" s="11" t="s">
        <v>27</v>
      </c>
      <c r="C105" s="11" t="s">
        <v>28</v>
      </c>
      <c r="D105" s="11">
        <v>16</v>
      </c>
      <c r="E105" s="11" t="s">
        <v>32</v>
      </c>
      <c r="F105" s="11" t="s">
        <v>13</v>
      </c>
      <c r="G105" s="11">
        <v>963.1</v>
      </c>
      <c r="AD105" s="10">
        <v>2024</v>
      </c>
      <c r="AE105" s="10" t="s">
        <v>27</v>
      </c>
      <c r="AF105" s="10" t="s">
        <v>28</v>
      </c>
      <c r="AG105" s="10">
        <v>34</v>
      </c>
      <c r="AH105" s="10" t="s">
        <v>25</v>
      </c>
      <c r="AI105" s="10">
        <v>33519</v>
      </c>
      <c r="AJ105" s="10" t="s">
        <v>98</v>
      </c>
      <c r="AK105" s="10" t="s">
        <v>11</v>
      </c>
      <c r="AL105" s="10">
        <v>4.5</v>
      </c>
    </row>
    <row r="106" spans="1:38" x14ac:dyDescent="0.25">
      <c r="A106" s="11">
        <v>2024</v>
      </c>
      <c r="B106" s="11" t="s">
        <v>27</v>
      </c>
      <c r="C106" s="11" t="s">
        <v>28</v>
      </c>
      <c r="D106" s="11">
        <v>18</v>
      </c>
      <c r="E106" s="11" t="s">
        <v>20</v>
      </c>
      <c r="F106" s="11" t="s">
        <v>13</v>
      </c>
      <c r="G106" s="11">
        <v>323.5</v>
      </c>
      <c r="AD106" s="10">
        <v>2024</v>
      </c>
      <c r="AE106" s="10" t="s">
        <v>27</v>
      </c>
      <c r="AF106" s="10" t="s">
        <v>28</v>
      </c>
      <c r="AG106" s="10">
        <v>18</v>
      </c>
      <c r="AH106" s="10" t="s">
        <v>20</v>
      </c>
      <c r="AI106" s="10">
        <v>33527</v>
      </c>
      <c r="AJ106" s="10" t="s">
        <v>78</v>
      </c>
      <c r="AK106" s="10" t="s">
        <v>11</v>
      </c>
      <c r="AL106" s="10">
        <v>2.2000000000000002</v>
      </c>
    </row>
    <row r="107" spans="1:38" x14ac:dyDescent="0.25">
      <c r="A107" s="11">
        <v>2024</v>
      </c>
      <c r="B107" s="11" t="s">
        <v>27</v>
      </c>
      <c r="C107" s="11" t="s">
        <v>28</v>
      </c>
      <c r="D107" s="11">
        <v>21</v>
      </c>
      <c r="E107" s="11" t="s">
        <v>21</v>
      </c>
      <c r="F107" s="11" t="s">
        <v>13</v>
      </c>
      <c r="G107" s="11">
        <v>568.55999999999995</v>
      </c>
      <c r="AD107" s="10">
        <v>2024</v>
      </c>
      <c r="AE107" s="10" t="s">
        <v>27</v>
      </c>
      <c r="AF107" s="10" t="s">
        <v>28</v>
      </c>
      <c r="AG107" s="10">
        <v>16</v>
      </c>
      <c r="AH107" s="10" t="s">
        <v>32</v>
      </c>
      <c r="AI107" s="10">
        <v>33534</v>
      </c>
      <c r="AJ107" s="10" t="s">
        <v>97</v>
      </c>
      <c r="AK107" s="10" t="s">
        <v>11</v>
      </c>
      <c r="AL107" s="10">
        <v>4.5</v>
      </c>
    </row>
    <row r="108" spans="1:38" x14ac:dyDescent="0.25">
      <c r="A108" s="11">
        <v>2024</v>
      </c>
      <c r="B108" s="11" t="s">
        <v>27</v>
      </c>
      <c r="C108" s="11" t="s">
        <v>28</v>
      </c>
      <c r="D108" s="11">
        <v>27</v>
      </c>
      <c r="E108" s="11" t="s">
        <v>23</v>
      </c>
      <c r="F108" s="11" t="s">
        <v>13</v>
      </c>
      <c r="G108" s="11">
        <v>469.5</v>
      </c>
      <c r="AD108" s="10">
        <v>2024</v>
      </c>
      <c r="AE108" s="10" t="s">
        <v>27</v>
      </c>
      <c r="AF108" s="10" t="s">
        <v>28</v>
      </c>
      <c r="AG108" s="10">
        <v>21</v>
      </c>
      <c r="AH108" s="10" t="s">
        <v>21</v>
      </c>
      <c r="AI108" s="10">
        <v>33507</v>
      </c>
      <c r="AJ108" s="10" t="s">
        <v>96</v>
      </c>
      <c r="AK108" s="10" t="s">
        <v>11</v>
      </c>
      <c r="AL108" s="10">
        <v>4.5</v>
      </c>
    </row>
    <row r="109" spans="1:38" x14ac:dyDescent="0.25">
      <c r="A109" s="11">
        <v>2024</v>
      </c>
      <c r="B109" s="11" t="s">
        <v>27</v>
      </c>
      <c r="C109" s="11" t="s">
        <v>28</v>
      </c>
      <c r="D109" s="11">
        <v>34</v>
      </c>
      <c r="E109" s="11" t="s">
        <v>25</v>
      </c>
      <c r="F109" s="11" t="s">
        <v>13</v>
      </c>
      <c r="G109" s="11">
        <v>54</v>
      </c>
      <c r="AD109" s="10">
        <v>2024</v>
      </c>
      <c r="AE109" s="10" t="s">
        <v>27</v>
      </c>
      <c r="AF109" s="10" t="s">
        <v>28</v>
      </c>
      <c r="AG109" s="10">
        <v>21</v>
      </c>
      <c r="AH109" s="10" t="s">
        <v>21</v>
      </c>
      <c r="AI109" s="10">
        <v>33510</v>
      </c>
      <c r="AJ109" s="10" t="s">
        <v>95</v>
      </c>
      <c r="AK109" s="10" t="s">
        <v>11</v>
      </c>
      <c r="AL109" s="10">
        <v>4.5</v>
      </c>
    </row>
    <row r="110" spans="1:38" x14ac:dyDescent="0.25">
      <c r="A110" s="11">
        <v>2024</v>
      </c>
      <c r="B110" s="11" t="s">
        <v>27</v>
      </c>
      <c r="C110" s="11" t="s">
        <v>28</v>
      </c>
      <c r="D110" s="11">
        <v>40</v>
      </c>
      <c r="E110" s="11" t="s">
        <v>34</v>
      </c>
      <c r="F110" s="11" t="s">
        <v>13</v>
      </c>
      <c r="G110" s="11">
        <v>580.34</v>
      </c>
      <c r="AD110" s="10">
        <v>2024</v>
      </c>
      <c r="AE110" s="10" t="s">
        <v>27</v>
      </c>
      <c r="AF110" s="10" t="s">
        <v>28</v>
      </c>
      <c r="AG110" s="10">
        <v>40</v>
      </c>
      <c r="AH110" s="10" t="s">
        <v>34</v>
      </c>
      <c r="AI110" s="10">
        <v>33514</v>
      </c>
      <c r="AJ110" s="10" t="s">
        <v>94</v>
      </c>
      <c r="AK110" s="10" t="s">
        <v>11</v>
      </c>
      <c r="AL110" s="10">
        <v>4.5</v>
      </c>
    </row>
    <row r="111" spans="1:38" x14ac:dyDescent="0.25">
      <c r="A111" s="11">
        <v>2024</v>
      </c>
      <c r="B111" s="11" t="s">
        <v>27</v>
      </c>
      <c r="C111" s="11" t="s">
        <v>28</v>
      </c>
      <c r="D111" s="11">
        <v>11</v>
      </c>
      <c r="E111" s="11" t="s">
        <v>31</v>
      </c>
      <c r="F111" s="11" t="s">
        <v>14</v>
      </c>
      <c r="G111" s="11">
        <v>1</v>
      </c>
      <c r="AD111" s="10">
        <v>2024</v>
      </c>
      <c r="AE111" s="10" t="s">
        <v>27</v>
      </c>
      <c r="AF111" s="10" t="s">
        <v>28</v>
      </c>
      <c r="AG111" s="10">
        <v>16</v>
      </c>
      <c r="AH111" s="10" t="s">
        <v>32</v>
      </c>
      <c r="AI111" s="10">
        <v>33521</v>
      </c>
      <c r="AJ111" s="10" t="s">
        <v>93</v>
      </c>
      <c r="AK111" s="10" t="s">
        <v>11</v>
      </c>
      <c r="AL111" s="10">
        <v>4.5</v>
      </c>
    </row>
    <row r="112" spans="1:38" x14ac:dyDescent="0.25">
      <c r="A112" s="11">
        <v>2024</v>
      </c>
      <c r="B112" s="11" t="s">
        <v>27</v>
      </c>
      <c r="C112" s="11" t="s">
        <v>28</v>
      </c>
      <c r="D112" s="11">
        <v>13</v>
      </c>
      <c r="E112" s="11" t="s">
        <v>18</v>
      </c>
      <c r="F112" s="11" t="s">
        <v>14</v>
      </c>
      <c r="G112" s="11">
        <v>4.5</v>
      </c>
      <c r="AD112" s="10">
        <v>2024</v>
      </c>
      <c r="AE112" s="10" t="s">
        <v>27</v>
      </c>
      <c r="AF112" s="10" t="s">
        <v>28</v>
      </c>
      <c r="AG112" s="10">
        <v>21</v>
      </c>
      <c r="AH112" s="10" t="s">
        <v>21</v>
      </c>
      <c r="AI112" s="10">
        <v>33445</v>
      </c>
      <c r="AJ112" s="10" t="s">
        <v>92</v>
      </c>
      <c r="AK112" s="10" t="s">
        <v>11</v>
      </c>
      <c r="AL112" s="10">
        <v>4.5</v>
      </c>
    </row>
    <row r="113" spans="1:38" x14ac:dyDescent="0.25">
      <c r="A113" s="11">
        <v>2024</v>
      </c>
      <c r="B113" s="11" t="s">
        <v>27</v>
      </c>
      <c r="C113" s="11" t="s">
        <v>28</v>
      </c>
      <c r="D113" s="11">
        <v>16</v>
      </c>
      <c r="E113" s="11" t="s">
        <v>32</v>
      </c>
      <c r="F113" s="11" t="s">
        <v>14</v>
      </c>
      <c r="G113" s="11">
        <v>9.5</v>
      </c>
      <c r="AD113" s="10">
        <v>2024</v>
      </c>
      <c r="AE113" s="10" t="s">
        <v>27</v>
      </c>
      <c r="AF113" s="10" t="s">
        <v>28</v>
      </c>
      <c r="AG113" s="10">
        <v>16</v>
      </c>
      <c r="AH113" s="10" t="s">
        <v>32</v>
      </c>
      <c r="AI113" s="10">
        <v>33533</v>
      </c>
      <c r="AJ113" s="10" t="s">
        <v>91</v>
      </c>
      <c r="AK113" s="10" t="s">
        <v>11</v>
      </c>
      <c r="AL113" s="10">
        <v>4.5</v>
      </c>
    </row>
    <row r="114" spans="1:38" x14ac:dyDescent="0.25">
      <c r="A114" s="11">
        <v>2024</v>
      </c>
      <c r="B114" s="11" t="s">
        <v>27</v>
      </c>
      <c r="C114" s="11" t="s">
        <v>28</v>
      </c>
      <c r="D114" s="11">
        <v>18</v>
      </c>
      <c r="E114" s="11" t="s">
        <v>20</v>
      </c>
      <c r="F114" s="11" t="s">
        <v>14</v>
      </c>
      <c r="G114" s="11">
        <v>11.75</v>
      </c>
      <c r="AD114" s="10">
        <v>2024</v>
      </c>
      <c r="AE114" s="10" t="s">
        <v>27</v>
      </c>
      <c r="AF114" s="10" t="s">
        <v>28</v>
      </c>
      <c r="AG114" s="10">
        <v>27</v>
      </c>
      <c r="AH114" s="10" t="s">
        <v>23</v>
      </c>
      <c r="AI114" s="10">
        <v>33539</v>
      </c>
      <c r="AJ114" s="10" t="s">
        <v>82</v>
      </c>
      <c r="AK114" s="10" t="s">
        <v>11</v>
      </c>
      <c r="AL114" s="10">
        <v>4.5</v>
      </c>
    </row>
    <row r="115" spans="1:38" x14ac:dyDescent="0.25">
      <c r="A115" s="11">
        <v>2024</v>
      </c>
      <c r="B115" s="11" t="s">
        <v>27</v>
      </c>
      <c r="C115" s="11" t="s">
        <v>28</v>
      </c>
      <c r="D115" s="11">
        <v>21</v>
      </c>
      <c r="E115" s="11" t="s">
        <v>21</v>
      </c>
      <c r="F115" s="11" t="s">
        <v>14</v>
      </c>
      <c r="G115" s="11">
        <v>6</v>
      </c>
      <c r="AD115" s="10">
        <v>2024</v>
      </c>
      <c r="AE115" s="10" t="s">
        <v>27</v>
      </c>
      <c r="AF115" s="10" t="s">
        <v>28</v>
      </c>
      <c r="AG115" s="10">
        <v>21</v>
      </c>
      <c r="AH115" s="10" t="s">
        <v>21</v>
      </c>
      <c r="AI115" s="10">
        <v>33540</v>
      </c>
      <c r="AJ115" s="10" t="s">
        <v>90</v>
      </c>
      <c r="AK115" s="10" t="s">
        <v>11</v>
      </c>
      <c r="AL115" s="10">
        <v>9</v>
      </c>
    </row>
    <row r="116" spans="1:38" x14ac:dyDescent="0.25">
      <c r="A116" s="11">
        <v>2024</v>
      </c>
      <c r="B116" s="11" t="s">
        <v>27</v>
      </c>
      <c r="C116" s="11" t="s">
        <v>28</v>
      </c>
      <c r="D116" s="11">
        <v>27</v>
      </c>
      <c r="E116" s="11" t="s">
        <v>23</v>
      </c>
      <c r="F116" s="11" t="s">
        <v>14</v>
      </c>
      <c r="G116" s="11">
        <v>6</v>
      </c>
      <c r="AD116" s="10">
        <v>2024</v>
      </c>
      <c r="AE116" s="10" t="s">
        <v>27</v>
      </c>
      <c r="AF116" s="10" t="s">
        <v>28</v>
      </c>
      <c r="AG116" s="10">
        <v>21</v>
      </c>
      <c r="AH116" s="10" t="s">
        <v>21</v>
      </c>
      <c r="AI116" s="10">
        <v>33506</v>
      </c>
      <c r="AJ116" s="10" t="s">
        <v>89</v>
      </c>
      <c r="AK116" s="10" t="s">
        <v>11</v>
      </c>
      <c r="AL116" s="10">
        <v>4.5</v>
      </c>
    </row>
    <row r="117" spans="1:38" x14ac:dyDescent="0.25">
      <c r="A117" s="11">
        <v>2024</v>
      </c>
      <c r="B117" s="11" t="s">
        <v>27</v>
      </c>
      <c r="C117" s="11" t="s">
        <v>28</v>
      </c>
      <c r="D117" s="11">
        <v>40</v>
      </c>
      <c r="E117" s="11" t="s">
        <v>34</v>
      </c>
      <c r="F117" s="11" t="s">
        <v>14</v>
      </c>
      <c r="G117" s="11">
        <v>6.25</v>
      </c>
      <c r="AD117" s="10">
        <v>2024</v>
      </c>
      <c r="AE117" s="10" t="s">
        <v>27</v>
      </c>
      <c r="AF117" s="10" t="s">
        <v>28</v>
      </c>
      <c r="AG117" s="10">
        <v>21</v>
      </c>
      <c r="AH117" s="10" t="s">
        <v>21</v>
      </c>
      <c r="AI117" s="10">
        <v>33509</v>
      </c>
      <c r="AJ117" s="10" t="s">
        <v>88</v>
      </c>
      <c r="AK117" s="10" t="s">
        <v>11</v>
      </c>
      <c r="AL117" s="10">
        <v>4.5</v>
      </c>
    </row>
    <row r="118" spans="1:38" x14ac:dyDescent="0.25">
      <c r="A118" s="11">
        <v>2024</v>
      </c>
      <c r="B118" s="11" t="s">
        <v>27</v>
      </c>
      <c r="C118" s="11" t="s">
        <v>28</v>
      </c>
      <c r="D118" s="11">
        <v>16</v>
      </c>
      <c r="E118" s="11" t="s">
        <v>32</v>
      </c>
      <c r="F118" s="11" t="s">
        <v>15</v>
      </c>
      <c r="G118" s="11">
        <v>24</v>
      </c>
      <c r="AD118" s="10">
        <v>2024</v>
      </c>
      <c r="AE118" s="10" t="s">
        <v>27</v>
      </c>
      <c r="AF118" s="10" t="s">
        <v>28</v>
      </c>
      <c r="AG118" s="10">
        <v>40</v>
      </c>
      <c r="AH118" s="10" t="s">
        <v>34</v>
      </c>
      <c r="AI118" s="10">
        <v>33515</v>
      </c>
      <c r="AJ118" s="10" t="s">
        <v>87</v>
      </c>
      <c r="AK118" s="10" t="s">
        <v>11</v>
      </c>
      <c r="AL118" s="10">
        <v>4.5</v>
      </c>
    </row>
    <row r="119" spans="1:38" x14ac:dyDescent="0.25">
      <c r="A119" s="11">
        <v>2024</v>
      </c>
      <c r="B119" s="11" t="s">
        <v>27</v>
      </c>
      <c r="C119" s="11" t="s">
        <v>28</v>
      </c>
      <c r="D119" s="11">
        <v>27</v>
      </c>
      <c r="E119" s="11" t="s">
        <v>23</v>
      </c>
      <c r="F119" s="11" t="s">
        <v>15</v>
      </c>
      <c r="G119" s="11">
        <v>15</v>
      </c>
      <c r="AD119" s="10">
        <v>2024</v>
      </c>
      <c r="AE119" s="10" t="s">
        <v>27</v>
      </c>
      <c r="AF119" s="10" t="s">
        <v>28</v>
      </c>
      <c r="AG119" s="10">
        <v>34</v>
      </c>
      <c r="AH119" s="10" t="s">
        <v>25</v>
      </c>
      <c r="AI119" s="10">
        <v>33518</v>
      </c>
      <c r="AJ119" s="10" t="s">
        <v>86</v>
      </c>
      <c r="AK119" s="10" t="s">
        <v>11</v>
      </c>
      <c r="AL119" s="10">
        <v>4.5</v>
      </c>
    </row>
    <row r="120" spans="1:38" x14ac:dyDescent="0.25">
      <c r="A120" s="11">
        <v>2024</v>
      </c>
      <c r="B120" s="11" t="s">
        <v>27</v>
      </c>
      <c r="C120" s="11" t="s">
        <v>28</v>
      </c>
      <c r="D120" s="11">
        <v>11</v>
      </c>
      <c r="E120" s="11" t="s">
        <v>31</v>
      </c>
      <c r="F120" s="11" t="s">
        <v>16</v>
      </c>
      <c r="G120" s="11">
        <v>6</v>
      </c>
      <c r="AD120" s="10">
        <v>2024</v>
      </c>
      <c r="AE120" s="10" t="s">
        <v>27</v>
      </c>
      <c r="AF120" s="10" t="s">
        <v>28</v>
      </c>
      <c r="AG120" s="10">
        <v>16</v>
      </c>
      <c r="AH120" s="10" t="s">
        <v>32</v>
      </c>
      <c r="AI120" s="10">
        <v>33523</v>
      </c>
      <c r="AJ120" s="10" t="s">
        <v>85</v>
      </c>
      <c r="AK120" s="10" t="s">
        <v>11</v>
      </c>
      <c r="AL120" s="10">
        <v>4.5</v>
      </c>
    </row>
    <row r="121" spans="1:38" x14ac:dyDescent="0.25">
      <c r="A121" s="11">
        <v>2024</v>
      </c>
      <c r="B121" s="11" t="s">
        <v>27</v>
      </c>
      <c r="C121" s="11" t="s">
        <v>28</v>
      </c>
      <c r="D121" s="11">
        <v>13</v>
      </c>
      <c r="E121" s="11" t="s">
        <v>18</v>
      </c>
      <c r="F121" s="11" t="s">
        <v>16</v>
      </c>
      <c r="G121" s="11">
        <v>9</v>
      </c>
      <c r="AD121" s="10">
        <v>2024</v>
      </c>
      <c r="AE121" s="10" t="s">
        <v>27</v>
      </c>
      <c r="AF121" s="10" t="s">
        <v>28</v>
      </c>
      <c r="AG121" s="10">
        <v>18</v>
      </c>
      <c r="AH121" s="10" t="s">
        <v>20</v>
      </c>
      <c r="AI121" s="10">
        <v>33530</v>
      </c>
      <c r="AJ121" s="10" t="s">
        <v>84</v>
      </c>
      <c r="AK121" s="10" t="s">
        <v>11</v>
      </c>
      <c r="AL121" s="10">
        <v>4.5</v>
      </c>
    </row>
    <row r="122" spans="1:38" x14ac:dyDescent="0.25">
      <c r="A122" s="11">
        <v>2024</v>
      </c>
      <c r="B122" s="11" t="s">
        <v>27</v>
      </c>
      <c r="C122" s="11" t="s">
        <v>28</v>
      </c>
      <c r="D122" s="11">
        <v>15</v>
      </c>
      <c r="E122" s="11" t="s">
        <v>19</v>
      </c>
      <c r="F122" s="11" t="s">
        <v>16</v>
      </c>
      <c r="G122" s="11">
        <v>9</v>
      </c>
      <c r="AD122" s="10">
        <v>2024</v>
      </c>
      <c r="AE122" s="10" t="s">
        <v>27</v>
      </c>
      <c r="AF122" s="10" t="s">
        <v>28</v>
      </c>
      <c r="AG122" s="10">
        <v>27</v>
      </c>
      <c r="AH122" s="10" t="s">
        <v>23</v>
      </c>
      <c r="AI122" s="10">
        <v>33537</v>
      </c>
      <c r="AJ122" s="10" t="s">
        <v>83</v>
      </c>
      <c r="AK122" s="10" t="s">
        <v>11</v>
      </c>
      <c r="AL122" s="10">
        <v>9</v>
      </c>
    </row>
    <row r="123" spans="1:38" x14ac:dyDescent="0.25">
      <c r="A123" s="11">
        <v>2024</v>
      </c>
      <c r="B123" s="11" t="s">
        <v>27</v>
      </c>
      <c r="C123" s="11" t="s">
        <v>28</v>
      </c>
      <c r="D123" s="11">
        <v>16</v>
      </c>
      <c r="E123" s="11" t="s">
        <v>32</v>
      </c>
      <c r="F123" s="11" t="s">
        <v>16</v>
      </c>
      <c r="G123" s="11">
        <v>193.1</v>
      </c>
      <c r="AD123" s="10">
        <v>2024</v>
      </c>
      <c r="AE123" s="10" t="s">
        <v>27</v>
      </c>
      <c r="AF123" s="10" t="s">
        <v>28</v>
      </c>
      <c r="AG123" s="10">
        <v>16</v>
      </c>
      <c r="AH123" s="10" t="s">
        <v>32</v>
      </c>
      <c r="AI123" s="10">
        <v>33539</v>
      </c>
      <c r="AJ123" s="10" t="s">
        <v>82</v>
      </c>
      <c r="AK123" s="10" t="s">
        <v>11</v>
      </c>
      <c r="AL123" s="10">
        <v>4.5</v>
      </c>
    </row>
    <row r="124" spans="1:38" x14ac:dyDescent="0.25">
      <c r="A124" s="11">
        <v>2024</v>
      </c>
      <c r="B124" s="11" t="s">
        <v>27</v>
      </c>
      <c r="C124" s="11" t="s">
        <v>28</v>
      </c>
      <c r="D124" s="11">
        <v>18</v>
      </c>
      <c r="E124" s="11" t="s">
        <v>20</v>
      </c>
      <c r="F124" s="11" t="s">
        <v>16</v>
      </c>
      <c r="G124" s="11">
        <v>84</v>
      </c>
      <c r="AD124" s="10">
        <v>2024</v>
      </c>
      <c r="AE124" s="10" t="s">
        <v>27</v>
      </c>
      <c r="AF124" s="10" t="s">
        <v>28</v>
      </c>
      <c r="AG124" s="10">
        <v>40</v>
      </c>
      <c r="AH124" s="10" t="s">
        <v>34</v>
      </c>
      <c r="AI124" s="10">
        <v>33544</v>
      </c>
      <c r="AJ124" s="10" t="s">
        <v>81</v>
      </c>
      <c r="AK124" s="10" t="s">
        <v>11</v>
      </c>
      <c r="AL124" s="10">
        <v>15</v>
      </c>
    </row>
    <row r="125" spans="1:38" x14ac:dyDescent="0.25">
      <c r="A125" s="11">
        <v>2024</v>
      </c>
      <c r="B125" s="11" t="s">
        <v>27</v>
      </c>
      <c r="C125" s="11" t="s">
        <v>28</v>
      </c>
      <c r="D125" s="11">
        <v>21</v>
      </c>
      <c r="E125" s="11" t="s">
        <v>21</v>
      </c>
      <c r="F125" s="11" t="s">
        <v>16</v>
      </c>
      <c r="G125" s="11">
        <v>133.06</v>
      </c>
      <c r="AD125" s="10">
        <v>2024</v>
      </c>
      <c r="AE125" s="10" t="s">
        <v>27</v>
      </c>
      <c r="AF125" s="10" t="s">
        <v>28</v>
      </c>
      <c r="AG125" s="10">
        <v>21</v>
      </c>
      <c r="AH125" s="10" t="s">
        <v>21</v>
      </c>
      <c r="AI125" s="10">
        <v>33446</v>
      </c>
      <c r="AJ125" s="10" t="s">
        <v>80</v>
      </c>
      <c r="AK125" s="10" t="s">
        <v>11</v>
      </c>
      <c r="AL125" s="10">
        <v>4.5</v>
      </c>
    </row>
    <row r="126" spans="1:38" x14ac:dyDescent="0.25">
      <c r="A126" s="11">
        <v>2024</v>
      </c>
      <c r="B126" s="11" t="s">
        <v>27</v>
      </c>
      <c r="C126" s="11" t="s">
        <v>28</v>
      </c>
      <c r="D126" s="11">
        <v>27</v>
      </c>
      <c r="E126" s="11" t="s">
        <v>23</v>
      </c>
      <c r="F126" s="11" t="s">
        <v>16</v>
      </c>
      <c r="G126" s="11">
        <v>60</v>
      </c>
      <c r="AD126" s="10">
        <v>2024</v>
      </c>
      <c r="AE126" s="10" t="s">
        <v>27</v>
      </c>
      <c r="AF126" s="10" t="s">
        <v>28</v>
      </c>
      <c r="AG126" s="10">
        <v>40</v>
      </c>
      <c r="AH126" s="10" t="s">
        <v>34</v>
      </c>
      <c r="AI126" s="10">
        <v>33512</v>
      </c>
      <c r="AJ126" s="10" t="s">
        <v>79</v>
      </c>
      <c r="AK126" s="10" t="s">
        <v>11</v>
      </c>
      <c r="AL126" s="10">
        <v>4.5</v>
      </c>
    </row>
    <row r="127" spans="1:38" x14ac:dyDescent="0.25">
      <c r="A127" s="11">
        <v>2024</v>
      </c>
      <c r="B127" s="11" t="s">
        <v>27</v>
      </c>
      <c r="C127" s="11" t="s">
        <v>28</v>
      </c>
      <c r="D127" s="11">
        <v>34</v>
      </c>
      <c r="E127" s="11" t="s">
        <v>25</v>
      </c>
      <c r="F127" s="11" t="s">
        <v>16</v>
      </c>
      <c r="G127" s="11">
        <v>9</v>
      </c>
      <c r="AD127" s="10">
        <v>2024</v>
      </c>
      <c r="AE127" s="10" t="s">
        <v>27</v>
      </c>
      <c r="AF127" s="10" t="s">
        <v>28</v>
      </c>
      <c r="AG127" s="10">
        <v>34</v>
      </c>
      <c r="AH127" s="10" t="s">
        <v>25</v>
      </c>
      <c r="AI127" s="10">
        <v>33520</v>
      </c>
      <c r="AJ127" s="10" t="s">
        <v>50</v>
      </c>
      <c r="AK127" s="10" t="s">
        <v>11</v>
      </c>
      <c r="AL127" s="10">
        <v>4.5</v>
      </c>
    </row>
    <row r="128" spans="1:38" x14ac:dyDescent="0.25">
      <c r="A128" s="11">
        <v>2024</v>
      </c>
      <c r="B128" s="11" t="s">
        <v>27</v>
      </c>
      <c r="C128" s="11" t="s">
        <v>28</v>
      </c>
      <c r="D128" s="11">
        <v>40</v>
      </c>
      <c r="E128" s="11" t="s">
        <v>34</v>
      </c>
      <c r="F128" s="11" t="s">
        <v>16</v>
      </c>
      <c r="G128" s="11">
        <v>147.84</v>
      </c>
      <c r="AD128" s="10">
        <v>2024</v>
      </c>
      <c r="AE128" s="10" t="s">
        <v>27</v>
      </c>
      <c r="AF128" s="10" t="s">
        <v>28</v>
      </c>
      <c r="AG128" s="10">
        <v>16</v>
      </c>
      <c r="AH128" s="10" t="s">
        <v>32</v>
      </c>
      <c r="AI128" s="10">
        <v>33527</v>
      </c>
      <c r="AJ128" s="10" t="s">
        <v>78</v>
      </c>
      <c r="AK128" s="10" t="s">
        <v>11</v>
      </c>
      <c r="AL128" s="10">
        <v>2.2999999999999998</v>
      </c>
    </row>
    <row r="129" spans="30:38" x14ac:dyDescent="0.25">
      <c r="AD129" s="10">
        <v>2024</v>
      </c>
      <c r="AE129" s="10" t="s">
        <v>27</v>
      </c>
      <c r="AF129" s="10" t="s">
        <v>28</v>
      </c>
      <c r="AG129" s="10">
        <v>27</v>
      </c>
      <c r="AH129" s="10" t="s">
        <v>23</v>
      </c>
      <c r="AI129" s="10">
        <v>33528</v>
      </c>
      <c r="AJ129" s="10" t="s">
        <v>77</v>
      </c>
      <c r="AK129" s="10" t="s">
        <v>11</v>
      </c>
      <c r="AL129" s="10">
        <v>4.5</v>
      </c>
    </row>
    <row r="130" spans="30:38" x14ac:dyDescent="0.25">
      <c r="AD130" s="10">
        <v>2024</v>
      </c>
      <c r="AE130" s="10" t="s">
        <v>27</v>
      </c>
      <c r="AF130" s="10" t="s">
        <v>28</v>
      </c>
      <c r="AG130" s="10">
        <v>16</v>
      </c>
      <c r="AH130" s="10" t="s">
        <v>32</v>
      </c>
      <c r="AI130" s="10">
        <v>33546</v>
      </c>
      <c r="AJ130" s="10" t="s">
        <v>76</v>
      </c>
      <c r="AK130" s="10" t="s">
        <v>11</v>
      </c>
      <c r="AL130" s="10">
        <v>9</v>
      </c>
    </row>
    <row r="131" spans="30:38" x14ac:dyDescent="0.25">
      <c r="AD131" s="10">
        <v>2024</v>
      </c>
      <c r="AE131" s="10" t="s">
        <v>27</v>
      </c>
      <c r="AF131" s="10" t="s">
        <v>28</v>
      </c>
      <c r="AG131" s="10">
        <v>21</v>
      </c>
      <c r="AH131" s="10" t="s">
        <v>21</v>
      </c>
      <c r="AI131" s="10">
        <v>33503</v>
      </c>
      <c r="AJ131" s="10" t="s">
        <v>75</v>
      </c>
      <c r="AK131" s="10" t="s">
        <v>11</v>
      </c>
      <c r="AL131" s="10">
        <v>4.5</v>
      </c>
    </row>
    <row r="132" spans="30:38" x14ac:dyDescent="0.25">
      <c r="AD132" s="10">
        <v>2024</v>
      </c>
      <c r="AE132" s="10" t="s">
        <v>27</v>
      </c>
      <c r="AF132" s="10" t="s">
        <v>28</v>
      </c>
      <c r="AG132" s="10">
        <v>16</v>
      </c>
      <c r="AH132" s="10" t="s">
        <v>32</v>
      </c>
      <c r="AI132" s="10">
        <v>33522</v>
      </c>
      <c r="AJ132" s="10" t="s">
        <v>74</v>
      </c>
      <c r="AK132" s="10" t="s">
        <v>11</v>
      </c>
      <c r="AL132" s="10">
        <v>4.5</v>
      </c>
    </row>
    <row r="133" spans="30:38" x14ac:dyDescent="0.25">
      <c r="AD133" s="10">
        <v>2024</v>
      </c>
      <c r="AE133" s="10" t="s">
        <v>27</v>
      </c>
      <c r="AF133" s="10" t="s">
        <v>28</v>
      </c>
      <c r="AG133" s="10">
        <v>27</v>
      </c>
      <c r="AH133" s="10" t="s">
        <v>23</v>
      </c>
      <c r="AI133" s="10">
        <v>33525</v>
      </c>
      <c r="AJ133" s="10" t="s">
        <v>73</v>
      </c>
      <c r="AK133" s="10" t="s">
        <v>11</v>
      </c>
      <c r="AL133" s="10">
        <v>4.5</v>
      </c>
    </row>
    <row r="134" spans="30:38" x14ac:dyDescent="0.25">
      <c r="AD134" s="10">
        <v>2024</v>
      </c>
      <c r="AE134" s="10" t="s">
        <v>27</v>
      </c>
      <c r="AF134" s="10" t="s">
        <v>28</v>
      </c>
      <c r="AG134" s="10">
        <v>4</v>
      </c>
      <c r="AH134" s="10" t="s">
        <v>7</v>
      </c>
      <c r="AI134" s="10">
        <v>33532</v>
      </c>
      <c r="AJ134" s="10" t="s">
        <v>72</v>
      </c>
      <c r="AK134" s="10" t="s">
        <v>49</v>
      </c>
      <c r="AL134" s="10">
        <v>4.5</v>
      </c>
    </row>
    <row r="135" spans="30:38" x14ac:dyDescent="0.25">
      <c r="AD135" s="10">
        <v>2024</v>
      </c>
      <c r="AE135" s="10" t="s">
        <v>27</v>
      </c>
      <c r="AF135" s="10" t="s">
        <v>28</v>
      </c>
      <c r="AG135" s="10">
        <v>27</v>
      </c>
      <c r="AH135" s="10" t="s">
        <v>23</v>
      </c>
      <c r="AI135" s="10">
        <v>33526</v>
      </c>
      <c r="AJ135" s="10" t="s">
        <v>71</v>
      </c>
      <c r="AK135" s="10" t="s">
        <v>49</v>
      </c>
      <c r="AL135" s="10">
        <v>4.5</v>
      </c>
    </row>
    <row r="136" spans="30:38" x14ac:dyDescent="0.25">
      <c r="AD136" s="10">
        <v>2024</v>
      </c>
      <c r="AE136" s="10" t="s">
        <v>27</v>
      </c>
      <c r="AF136" s="10" t="s">
        <v>28</v>
      </c>
      <c r="AG136" s="10">
        <v>21</v>
      </c>
      <c r="AH136" s="10" t="s">
        <v>21</v>
      </c>
      <c r="AI136" s="10">
        <v>33505</v>
      </c>
      <c r="AJ136" s="10" t="s">
        <v>70</v>
      </c>
      <c r="AK136" s="10" t="s">
        <v>49</v>
      </c>
      <c r="AL136" s="10">
        <v>4.5</v>
      </c>
    </row>
    <row r="137" spans="30:38" x14ac:dyDescent="0.25">
      <c r="AD137" s="10">
        <v>2024</v>
      </c>
      <c r="AE137" s="10" t="s">
        <v>27</v>
      </c>
      <c r="AF137" s="10" t="s">
        <v>28</v>
      </c>
      <c r="AG137" s="10">
        <v>40</v>
      </c>
      <c r="AH137" s="10" t="s">
        <v>34</v>
      </c>
      <c r="AI137" s="10">
        <v>33516</v>
      </c>
      <c r="AJ137" s="10" t="s">
        <v>69</v>
      </c>
      <c r="AK137" s="10" t="s">
        <v>49</v>
      </c>
      <c r="AL137" s="10">
        <v>4.5</v>
      </c>
    </row>
    <row r="138" spans="30:38" x14ac:dyDescent="0.25">
      <c r="AD138" s="10">
        <v>2024</v>
      </c>
      <c r="AE138" s="10" t="s">
        <v>27</v>
      </c>
      <c r="AF138" s="10" t="s">
        <v>28</v>
      </c>
      <c r="AG138" s="10">
        <v>16</v>
      </c>
      <c r="AH138" s="10" t="s">
        <v>32</v>
      </c>
      <c r="AI138" s="10">
        <v>33535</v>
      </c>
      <c r="AJ138" s="10" t="s">
        <v>68</v>
      </c>
      <c r="AK138" s="10" t="s">
        <v>49</v>
      </c>
      <c r="AL138" s="10">
        <v>4.5</v>
      </c>
    </row>
  </sheetData>
  <mergeCells count="3">
    <mergeCell ref="Q24:Q35"/>
    <mergeCell ref="Q44:Q55"/>
    <mergeCell ref="Q64:Q7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DC073-FF8A-4B9F-B447-52A9E32637DF}">
  <dimension ref="A1:AS299"/>
  <sheetViews>
    <sheetView topLeftCell="K1" zoomScale="60" zoomScaleNormal="60" workbookViewId="0">
      <selection activeCell="M4" sqref="M4"/>
    </sheetView>
  </sheetViews>
  <sheetFormatPr baseColWidth="10" defaultRowHeight="15" x14ac:dyDescent="0.25"/>
  <sheetData>
    <row r="1" spans="1:4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45" x14ac:dyDescent="0.25">
      <c r="A2" s="12">
        <v>2024</v>
      </c>
      <c r="B2" s="12" t="s">
        <v>40</v>
      </c>
      <c r="C2" s="12" t="s">
        <v>41</v>
      </c>
      <c r="D2" s="12">
        <v>9</v>
      </c>
      <c r="E2" s="12" t="s">
        <v>30</v>
      </c>
      <c r="F2" s="12" t="s">
        <v>8</v>
      </c>
      <c r="G2" s="12">
        <v>6</v>
      </c>
      <c r="AD2" s="12"/>
      <c r="AL2" s="12"/>
    </row>
    <row r="3" spans="1:45" x14ac:dyDescent="0.25">
      <c r="A3" s="12">
        <v>2024</v>
      </c>
      <c r="B3" s="12" t="s">
        <v>40</v>
      </c>
      <c r="C3" s="12" t="s">
        <v>41</v>
      </c>
      <c r="D3" s="12">
        <v>9</v>
      </c>
      <c r="E3" s="12" t="s">
        <v>30</v>
      </c>
      <c r="F3" s="12" t="s">
        <v>9</v>
      </c>
      <c r="G3" s="12">
        <v>433.89</v>
      </c>
      <c r="K3" s="12" t="s">
        <v>181</v>
      </c>
      <c r="O3" t="s">
        <v>60</v>
      </c>
      <c r="Q3" s="55" t="s">
        <v>190</v>
      </c>
      <c r="R3" t="s">
        <v>55</v>
      </c>
      <c r="T3" t="s">
        <v>51</v>
      </c>
      <c r="U3" t="s">
        <v>58</v>
      </c>
      <c r="X3" t="s">
        <v>57</v>
      </c>
      <c r="AB3" t="s">
        <v>56</v>
      </c>
      <c r="AD3" s="12"/>
      <c r="AL3" s="12"/>
    </row>
    <row r="4" spans="1:45" x14ac:dyDescent="0.25">
      <c r="A4" s="12">
        <v>2024</v>
      </c>
      <c r="B4" s="12" t="s">
        <v>40</v>
      </c>
      <c r="C4" s="12" t="s">
        <v>41</v>
      </c>
      <c r="D4" s="12">
        <v>9</v>
      </c>
      <c r="E4" s="12" t="s">
        <v>30</v>
      </c>
      <c r="F4" s="12" t="s">
        <v>10</v>
      </c>
      <c r="G4" s="12">
        <v>8.66</v>
      </c>
      <c r="K4" t="s">
        <v>55</v>
      </c>
      <c r="M4">
        <f>SUM(M5:M13)</f>
        <v>101556</v>
      </c>
      <c r="Q4" s="44"/>
      <c r="R4" t="s">
        <v>45</v>
      </c>
      <c r="S4" t="s">
        <v>14</v>
      </c>
      <c r="T4" s="14">
        <f>N11</f>
        <v>5.7012879593524753E-3</v>
      </c>
      <c r="U4" s="2">
        <f>O11</f>
        <v>9.7985347985347984E-2</v>
      </c>
      <c r="X4" t="s">
        <v>45</v>
      </c>
      <c r="Y4" t="s">
        <v>44</v>
      </c>
      <c r="AA4">
        <v>2015</v>
      </c>
      <c r="AB4">
        <v>13</v>
      </c>
      <c r="AD4" s="12"/>
      <c r="AL4" s="12"/>
    </row>
    <row r="5" spans="1:45" x14ac:dyDescent="0.25">
      <c r="A5" s="12">
        <v>2024</v>
      </c>
      <c r="B5" s="12" t="s">
        <v>40</v>
      </c>
      <c r="C5" s="12" t="s">
        <v>41</v>
      </c>
      <c r="D5" s="12">
        <v>9</v>
      </c>
      <c r="E5" s="12" t="s">
        <v>30</v>
      </c>
      <c r="F5" s="12" t="s">
        <v>11</v>
      </c>
      <c r="G5" s="12">
        <v>446.65</v>
      </c>
      <c r="L5" t="s">
        <v>8</v>
      </c>
      <c r="M5">
        <v>423</v>
      </c>
      <c r="N5" s="14">
        <f>M5/$M$4</f>
        <v>4.1651896490606166E-3</v>
      </c>
      <c r="O5" s="14"/>
      <c r="Q5" s="44"/>
      <c r="S5" t="s">
        <v>15</v>
      </c>
      <c r="T5" s="14">
        <f>N12</f>
        <v>6.6170388751033912E-3</v>
      </c>
      <c r="U5" s="2">
        <f>O8</f>
        <v>0.3323486549293001</v>
      </c>
      <c r="W5">
        <v>2016</v>
      </c>
      <c r="X5" s="9">
        <v>15</v>
      </c>
      <c r="Y5" s="9">
        <v>21</v>
      </c>
      <c r="AA5">
        <v>2016</v>
      </c>
      <c r="AB5">
        <v>13</v>
      </c>
      <c r="AD5" s="12"/>
      <c r="AL5" s="12"/>
    </row>
    <row r="6" spans="1:45" x14ac:dyDescent="0.25">
      <c r="A6" s="12">
        <v>2024</v>
      </c>
      <c r="B6" s="12" t="s">
        <v>40</v>
      </c>
      <c r="C6" s="12" t="s">
        <v>41</v>
      </c>
      <c r="D6" s="12">
        <v>9</v>
      </c>
      <c r="E6" s="12" t="s">
        <v>30</v>
      </c>
      <c r="F6" s="12" t="s">
        <v>12</v>
      </c>
      <c r="G6" s="12">
        <v>1625.52</v>
      </c>
      <c r="L6" t="s">
        <v>9</v>
      </c>
      <c r="M6">
        <v>7886</v>
      </c>
      <c r="N6" s="14">
        <f t="shared" ref="N6:N13" si="0">M6/$M$4</f>
        <v>7.7651738942061524E-2</v>
      </c>
      <c r="O6" s="14"/>
      <c r="Q6" s="44"/>
      <c r="S6" t="s">
        <v>16</v>
      </c>
      <c r="T6" s="14">
        <f>N13</f>
        <v>8.5667021150892114E-2</v>
      </c>
      <c r="U6" s="13"/>
      <c r="W6">
        <v>2017</v>
      </c>
      <c r="X6" s="9">
        <v>14</v>
      </c>
      <c r="Y6" s="9">
        <v>32</v>
      </c>
      <c r="AA6">
        <v>2017</v>
      </c>
      <c r="AB6">
        <v>13</v>
      </c>
      <c r="AD6" s="12"/>
      <c r="AL6" s="12"/>
      <c r="AQ6">
        <f>SUM(AK:AK)</f>
        <v>0</v>
      </c>
    </row>
    <row r="7" spans="1:45" x14ac:dyDescent="0.25">
      <c r="A7" s="12">
        <v>2024</v>
      </c>
      <c r="B7" s="12" t="s">
        <v>40</v>
      </c>
      <c r="C7" s="12" t="s">
        <v>41</v>
      </c>
      <c r="D7" s="12">
        <v>9</v>
      </c>
      <c r="E7" s="12" t="s">
        <v>30</v>
      </c>
      <c r="F7" s="12" t="s">
        <v>13</v>
      </c>
      <c r="G7" s="12">
        <v>1219.05</v>
      </c>
      <c r="L7" t="s">
        <v>10</v>
      </c>
      <c r="M7">
        <v>327</v>
      </c>
      <c r="N7" s="14">
        <f t="shared" si="0"/>
        <v>3.219898381188704E-3</v>
      </c>
      <c r="O7" s="14"/>
      <c r="Q7" s="44"/>
      <c r="R7" t="s">
        <v>44</v>
      </c>
      <c r="S7" t="s">
        <v>54</v>
      </c>
      <c r="T7" s="14">
        <f>N7</f>
        <v>3.219898381188704E-3</v>
      </c>
      <c r="W7">
        <v>2018</v>
      </c>
      <c r="X7" s="9">
        <v>14.34</v>
      </c>
      <c r="Y7" s="9">
        <v>29.58</v>
      </c>
      <c r="AA7">
        <v>2018</v>
      </c>
      <c r="AB7">
        <v>12</v>
      </c>
      <c r="AD7" s="12"/>
      <c r="AL7" s="12"/>
      <c r="AP7" t="s">
        <v>45</v>
      </c>
      <c r="AQ7" t="s">
        <v>14</v>
      </c>
      <c r="AR7">
        <v>561</v>
      </c>
      <c r="AS7" s="39" t="e">
        <f>AR7/$AQ$6</f>
        <v>#DIV/0!</v>
      </c>
    </row>
    <row r="8" spans="1:45" x14ac:dyDescent="0.25">
      <c r="A8" s="12">
        <v>2024</v>
      </c>
      <c r="B8" s="12" t="s">
        <v>40</v>
      </c>
      <c r="C8" s="12" t="s">
        <v>41</v>
      </c>
      <c r="D8" s="12">
        <v>9</v>
      </c>
      <c r="E8" s="12" t="s">
        <v>30</v>
      </c>
      <c r="F8" s="12" t="s">
        <v>14</v>
      </c>
      <c r="G8" s="12">
        <v>5.32</v>
      </c>
      <c r="L8" t="s">
        <v>11</v>
      </c>
      <c r="M8">
        <v>13155</v>
      </c>
      <c r="N8" s="14">
        <f t="shared" si="0"/>
        <v>0.12953444405057307</v>
      </c>
      <c r="O8" s="13">
        <f>SUM(N7,N10)</f>
        <v>0.3323486549293001</v>
      </c>
      <c r="Q8" s="44"/>
      <c r="S8" t="s">
        <v>13</v>
      </c>
      <c r="T8" s="14">
        <f>N10</f>
        <v>0.32912875654811141</v>
      </c>
      <c r="U8" s="13"/>
      <c r="W8">
        <v>2019</v>
      </c>
      <c r="X8" s="9">
        <v>14.73</v>
      </c>
      <c r="Y8" s="9">
        <v>27.92</v>
      </c>
      <c r="AA8">
        <v>2019</v>
      </c>
      <c r="AB8">
        <v>13</v>
      </c>
      <c r="AD8" s="12"/>
      <c r="AL8" s="12"/>
      <c r="AQ8" t="s">
        <v>15</v>
      </c>
      <c r="AR8">
        <v>1455.0000000000002</v>
      </c>
      <c r="AS8" s="39" t="e">
        <f>AR8/$AQ$6</f>
        <v>#DIV/0!</v>
      </c>
    </row>
    <row r="9" spans="1:45" x14ac:dyDescent="0.25">
      <c r="A9" s="12">
        <v>2024</v>
      </c>
      <c r="B9" s="12" t="s">
        <v>40</v>
      </c>
      <c r="C9" s="12" t="s">
        <v>41</v>
      </c>
      <c r="D9" s="12">
        <v>9</v>
      </c>
      <c r="E9" s="12" t="s">
        <v>30</v>
      </c>
      <c r="F9" s="12" t="s">
        <v>15</v>
      </c>
      <c r="G9" s="12">
        <v>36.99</v>
      </c>
      <c r="L9" t="s">
        <v>12</v>
      </c>
      <c r="M9">
        <v>36389</v>
      </c>
      <c r="N9" s="14">
        <f t="shared" si="0"/>
        <v>0.35831462444365669</v>
      </c>
      <c r="O9" s="13"/>
      <c r="Q9" s="44"/>
      <c r="W9">
        <v>2020</v>
      </c>
      <c r="X9" s="9">
        <v>13.74</v>
      </c>
      <c r="Y9" s="9">
        <v>25</v>
      </c>
      <c r="AA9">
        <v>2020</v>
      </c>
      <c r="AB9">
        <v>12</v>
      </c>
      <c r="AD9" s="12"/>
      <c r="AL9" s="12"/>
      <c r="AQ9" t="s">
        <v>16</v>
      </c>
      <c r="AR9">
        <v>10422</v>
      </c>
      <c r="AS9" s="39" t="e">
        <f>AR9/$AQ$6</f>
        <v>#DIV/0!</v>
      </c>
    </row>
    <row r="10" spans="1:45" x14ac:dyDescent="0.25">
      <c r="A10" s="12">
        <v>2024</v>
      </c>
      <c r="B10" s="12" t="s">
        <v>40</v>
      </c>
      <c r="C10" s="12" t="s">
        <v>41</v>
      </c>
      <c r="D10" s="12">
        <v>9</v>
      </c>
      <c r="E10" s="12" t="s">
        <v>30</v>
      </c>
      <c r="F10" s="12" t="s">
        <v>16</v>
      </c>
      <c r="G10" s="12">
        <v>279.87</v>
      </c>
      <c r="L10" t="s">
        <v>13</v>
      </c>
      <c r="M10">
        <v>33425</v>
      </c>
      <c r="N10" s="14">
        <f t="shared" si="0"/>
        <v>0.32912875654811141</v>
      </c>
      <c r="O10" s="13"/>
      <c r="Q10" s="44"/>
      <c r="R10" t="s">
        <v>53</v>
      </c>
      <c r="S10" t="s">
        <v>52</v>
      </c>
      <c r="T10" t="s">
        <v>51</v>
      </c>
      <c r="W10">
        <v>2021</v>
      </c>
      <c r="X10" s="9">
        <v>12.81</v>
      </c>
      <c r="Y10" s="9">
        <v>28.79</v>
      </c>
      <c r="AA10">
        <v>2021</v>
      </c>
      <c r="AB10">
        <v>12</v>
      </c>
      <c r="AD10" s="12"/>
      <c r="AL10" s="12"/>
      <c r="AP10" t="s">
        <v>44</v>
      </c>
      <c r="AQ10" t="s">
        <v>54</v>
      </c>
      <c r="AR10">
        <v>742.5</v>
      </c>
      <c r="AS10" s="39" t="e">
        <f>AR10/$AQ$6</f>
        <v>#DIV/0!</v>
      </c>
    </row>
    <row r="11" spans="1:45" x14ac:dyDescent="0.25">
      <c r="A11" s="12">
        <v>2024</v>
      </c>
      <c r="B11" s="12" t="s">
        <v>40</v>
      </c>
      <c r="C11" s="12" t="s">
        <v>41</v>
      </c>
      <c r="D11" s="12">
        <v>12</v>
      </c>
      <c r="E11" s="12" t="s">
        <v>17</v>
      </c>
      <c r="F11" s="12" t="s">
        <v>8</v>
      </c>
      <c r="G11" s="12">
        <v>6</v>
      </c>
      <c r="L11" t="s">
        <v>14</v>
      </c>
      <c r="M11">
        <v>579</v>
      </c>
      <c r="N11" s="14">
        <f t="shared" si="0"/>
        <v>5.7012879593524753E-3</v>
      </c>
      <c r="O11" s="13">
        <f>SUM(N11:N13)</f>
        <v>9.7985347985347984E-2</v>
      </c>
      <c r="Q11" s="44"/>
      <c r="R11" t="s">
        <v>8</v>
      </c>
      <c r="S11">
        <v>222</v>
      </c>
      <c r="T11" s="13">
        <f>S11/$S$14</f>
        <v>9.9506501539661396E-2</v>
      </c>
      <c r="W11">
        <v>2022</v>
      </c>
      <c r="X11" s="9">
        <v>11.15</v>
      </c>
      <c r="Y11" s="9">
        <v>28.79</v>
      </c>
      <c r="AA11">
        <v>2022</v>
      </c>
      <c r="AB11">
        <v>26</v>
      </c>
      <c r="AD11" s="12"/>
      <c r="AL11" s="12"/>
      <c r="AQ11" t="s">
        <v>13</v>
      </c>
      <c r="AR11">
        <v>43464</v>
      </c>
      <c r="AS11" s="39" t="e">
        <f>AR11/$AQ$6</f>
        <v>#DIV/0!</v>
      </c>
    </row>
    <row r="12" spans="1:45" x14ac:dyDescent="0.25">
      <c r="A12" s="12">
        <v>2024</v>
      </c>
      <c r="B12" s="12" t="s">
        <v>40</v>
      </c>
      <c r="C12" s="12" t="s">
        <v>41</v>
      </c>
      <c r="D12" s="12">
        <v>12</v>
      </c>
      <c r="E12" s="12" t="s">
        <v>17</v>
      </c>
      <c r="F12" s="12" t="s">
        <v>9</v>
      </c>
      <c r="G12" s="12">
        <v>321</v>
      </c>
      <c r="L12" t="s">
        <v>15</v>
      </c>
      <c r="M12">
        <v>672</v>
      </c>
      <c r="N12" s="14">
        <f t="shared" si="0"/>
        <v>6.6170388751033912E-3</v>
      </c>
      <c r="O12" s="13"/>
      <c r="Q12" s="44"/>
      <c r="R12" t="s">
        <v>11</v>
      </c>
      <c r="S12">
        <v>1743.5</v>
      </c>
      <c r="T12" s="13">
        <f>S12/$S$14</f>
        <v>0.78148461907387234</v>
      </c>
      <c r="W12">
        <v>2023</v>
      </c>
      <c r="X12" s="9">
        <v>10.79</v>
      </c>
      <c r="Y12" s="9">
        <v>32.549999999999997</v>
      </c>
      <c r="AA12">
        <v>2023</v>
      </c>
      <c r="AB12" s="9">
        <v>11.6</v>
      </c>
      <c r="AD12" s="12"/>
      <c r="AL12" s="12"/>
    </row>
    <row r="13" spans="1:45" x14ac:dyDescent="0.25">
      <c r="A13" s="12">
        <v>2024</v>
      </c>
      <c r="B13" s="12" t="s">
        <v>40</v>
      </c>
      <c r="C13" s="12" t="s">
        <v>41</v>
      </c>
      <c r="D13" s="12">
        <v>12</v>
      </c>
      <c r="E13" s="12" t="s">
        <v>17</v>
      </c>
      <c r="F13" s="12" t="s">
        <v>10</v>
      </c>
      <c r="G13" s="12">
        <v>12</v>
      </c>
      <c r="L13" t="s">
        <v>16</v>
      </c>
      <c r="M13">
        <v>8700</v>
      </c>
      <c r="N13" s="14">
        <f t="shared" si="0"/>
        <v>8.5667021150892114E-2</v>
      </c>
      <c r="O13" s="13"/>
      <c r="Q13" s="44"/>
      <c r="R13" t="s">
        <v>14</v>
      </c>
      <c r="S13">
        <v>265.51</v>
      </c>
      <c r="T13" s="13">
        <f>S13/$S$14</f>
        <v>0.1190088793864662</v>
      </c>
      <c r="W13">
        <v>2024</v>
      </c>
      <c r="X13" s="9">
        <v>8.9</v>
      </c>
      <c r="Y13" s="9">
        <v>32.700000000000003</v>
      </c>
      <c r="AA13">
        <v>2024</v>
      </c>
      <c r="AB13">
        <v>11.8</v>
      </c>
      <c r="AD13" s="12"/>
      <c r="AL13" s="12"/>
    </row>
    <row r="14" spans="1:45" x14ac:dyDescent="0.25">
      <c r="A14" s="12">
        <v>2024</v>
      </c>
      <c r="B14" s="12" t="s">
        <v>40</v>
      </c>
      <c r="C14" s="12" t="s">
        <v>41</v>
      </c>
      <c r="D14" s="12">
        <v>12</v>
      </c>
      <c r="E14" s="12" t="s">
        <v>17</v>
      </c>
      <c r="F14" s="12" t="s">
        <v>11</v>
      </c>
      <c r="G14" s="12">
        <v>360</v>
      </c>
      <c r="Q14" s="44"/>
      <c r="R14" t="s">
        <v>42</v>
      </c>
      <c r="S14">
        <f>SUM(S11:S13)</f>
        <v>2231.0100000000002</v>
      </c>
      <c r="W14">
        <v>2025</v>
      </c>
      <c r="X14" s="9">
        <v>9.8000000000000007</v>
      </c>
      <c r="Y14" s="9">
        <v>33.200000000000003</v>
      </c>
      <c r="AA14">
        <v>2025</v>
      </c>
      <c r="AB14">
        <v>11.9</v>
      </c>
      <c r="AD14" s="12"/>
      <c r="AL14" s="12"/>
      <c r="AP14" s="13">
        <v>8.6507464555100028E-2</v>
      </c>
      <c r="AQ14" t="s">
        <v>45</v>
      </c>
    </row>
    <row r="15" spans="1:45" x14ac:dyDescent="0.25">
      <c r="A15" s="12">
        <v>2024</v>
      </c>
      <c r="B15" s="12" t="s">
        <v>40</v>
      </c>
      <c r="C15" s="12" t="s">
        <v>41</v>
      </c>
      <c r="D15" s="12">
        <v>12</v>
      </c>
      <c r="E15" s="12" t="s">
        <v>17</v>
      </c>
      <c r="F15" s="12" t="s">
        <v>12</v>
      </c>
      <c r="G15" s="12">
        <v>1372.5</v>
      </c>
      <c r="AD15" s="12"/>
      <c r="AL15" s="12"/>
      <c r="AP15" s="13">
        <v>0.30746038204333731</v>
      </c>
      <c r="AQ15" t="s">
        <v>44</v>
      </c>
    </row>
    <row r="16" spans="1:45" x14ac:dyDescent="0.25">
      <c r="A16" s="12">
        <v>2024</v>
      </c>
      <c r="B16" s="12" t="s">
        <v>40</v>
      </c>
      <c r="C16" s="12" t="s">
        <v>41</v>
      </c>
      <c r="D16" s="12">
        <v>12</v>
      </c>
      <c r="E16" s="12" t="s">
        <v>17</v>
      </c>
      <c r="F16" s="12" t="s">
        <v>13</v>
      </c>
      <c r="G16" s="12">
        <v>1069.5</v>
      </c>
      <c r="AD16" s="12"/>
      <c r="AL16" s="12"/>
      <c r="AP16" s="13">
        <v>0.60603215340156269</v>
      </c>
      <c r="AQ16" t="s">
        <v>43</v>
      </c>
    </row>
    <row r="17" spans="1:38" x14ac:dyDescent="0.25">
      <c r="A17" s="12">
        <v>2024</v>
      </c>
      <c r="B17" s="12" t="s">
        <v>40</v>
      </c>
      <c r="C17" s="12" t="s">
        <v>41</v>
      </c>
      <c r="D17" s="12">
        <v>12</v>
      </c>
      <c r="E17" s="12" t="s">
        <v>17</v>
      </c>
      <c r="F17" s="12" t="s">
        <v>15</v>
      </c>
      <c r="G17" s="12">
        <v>33</v>
      </c>
      <c r="AD17" s="12"/>
      <c r="AL17" s="12"/>
    </row>
    <row r="18" spans="1:38" x14ac:dyDescent="0.25">
      <c r="A18" s="12">
        <v>2024</v>
      </c>
      <c r="B18" s="12" t="s">
        <v>40</v>
      </c>
      <c r="C18" s="12" t="s">
        <v>41</v>
      </c>
      <c r="D18" s="12">
        <v>12</v>
      </c>
      <c r="E18" s="12" t="s">
        <v>17</v>
      </c>
      <c r="F18" s="12" t="s">
        <v>16</v>
      </c>
      <c r="G18" s="12">
        <v>172.5</v>
      </c>
      <c r="AD18" s="12"/>
      <c r="AL18" s="12"/>
    </row>
    <row r="19" spans="1:38" x14ac:dyDescent="0.25">
      <c r="A19" s="12">
        <v>2024</v>
      </c>
      <c r="B19" s="12" t="s">
        <v>40</v>
      </c>
      <c r="C19" s="12" t="s">
        <v>41</v>
      </c>
      <c r="D19" s="12">
        <v>17</v>
      </c>
      <c r="E19" s="12" t="s">
        <v>35</v>
      </c>
      <c r="F19" s="12" t="s">
        <v>8</v>
      </c>
      <c r="G19" s="12">
        <v>84</v>
      </c>
      <c r="AD19" s="12"/>
      <c r="AL19" s="12"/>
    </row>
    <row r="20" spans="1:38" x14ac:dyDescent="0.25">
      <c r="A20" s="12">
        <v>2024</v>
      </c>
      <c r="B20" s="12" t="s">
        <v>40</v>
      </c>
      <c r="C20" s="12" t="s">
        <v>41</v>
      </c>
      <c r="D20" s="12">
        <v>17</v>
      </c>
      <c r="E20" s="12" t="s">
        <v>35</v>
      </c>
      <c r="F20" s="12" t="s">
        <v>9</v>
      </c>
      <c r="G20" s="12">
        <v>2146.5300000000002</v>
      </c>
      <c r="AD20" s="12"/>
      <c r="AL20" s="12"/>
    </row>
    <row r="21" spans="1:38" x14ac:dyDescent="0.25">
      <c r="A21" s="12">
        <v>2024</v>
      </c>
      <c r="B21" s="12" t="s">
        <v>40</v>
      </c>
      <c r="C21" s="12" t="s">
        <v>41</v>
      </c>
      <c r="D21" s="12">
        <v>17</v>
      </c>
      <c r="E21" s="12" t="s">
        <v>35</v>
      </c>
      <c r="F21" s="12" t="s">
        <v>10</v>
      </c>
      <c r="G21" s="12">
        <v>130.82</v>
      </c>
      <c r="AD21" s="12"/>
      <c r="AL21" s="12"/>
    </row>
    <row r="22" spans="1:38" x14ac:dyDescent="0.25">
      <c r="A22" s="12">
        <v>2024</v>
      </c>
      <c r="B22" s="12" t="s">
        <v>40</v>
      </c>
      <c r="C22" s="12" t="s">
        <v>41</v>
      </c>
      <c r="D22" s="12">
        <v>17</v>
      </c>
      <c r="E22" s="12" t="s">
        <v>35</v>
      </c>
      <c r="F22" s="12" t="s">
        <v>11</v>
      </c>
      <c r="G22" s="12">
        <v>3810.55</v>
      </c>
      <c r="K22" s="16" t="s">
        <v>182</v>
      </c>
      <c r="L22" s="17"/>
      <c r="M22" s="18">
        <f>SUM(M23:M31)</f>
        <v>26954</v>
      </c>
      <c r="N22" s="19"/>
      <c r="O22" s="17"/>
      <c r="P22" s="17"/>
      <c r="Q22" s="57" t="s">
        <v>183</v>
      </c>
      <c r="R22" s="17" t="s">
        <v>55</v>
      </c>
      <c r="S22" s="17"/>
      <c r="T22" s="17" t="s">
        <v>51</v>
      </c>
      <c r="U22" s="17" t="s">
        <v>184</v>
      </c>
      <c r="X22" t="s">
        <v>47</v>
      </c>
      <c r="AB22" t="s">
        <v>56</v>
      </c>
      <c r="AD22" s="12"/>
      <c r="AL22" s="12"/>
    </row>
    <row r="23" spans="1:38" x14ac:dyDescent="0.25">
      <c r="A23" s="12">
        <v>2024</v>
      </c>
      <c r="B23" s="12" t="s">
        <v>40</v>
      </c>
      <c r="C23" s="12" t="s">
        <v>41</v>
      </c>
      <c r="D23" s="12">
        <v>17</v>
      </c>
      <c r="E23" s="12" t="s">
        <v>35</v>
      </c>
      <c r="F23" s="12" t="s">
        <v>12</v>
      </c>
      <c r="G23" s="12">
        <v>10595.04</v>
      </c>
      <c r="L23" t="s">
        <v>8</v>
      </c>
      <c r="M23">
        <v>30</v>
      </c>
      <c r="N23" s="20">
        <f>M23/$M$22</f>
        <v>1.1130073458484825E-3</v>
      </c>
      <c r="O23" s="47">
        <f>SUM(N25+N28)</f>
        <v>0.29761816427988425</v>
      </c>
      <c r="Q23" s="58"/>
      <c r="R23" s="48" t="s">
        <v>45</v>
      </c>
      <c r="S23" t="s">
        <v>14</v>
      </c>
      <c r="T23" s="21">
        <f>N29</f>
        <v>4.5633301179787786E-3</v>
      </c>
      <c r="U23" s="56">
        <f>SUM(T23:T25)</f>
        <v>7.9283223269273576E-2</v>
      </c>
      <c r="X23" t="s">
        <v>45</v>
      </c>
      <c r="Y23" t="s">
        <v>44</v>
      </c>
      <c r="AA23">
        <v>2015</v>
      </c>
      <c r="AB23" s="9"/>
      <c r="AD23" s="12"/>
      <c r="AL23" s="12"/>
    </row>
    <row r="24" spans="1:38" x14ac:dyDescent="0.25">
      <c r="A24" s="12">
        <v>2024</v>
      </c>
      <c r="B24" s="12" t="s">
        <v>40</v>
      </c>
      <c r="C24" s="12" t="s">
        <v>41</v>
      </c>
      <c r="D24" s="12">
        <v>17</v>
      </c>
      <c r="E24" s="12" t="s">
        <v>35</v>
      </c>
      <c r="F24" s="12" t="s">
        <v>13</v>
      </c>
      <c r="G24" s="12">
        <v>9278.85</v>
      </c>
      <c r="L24" t="s">
        <v>9</v>
      </c>
      <c r="M24">
        <v>969</v>
      </c>
      <c r="N24" s="20">
        <f t="shared" ref="N24:N31" si="1">M24/$M$22</f>
        <v>3.5950137270905985E-2</v>
      </c>
      <c r="O24" s="47"/>
      <c r="Q24" s="58"/>
      <c r="R24" s="48"/>
      <c r="S24" t="s">
        <v>15</v>
      </c>
      <c r="T24" s="21">
        <f>N30</f>
        <v>2.6786376790086816E-2</v>
      </c>
      <c r="U24" s="56"/>
      <c r="W24">
        <v>2016</v>
      </c>
      <c r="X24" s="9"/>
      <c r="Y24" s="9"/>
      <c r="AA24">
        <v>2016</v>
      </c>
      <c r="AB24" s="9"/>
      <c r="AD24" s="12"/>
      <c r="AL24" s="12"/>
    </row>
    <row r="25" spans="1:38" x14ac:dyDescent="0.25">
      <c r="A25" s="12">
        <v>2024</v>
      </c>
      <c r="B25" s="12" t="s">
        <v>40</v>
      </c>
      <c r="C25" s="12" t="s">
        <v>41</v>
      </c>
      <c r="D25" s="12">
        <v>17</v>
      </c>
      <c r="E25" s="12" t="s">
        <v>35</v>
      </c>
      <c r="F25" s="12" t="s">
        <v>14</v>
      </c>
      <c r="G25" s="12">
        <v>119.14</v>
      </c>
      <c r="L25" s="22" t="s">
        <v>10</v>
      </c>
      <c r="M25">
        <v>120</v>
      </c>
      <c r="N25" s="20">
        <f t="shared" si="1"/>
        <v>4.45202938339393E-3</v>
      </c>
      <c r="O25" s="47"/>
      <c r="Q25" s="58"/>
      <c r="R25" s="48"/>
      <c r="S25" t="s">
        <v>16</v>
      </c>
      <c r="T25" s="21">
        <f>N31</f>
        <v>4.7933516361207983E-2</v>
      </c>
      <c r="U25" s="56"/>
      <c r="W25">
        <v>2017</v>
      </c>
      <c r="X25" s="9"/>
      <c r="Y25" s="9"/>
      <c r="AA25">
        <v>2017</v>
      </c>
      <c r="AB25" s="9"/>
      <c r="AD25" s="12"/>
      <c r="AL25" s="12"/>
    </row>
    <row r="26" spans="1:38" x14ac:dyDescent="0.25">
      <c r="A26" s="12">
        <v>2024</v>
      </c>
      <c r="B26" s="12" t="s">
        <v>40</v>
      </c>
      <c r="C26" s="12" t="s">
        <v>41</v>
      </c>
      <c r="D26" s="12">
        <v>17</v>
      </c>
      <c r="E26" s="12" t="s">
        <v>35</v>
      </c>
      <c r="F26" s="12" t="s">
        <v>15</v>
      </c>
      <c r="G26" s="12">
        <v>187.23</v>
      </c>
      <c r="L26" t="s">
        <v>11</v>
      </c>
      <c r="M26">
        <v>3686</v>
      </c>
      <c r="N26" s="20">
        <f t="shared" si="1"/>
        <v>0.13675150255991689</v>
      </c>
      <c r="O26" s="47"/>
      <c r="Q26" s="58"/>
      <c r="R26" s="48" t="s">
        <v>44</v>
      </c>
      <c r="S26" t="s">
        <v>54</v>
      </c>
      <c r="T26" s="21">
        <f>N25</f>
        <v>4.45202938339393E-3</v>
      </c>
      <c r="U26" s="56">
        <f>SUM(T26:T27)</f>
        <v>0.29761816427988425</v>
      </c>
      <c r="W26">
        <v>2018</v>
      </c>
      <c r="X26" s="9"/>
      <c r="Y26" s="9"/>
      <c r="AA26">
        <v>2018</v>
      </c>
      <c r="AB26" s="9"/>
      <c r="AD26" s="12"/>
      <c r="AL26" s="12"/>
    </row>
    <row r="27" spans="1:38" x14ac:dyDescent="0.25">
      <c r="A27" s="12">
        <v>2024</v>
      </c>
      <c r="B27" s="12" t="s">
        <v>40</v>
      </c>
      <c r="C27" s="12" t="s">
        <v>41</v>
      </c>
      <c r="D27" s="12">
        <v>17</v>
      </c>
      <c r="E27" s="12" t="s">
        <v>35</v>
      </c>
      <c r="F27" s="12" t="s">
        <v>16</v>
      </c>
      <c r="G27" s="12">
        <v>2312.4899999999998</v>
      </c>
      <c r="L27" t="s">
        <v>12</v>
      </c>
      <c r="M27">
        <v>12110</v>
      </c>
      <c r="N27" s="20">
        <f t="shared" si="1"/>
        <v>0.4492839652741708</v>
      </c>
      <c r="O27" s="47"/>
      <c r="Q27" s="58"/>
      <c r="R27" s="48"/>
      <c r="S27" t="s">
        <v>13</v>
      </c>
      <c r="T27" s="23">
        <f>N28</f>
        <v>0.29316613489649029</v>
      </c>
      <c r="U27" s="56"/>
      <c r="W27">
        <v>2019</v>
      </c>
      <c r="X27" s="25">
        <v>15.69</v>
      </c>
      <c r="Y27" s="25">
        <v>27.92</v>
      </c>
      <c r="AA27">
        <v>2019</v>
      </c>
      <c r="AB27" s="9">
        <v>0</v>
      </c>
      <c r="AD27" s="12"/>
      <c r="AL27" s="12"/>
    </row>
    <row r="28" spans="1:38" x14ac:dyDescent="0.25">
      <c r="A28" s="12">
        <v>2024</v>
      </c>
      <c r="B28" s="12" t="s">
        <v>40</v>
      </c>
      <c r="C28" s="12" t="s">
        <v>41</v>
      </c>
      <c r="D28" s="12">
        <v>26</v>
      </c>
      <c r="E28" s="12" t="s">
        <v>22</v>
      </c>
      <c r="F28" s="12" t="s">
        <v>8</v>
      </c>
      <c r="G28" s="12">
        <v>18</v>
      </c>
      <c r="L28" s="22" t="s">
        <v>13</v>
      </c>
      <c r="M28">
        <v>7902</v>
      </c>
      <c r="N28" s="20">
        <f t="shared" si="1"/>
        <v>0.29316613489649029</v>
      </c>
      <c r="O28" s="52"/>
      <c r="Q28" s="58"/>
      <c r="R28" s="48"/>
      <c r="W28">
        <v>2020</v>
      </c>
      <c r="X28" s="25">
        <v>12.22</v>
      </c>
      <c r="Y28" s="25">
        <v>24.97</v>
      </c>
      <c r="AA28">
        <v>2020</v>
      </c>
      <c r="AB28" s="9">
        <v>0</v>
      </c>
      <c r="AD28" s="12"/>
      <c r="AL28" s="12"/>
    </row>
    <row r="29" spans="1:38" x14ac:dyDescent="0.25">
      <c r="A29" s="12">
        <v>2024</v>
      </c>
      <c r="B29" s="12" t="s">
        <v>40</v>
      </c>
      <c r="C29" s="12" t="s">
        <v>41</v>
      </c>
      <c r="D29" s="12">
        <v>26</v>
      </c>
      <c r="E29" s="12" t="s">
        <v>22</v>
      </c>
      <c r="F29" s="12" t="s">
        <v>9</v>
      </c>
      <c r="G29" s="12">
        <v>888</v>
      </c>
      <c r="L29" s="22" t="s">
        <v>14</v>
      </c>
      <c r="M29">
        <v>123</v>
      </c>
      <c r="N29" s="20">
        <f>M29/$M$22</f>
        <v>4.5633301179787786E-3</v>
      </c>
      <c r="O29" s="47">
        <f>SUM(N29:N31)</f>
        <v>7.9283223269273576E-2</v>
      </c>
      <c r="Q29" s="58"/>
      <c r="R29" t="s">
        <v>53</v>
      </c>
      <c r="S29" t="s">
        <v>52</v>
      </c>
      <c r="T29" t="s">
        <v>51</v>
      </c>
      <c r="W29">
        <v>2021</v>
      </c>
      <c r="X29" s="25">
        <v>10.71</v>
      </c>
      <c r="Y29" s="25">
        <v>20.38</v>
      </c>
      <c r="AA29">
        <v>2021</v>
      </c>
      <c r="AB29" s="9">
        <v>10</v>
      </c>
      <c r="AD29" s="12"/>
      <c r="AL29" s="12"/>
    </row>
    <row r="30" spans="1:38" x14ac:dyDescent="0.25">
      <c r="A30" s="12">
        <v>2024</v>
      </c>
      <c r="B30" s="12" t="s">
        <v>40</v>
      </c>
      <c r="C30" s="12" t="s">
        <v>41</v>
      </c>
      <c r="D30" s="12">
        <v>26</v>
      </c>
      <c r="E30" s="12" t="s">
        <v>22</v>
      </c>
      <c r="F30" s="12" t="s">
        <v>10</v>
      </c>
      <c r="G30" s="12">
        <v>24</v>
      </c>
      <c r="L30" s="22" t="s">
        <v>15</v>
      </c>
      <c r="M30">
        <v>722</v>
      </c>
      <c r="N30" s="20">
        <f t="shared" si="1"/>
        <v>2.6786376790086816E-2</v>
      </c>
      <c r="O30" s="47"/>
      <c r="Q30" s="58"/>
      <c r="R30" t="s">
        <v>8</v>
      </c>
      <c r="S30">
        <v>129.5</v>
      </c>
      <c r="T30" s="24">
        <f>S30/$S$33</f>
        <v>0.2060461416070008</v>
      </c>
      <c r="W30">
        <v>2022</v>
      </c>
      <c r="X30" s="25">
        <v>6.78</v>
      </c>
      <c r="Y30" s="25">
        <v>27.07</v>
      </c>
      <c r="AA30">
        <v>2022</v>
      </c>
      <c r="AB30" s="9">
        <v>13</v>
      </c>
      <c r="AD30" s="12"/>
      <c r="AL30" s="12"/>
    </row>
    <row r="31" spans="1:38" x14ac:dyDescent="0.25">
      <c r="A31" s="12">
        <v>2024</v>
      </c>
      <c r="B31" s="12" t="s">
        <v>40</v>
      </c>
      <c r="C31" s="12" t="s">
        <v>41</v>
      </c>
      <c r="D31" s="12">
        <v>26</v>
      </c>
      <c r="E31" s="12" t="s">
        <v>22</v>
      </c>
      <c r="F31" s="12" t="s">
        <v>11</v>
      </c>
      <c r="G31" s="12">
        <v>984</v>
      </c>
      <c r="L31" s="22" t="s">
        <v>16</v>
      </c>
      <c r="M31">
        <v>1292</v>
      </c>
      <c r="N31" s="20">
        <f t="shared" si="1"/>
        <v>4.7933516361207983E-2</v>
      </c>
      <c r="O31" s="47"/>
      <c r="Q31" s="58"/>
      <c r="R31" t="s">
        <v>11</v>
      </c>
      <c r="S31">
        <v>499</v>
      </c>
      <c r="T31" s="24">
        <f>S31/$S$33</f>
        <v>0.79395385839299926</v>
      </c>
      <c r="W31">
        <v>2023</v>
      </c>
      <c r="X31" s="25">
        <v>7.64</v>
      </c>
      <c r="Y31" s="25">
        <v>25.45</v>
      </c>
      <c r="AA31">
        <v>2023</v>
      </c>
      <c r="AB31" s="9">
        <v>0</v>
      </c>
      <c r="AD31" s="12"/>
      <c r="AL31" s="12"/>
    </row>
    <row r="32" spans="1:38" x14ac:dyDescent="0.25">
      <c r="A32" s="12">
        <v>2024</v>
      </c>
      <c r="B32" s="12" t="s">
        <v>40</v>
      </c>
      <c r="C32" s="12" t="s">
        <v>41</v>
      </c>
      <c r="D32" s="12">
        <v>26</v>
      </c>
      <c r="E32" s="12" t="s">
        <v>22</v>
      </c>
      <c r="F32" s="12" t="s">
        <v>12</v>
      </c>
      <c r="G32" s="12">
        <v>3462</v>
      </c>
      <c r="K32" t="s">
        <v>46</v>
      </c>
      <c r="N32" s="20">
        <f>SUM(N23:N31)</f>
        <v>0.99999999999999989</v>
      </c>
      <c r="Q32" s="58"/>
      <c r="R32" t="s">
        <v>14</v>
      </c>
      <c r="S32">
        <v>0</v>
      </c>
      <c r="T32" s="24">
        <f>S32/$S$33</f>
        <v>0</v>
      </c>
      <c r="W32">
        <v>2024</v>
      </c>
      <c r="X32" s="9">
        <v>7.57</v>
      </c>
      <c r="Y32" s="9">
        <v>26.49</v>
      </c>
      <c r="AA32">
        <v>2024</v>
      </c>
      <c r="AB32" s="9">
        <v>0</v>
      </c>
      <c r="AD32" s="12"/>
      <c r="AL32" s="12"/>
    </row>
    <row r="33" spans="1:38" x14ac:dyDescent="0.25">
      <c r="A33" s="12">
        <v>2024</v>
      </c>
      <c r="B33" s="12" t="s">
        <v>40</v>
      </c>
      <c r="C33" s="12" t="s">
        <v>41</v>
      </c>
      <c r="D33" s="12">
        <v>26</v>
      </c>
      <c r="E33" s="12" t="s">
        <v>22</v>
      </c>
      <c r="F33" s="12" t="s">
        <v>13</v>
      </c>
      <c r="G33" s="12">
        <v>2784</v>
      </c>
      <c r="O33" s="24"/>
      <c r="Q33" s="58"/>
      <c r="R33" t="s">
        <v>42</v>
      </c>
      <c r="S33">
        <f>SUM(S30:S32)</f>
        <v>628.5</v>
      </c>
      <c r="W33">
        <v>2025</v>
      </c>
      <c r="X33" s="9">
        <v>7.9</v>
      </c>
      <c r="Y33" s="9">
        <v>29.8</v>
      </c>
      <c r="AA33">
        <v>2025</v>
      </c>
      <c r="AB33" s="9">
        <v>0</v>
      </c>
      <c r="AD33" s="12"/>
      <c r="AL33" s="12"/>
    </row>
    <row r="34" spans="1:38" x14ac:dyDescent="0.25">
      <c r="A34" s="12">
        <v>2024</v>
      </c>
      <c r="B34" s="12" t="s">
        <v>40</v>
      </c>
      <c r="C34" s="12" t="s">
        <v>41</v>
      </c>
      <c r="D34" s="12">
        <v>26</v>
      </c>
      <c r="E34" s="12" t="s">
        <v>22</v>
      </c>
      <c r="F34" s="12" t="s">
        <v>15</v>
      </c>
      <c r="G34" s="12">
        <v>72</v>
      </c>
      <c r="AD34" s="12"/>
      <c r="AL34" s="12"/>
    </row>
    <row r="35" spans="1:38" x14ac:dyDescent="0.25">
      <c r="A35" s="12">
        <v>2024</v>
      </c>
      <c r="B35" s="12" t="s">
        <v>40</v>
      </c>
      <c r="C35" s="12" t="s">
        <v>41</v>
      </c>
      <c r="D35" s="12">
        <v>26</v>
      </c>
      <c r="E35" s="12" t="s">
        <v>22</v>
      </c>
      <c r="F35" s="12" t="s">
        <v>16</v>
      </c>
      <c r="G35" s="12">
        <v>516</v>
      </c>
      <c r="AD35" s="12"/>
      <c r="AL35" s="12"/>
    </row>
    <row r="36" spans="1:38" x14ac:dyDescent="0.25">
      <c r="A36" s="12">
        <v>2024</v>
      </c>
      <c r="B36" s="12" t="s">
        <v>40</v>
      </c>
      <c r="C36" s="12" t="s">
        <v>41</v>
      </c>
      <c r="D36" s="12">
        <v>28</v>
      </c>
      <c r="E36" s="12" t="s">
        <v>24</v>
      </c>
      <c r="F36" s="12" t="s">
        <v>8</v>
      </c>
      <c r="G36" s="12">
        <v>19.5</v>
      </c>
      <c r="AD36" s="12"/>
      <c r="AL36" s="12"/>
    </row>
    <row r="37" spans="1:38" x14ac:dyDescent="0.25">
      <c r="A37" s="12">
        <v>2024</v>
      </c>
      <c r="B37" s="12" t="s">
        <v>40</v>
      </c>
      <c r="C37" s="12" t="s">
        <v>41</v>
      </c>
      <c r="D37" s="12">
        <v>28</v>
      </c>
      <c r="E37" s="12" t="s">
        <v>24</v>
      </c>
      <c r="F37" s="12" t="s">
        <v>9</v>
      </c>
      <c r="G37" s="12">
        <v>507.03</v>
      </c>
      <c r="AD37" s="12"/>
      <c r="AL37" s="12"/>
    </row>
    <row r="38" spans="1:38" x14ac:dyDescent="0.25">
      <c r="A38" s="12">
        <v>2024</v>
      </c>
      <c r="B38" s="12" t="s">
        <v>40</v>
      </c>
      <c r="C38" s="12" t="s">
        <v>41</v>
      </c>
      <c r="D38" s="12">
        <v>28</v>
      </c>
      <c r="E38" s="12" t="s">
        <v>24</v>
      </c>
      <c r="F38" s="12" t="s">
        <v>10</v>
      </c>
      <c r="G38" s="12">
        <v>21.32</v>
      </c>
      <c r="AD38" s="12"/>
      <c r="AL38" s="12"/>
    </row>
    <row r="39" spans="1:38" x14ac:dyDescent="0.25">
      <c r="A39" s="12">
        <v>2024</v>
      </c>
      <c r="B39" s="12" t="s">
        <v>40</v>
      </c>
      <c r="C39" s="12" t="s">
        <v>41</v>
      </c>
      <c r="D39" s="12">
        <v>28</v>
      </c>
      <c r="E39" s="12" t="s">
        <v>24</v>
      </c>
      <c r="F39" s="12" t="s">
        <v>11</v>
      </c>
      <c r="G39" s="12">
        <v>755.05</v>
      </c>
      <c r="AD39" s="12"/>
      <c r="AL39" s="12"/>
    </row>
    <row r="40" spans="1:38" x14ac:dyDescent="0.25">
      <c r="A40" s="12">
        <v>2024</v>
      </c>
      <c r="B40" s="12" t="s">
        <v>40</v>
      </c>
      <c r="C40" s="12" t="s">
        <v>41</v>
      </c>
      <c r="D40" s="12">
        <v>28</v>
      </c>
      <c r="E40" s="12" t="s">
        <v>24</v>
      </c>
      <c r="F40" s="12" t="s">
        <v>12</v>
      </c>
      <c r="G40" s="12">
        <v>2456.04</v>
      </c>
      <c r="AD40" s="12"/>
      <c r="AL40" s="12"/>
    </row>
    <row r="41" spans="1:38" x14ac:dyDescent="0.25">
      <c r="A41" s="12">
        <v>2024</v>
      </c>
      <c r="B41" s="12" t="s">
        <v>40</v>
      </c>
      <c r="C41" s="12" t="s">
        <v>41</v>
      </c>
      <c r="D41" s="12">
        <v>28</v>
      </c>
      <c r="E41" s="12" t="s">
        <v>24</v>
      </c>
      <c r="F41" s="12" t="s">
        <v>13</v>
      </c>
      <c r="G41" s="12">
        <v>1990.35</v>
      </c>
      <c r="K41" s="26" t="s">
        <v>185</v>
      </c>
      <c r="L41" s="17"/>
      <c r="M41" s="18">
        <f>SUM(M42:M50)</f>
        <v>16023</v>
      </c>
      <c r="N41" s="19"/>
      <c r="O41" s="17"/>
      <c r="P41" s="17"/>
      <c r="Q41" s="53" t="s">
        <v>186</v>
      </c>
      <c r="R41" s="17" t="s">
        <v>55</v>
      </c>
      <c r="S41" s="17"/>
      <c r="T41" s="17" t="s">
        <v>51</v>
      </c>
      <c r="U41" s="17" t="s">
        <v>184</v>
      </c>
      <c r="AD41" s="12"/>
      <c r="AL41" s="12"/>
    </row>
    <row r="42" spans="1:38" x14ac:dyDescent="0.25">
      <c r="A42" s="12">
        <v>2024</v>
      </c>
      <c r="B42" s="12" t="s">
        <v>40</v>
      </c>
      <c r="C42" s="12" t="s">
        <v>41</v>
      </c>
      <c r="D42" s="12">
        <v>28</v>
      </c>
      <c r="E42" s="12" t="s">
        <v>24</v>
      </c>
      <c r="F42" s="12" t="s">
        <v>14</v>
      </c>
      <c r="G42" s="12">
        <v>12.64</v>
      </c>
      <c r="K42" s="43"/>
      <c r="L42" t="s">
        <v>8</v>
      </c>
      <c r="M42">
        <v>84</v>
      </c>
      <c r="N42" s="20">
        <f t="shared" ref="N42:N50" si="2">M42/$M$41</f>
        <v>5.2424639580602884E-3</v>
      </c>
      <c r="O42" s="47">
        <f>SUM(N44+N47)</f>
        <v>0.31148973350808212</v>
      </c>
      <c r="P42" s="27"/>
      <c r="Q42" s="54"/>
      <c r="R42" s="48" t="s">
        <v>45</v>
      </c>
      <c r="S42" t="s">
        <v>14</v>
      </c>
      <c r="T42" s="21">
        <f>N48</f>
        <v>9.3615427822505148E-3</v>
      </c>
      <c r="U42" s="51">
        <f>SUM(T42:T44)</f>
        <v>7.8387318230044301E-2</v>
      </c>
      <c r="AD42" s="12"/>
      <c r="AL42" s="12"/>
    </row>
    <row r="43" spans="1:38" x14ac:dyDescent="0.25">
      <c r="A43" s="12">
        <v>2024</v>
      </c>
      <c r="B43" s="12" t="s">
        <v>40</v>
      </c>
      <c r="C43" s="12" t="s">
        <v>41</v>
      </c>
      <c r="D43" s="12">
        <v>28</v>
      </c>
      <c r="E43" s="12" t="s">
        <v>24</v>
      </c>
      <c r="F43" s="12" t="s">
        <v>15</v>
      </c>
      <c r="G43" s="12">
        <v>53.73</v>
      </c>
      <c r="K43" s="43"/>
      <c r="L43" t="s">
        <v>9</v>
      </c>
      <c r="M43">
        <v>857</v>
      </c>
      <c r="N43" s="20">
        <f t="shared" si="2"/>
        <v>5.3485614429257942E-2</v>
      </c>
      <c r="O43" s="47"/>
      <c r="P43" s="27"/>
      <c r="Q43" s="54"/>
      <c r="R43" s="48"/>
      <c r="S43" t="s">
        <v>15</v>
      </c>
      <c r="T43" s="21">
        <f>N49</f>
        <v>2.1843599825251202E-3</v>
      </c>
      <c r="U43" s="51"/>
      <c r="AD43" s="12"/>
      <c r="AL43" s="12"/>
    </row>
    <row r="44" spans="1:38" x14ac:dyDescent="0.25">
      <c r="A44" s="12">
        <v>2024</v>
      </c>
      <c r="B44" s="12" t="s">
        <v>40</v>
      </c>
      <c r="C44" s="12" t="s">
        <v>41</v>
      </c>
      <c r="D44" s="12">
        <v>28</v>
      </c>
      <c r="E44" s="12" t="s">
        <v>24</v>
      </c>
      <c r="F44" s="12" t="s">
        <v>16</v>
      </c>
      <c r="G44" s="12">
        <v>447.99</v>
      </c>
      <c r="K44" s="43"/>
      <c r="L44" s="22" t="s">
        <v>10</v>
      </c>
      <c r="M44">
        <v>60</v>
      </c>
      <c r="N44" s="20">
        <f t="shared" si="2"/>
        <v>3.7446171129002061E-3</v>
      </c>
      <c r="O44" s="47"/>
      <c r="P44" s="27"/>
      <c r="Q44" s="54"/>
      <c r="R44" s="48"/>
      <c r="S44" t="s">
        <v>16</v>
      </c>
      <c r="T44" s="21">
        <f>N50</f>
        <v>6.6841415465268672E-2</v>
      </c>
      <c r="U44" s="51"/>
      <c r="AD44" s="12"/>
      <c r="AL44" s="12"/>
    </row>
    <row r="45" spans="1:38" x14ac:dyDescent="0.25">
      <c r="A45" s="12">
        <v>2024</v>
      </c>
      <c r="B45" s="12" t="s">
        <v>40</v>
      </c>
      <c r="C45" s="12" t="s">
        <v>41</v>
      </c>
      <c r="D45" s="12">
        <v>32</v>
      </c>
      <c r="E45" s="12" t="s">
        <v>33</v>
      </c>
      <c r="F45" s="12" t="s">
        <v>8</v>
      </c>
      <c r="G45" s="12">
        <v>100.5</v>
      </c>
      <c r="K45" s="43"/>
      <c r="L45" t="s">
        <v>11</v>
      </c>
      <c r="M45">
        <v>2127</v>
      </c>
      <c r="N45" s="20">
        <f t="shared" si="2"/>
        <v>0.1327466766523123</v>
      </c>
      <c r="O45" s="47"/>
      <c r="P45" s="27"/>
      <c r="Q45" s="54"/>
      <c r="R45" s="48" t="s">
        <v>44</v>
      </c>
      <c r="S45" t="s">
        <v>54</v>
      </c>
      <c r="T45" s="21">
        <f>N44</f>
        <v>3.7446171129002061E-3</v>
      </c>
      <c r="U45" s="51">
        <f>SUM(T45:T46)</f>
        <v>0.31148973350808212</v>
      </c>
      <c r="AD45" s="12"/>
      <c r="AL45" s="12"/>
    </row>
    <row r="46" spans="1:38" x14ac:dyDescent="0.25">
      <c r="A46" s="12">
        <v>2024</v>
      </c>
      <c r="B46" s="12" t="s">
        <v>40</v>
      </c>
      <c r="C46" s="12" t="s">
        <v>41</v>
      </c>
      <c r="D46" s="12">
        <v>32</v>
      </c>
      <c r="E46" s="12" t="s">
        <v>33</v>
      </c>
      <c r="F46" s="12" t="s">
        <v>9</v>
      </c>
      <c r="G46" s="12">
        <v>3919.05</v>
      </c>
      <c r="K46" s="43"/>
      <c r="L46" t="s">
        <v>12</v>
      </c>
      <c r="M46">
        <v>6708</v>
      </c>
      <c r="N46" s="20">
        <f t="shared" si="2"/>
        <v>0.418648193222243</v>
      </c>
      <c r="O46" s="47"/>
      <c r="P46" s="27"/>
      <c r="Q46" s="54"/>
      <c r="R46" s="48"/>
      <c r="S46" t="s">
        <v>13</v>
      </c>
      <c r="T46" s="23">
        <f>N47</f>
        <v>0.30774511639518193</v>
      </c>
      <c r="U46" s="51"/>
      <c r="AD46" s="12"/>
      <c r="AL46" s="12"/>
    </row>
    <row r="47" spans="1:38" x14ac:dyDescent="0.25">
      <c r="A47" s="12">
        <v>2024</v>
      </c>
      <c r="B47" s="12" t="s">
        <v>40</v>
      </c>
      <c r="C47" s="12" t="s">
        <v>41</v>
      </c>
      <c r="D47" s="12">
        <v>32</v>
      </c>
      <c r="E47" s="12" t="s">
        <v>33</v>
      </c>
      <c r="F47" s="12" t="s">
        <v>10</v>
      </c>
      <c r="G47" s="12">
        <v>260.7</v>
      </c>
      <c r="K47" s="43"/>
      <c r="L47" s="22" t="s">
        <v>13</v>
      </c>
      <c r="M47">
        <v>4931</v>
      </c>
      <c r="N47" s="20">
        <f t="shared" si="2"/>
        <v>0.30774511639518193</v>
      </c>
      <c r="O47" s="52"/>
      <c r="P47" s="27"/>
      <c r="Q47" s="54"/>
      <c r="R47" s="48"/>
      <c r="AD47" s="12"/>
      <c r="AL47" s="12"/>
    </row>
    <row r="48" spans="1:38" x14ac:dyDescent="0.25">
      <c r="A48" s="12">
        <v>2024</v>
      </c>
      <c r="B48" s="12" t="s">
        <v>40</v>
      </c>
      <c r="C48" s="12" t="s">
        <v>41</v>
      </c>
      <c r="D48" s="12">
        <v>32</v>
      </c>
      <c r="E48" s="12" t="s">
        <v>33</v>
      </c>
      <c r="F48" s="12" t="s">
        <v>11</v>
      </c>
      <c r="G48" s="12">
        <v>6230.25</v>
      </c>
      <c r="K48" s="43"/>
      <c r="L48" s="22" t="s">
        <v>14</v>
      </c>
      <c r="M48">
        <v>150</v>
      </c>
      <c r="N48" s="20">
        <f t="shared" si="2"/>
        <v>9.3615427822505148E-3</v>
      </c>
      <c r="O48" s="47">
        <f>SUM(N48:N50)</f>
        <v>7.8387318230044301E-2</v>
      </c>
      <c r="P48" s="27"/>
      <c r="Q48" s="54"/>
      <c r="R48" t="s">
        <v>53</v>
      </c>
      <c r="S48" t="s">
        <v>52</v>
      </c>
      <c r="T48" t="s">
        <v>51</v>
      </c>
      <c r="AD48" s="12"/>
      <c r="AL48" s="12"/>
    </row>
    <row r="49" spans="1:38" x14ac:dyDescent="0.25">
      <c r="A49" s="12">
        <v>2024</v>
      </c>
      <c r="B49" s="12" t="s">
        <v>40</v>
      </c>
      <c r="C49" s="12" t="s">
        <v>41</v>
      </c>
      <c r="D49" s="12">
        <v>32</v>
      </c>
      <c r="E49" s="12" t="s">
        <v>33</v>
      </c>
      <c r="F49" s="12" t="s">
        <v>12</v>
      </c>
      <c r="G49" s="12">
        <v>17283.900000000001</v>
      </c>
      <c r="K49" s="43"/>
      <c r="L49" s="22" t="s">
        <v>15</v>
      </c>
      <c r="M49">
        <v>35</v>
      </c>
      <c r="N49" s="20">
        <f t="shared" si="2"/>
        <v>2.1843599825251202E-3</v>
      </c>
      <c r="O49" s="47"/>
      <c r="P49" s="27"/>
      <c r="Q49" s="54"/>
      <c r="R49" t="s">
        <v>8</v>
      </c>
      <c r="S49">
        <v>0</v>
      </c>
      <c r="T49" s="24">
        <f>S49/$S$52</f>
        <v>0</v>
      </c>
      <c r="AD49" s="12"/>
      <c r="AL49" s="12"/>
    </row>
    <row r="50" spans="1:38" x14ac:dyDescent="0.25">
      <c r="A50" s="12">
        <v>2024</v>
      </c>
      <c r="B50" s="12" t="s">
        <v>40</v>
      </c>
      <c r="C50" s="12" t="s">
        <v>41</v>
      </c>
      <c r="D50" s="12">
        <v>32</v>
      </c>
      <c r="E50" s="12" t="s">
        <v>33</v>
      </c>
      <c r="F50" s="12" t="s">
        <v>13</v>
      </c>
      <c r="G50" s="12">
        <v>15686.25</v>
      </c>
      <c r="K50" s="43"/>
      <c r="L50" s="22" t="s">
        <v>16</v>
      </c>
      <c r="M50">
        <v>1071</v>
      </c>
      <c r="N50" s="20">
        <f t="shared" si="2"/>
        <v>6.6841415465268672E-2</v>
      </c>
      <c r="O50" s="47"/>
      <c r="P50" s="27"/>
      <c r="Q50" s="54"/>
      <c r="R50" t="s">
        <v>11</v>
      </c>
      <c r="S50">
        <v>307.5</v>
      </c>
      <c r="T50" s="24">
        <f>S50/$S$52</f>
        <v>0.98557692307692313</v>
      </c>
      <c r="AD50" s="12"/>
      <c r="AL50" s="12"/>
    </row>
    <row r="51" spans="1:38" x14ac:dyDescent="0.25">
      <c r="A51" s="12">
        <v>2024</v>
      </c>
      <c r="B51" s="12" t="s">
        <v>40</v>
      </c>
      <c r="C51" s="12" t="s">
        <v>41</v>
      </c>
      <c r="D51" s="12">
        <v>32</v>
      </c>
      <c r="E51" s="12" t="s">
        <v>33</v>
      </c>
      <c r="F51" s="12" t="s">
        <v>14</v>
      </c>
      <c r="G51" s="12">
        <v>179.4</v>
      </c>
      <c r="K51" t="s">
        <v>46</v>
      </c>
      <c r="M51">
        <f>SUM(M42:M50)</f>
        <v>16023</v>
      </c>
      <c r="N51" s="20">
        <f>SUM(N42:N50)</f>
        <v>1</v>
      </c>
      <c r="Q51" s="54"/>
      <c r="R51" t="s">
        <v>14</v>
      </c>
      <c r="S51">
        <v>4.5</v>
      </c>
      <c r="T51" s="24">
        <f>S51/$S$52</f>
        <v>1.4423076923076924E-2</v>
      </c>
      <c r="AD51" s="12"/>
      <c r="AL51" s="12"/>
    </row>
    <row r="52" spans="1:38" x14ac:dyDescent="0.25">
      <c r="A52" s="12">
        <v>2024</v>
      </c>
      <c r="B52" s="12" t="s">
        <v>40</v>
      </c>
      <c r="C52" s="12" t="s">
        <v>41</v>
      </c>
      <c r="D52" s="12">
        <v>32</v>
      </c>
      <c r="E52" s="12" t="s">
        <v>33</v>
      </c>
      <c r="F52" s="12" t="s">
        <v>15</v>
      </c>
      <c r="G52" s="12">
        <v>359.55</v>
      </c>
      <c r="O52" s="24"/>
      <c r="Q52" s="54"/>
      <c r="R52" t="s">
        <v>42</v>
      </c>
      <c r="S52">
        <f>SUM(S49:S51)</f>
        <v>312</v>
      </c>
      <c r="AD52" s="12"/>
      <c r="AL52" s="12"/>
    </row>
    <row r="53" spans="1:38" x14ac:dyDescent="0.25">
      <c r="A53" s="12">
        <v>2024</v>
      </c>
      <c r="B53" s="12" t="s">
        <v>40</v>
      </c>
      <c r="C53" s="12" t="s">
        <v>41</v>
      </c>
      <c r="D53" s="12">
        <v>32</v>
      </c>
      <c r="E53" s="12" t="s">
        <v>33</v>
      </c>
      <c r="F53" s="12" t="s">
        <v>16</v>
      </c>
      <c r="G53" s="12">
        <v>4069.65</v>
      </c>
      <c r="AD53" s="12"/>
      <c r="AL53" s="12"/>
    </row>
    <row r="54" spans="1:38" x14ac:dyDescent="0.25">
      <c r="A54" s="12">
        <v>2024</v>
      </c>
      <c r="B54" s="12" t="s">
        <v>40</v>
      </c>
      <c r="C54" s="12" t="s">
        <v>41</v>
      </c>
      <c r="D54" s="12">
        <v>35</v>
      </c>
      <c r="E54" s="12" t="s">
        <v>38</v>
      </c>
      <c r="F54" s="12" t="s">
        <v>9</v>
      </c>
      <c r="G54" s="12">
        <v>18</v>
      </c>
      <c r="AD54" s="12"/>
      <c r="AL54" s="12"/>
    </row>
    <row r="55" spans="1:38" x14ac:dyDescent="0.25">
      <c r="A55" s="12">
        <v>2024</v>
      </c>
      <c r="B55" s="12" t="s">
        <v>40</v>
      </c>
      <c r="C55" s="12" t="s">
        <v>41</v>
      </c>
      <c r="D55" s="12">
        <v>35</v>
      </c>
      <c r="E55" s="12" t="s">
        <v>38</v>
      </c>
      <c r="F55" s="12" t="s">
        <v>11</v>
      </c>
      <c r="G55" s="12">
        <v>18</v>
      </c>
      <c r="AD55" s="12"/>
      <c r="AL55" s="12"/>
    </row>
    <row r="56" spans="1:38" x14ac:dyDescent="0.25">
      <c r="A56" s="12">
        <v>2024</v>
      </c>
      <c r="B56" s="12" t="s">
        <v>40</v>
      </c>
      <c r="C56" s="12" t="s">
        <v>41</v>
      </c>
      <c r="D56" s="12">
        <v>35</v>
      </c>
      <c r="E56" s="12" t="s">
        <v>38</v>
      </c>
      <c r="F56" s="12" t="s">
        <v>12</v>
      </c>
      <c r="G56" s="12">
        <v>139.5</v>
      </c>
      <c r="AD56" s="12"/>
      <c r="AL56" s="12"/>
    </row>
    <row r="57" spans="1:38" x14ac:dyDescent="0.25">
      <c r="A57" s="12">
        <v>2024</v>
      </c>
      <c r="B57" s="12" t="s">
        <v>40</v>
      </c>
      <c r="C57" s="12" t="s">
        <v>41</v>
      </c>
      <c r="D57" s="12">
        <v>35</v>
      </c>
      <c r="E57" s="12" t="s">
        <v>38</v>
      </c>
      <c r="F57" s="12" t="s">
        <v>13</v>
      </c>
      <c r="G57" s="12">
        <v>49.5</v>
      </c>
      <c r="AD57" s="12"/>
      <c r="AL57" s="12"/>
    </row>
    <row r="58" spans="1:38" x14ac:dyDescent="0.25">
      <c r="A58" s="12">
        <v>2024</v>
      </c>
      <c r="B58" s="12" t="s">
        <v>40</v>
      </c>
      <c r="C58" s="12" t="s">
        <v>41</v>
      </c>
      <c r="D58" s="12">
        <v>35</v>
      </c>
      <c r="E58" s="12" t="s">
        <v>38</v>
      </c>
      <c r="F58" s="12" t="s">
        <v>14</v>
      </c>
      <c r="G58" s="12">
        <v>4.5</v>
      </c>
      <c r="AD58" s="12"/>
      <c r="AL58" s="12"/>
    </row>
    <row r="59" spans="1:38" x14ac:dyDescent="0.25">
      <c r="A59" s="12">
        <v>2024</v>
      </c>
      <c r="B59" s="12" t="s">
        <v>40</v>
      </c>
      <c r="C59" s="12" t="s">
        <v>41</v>
      </c>
      <c r="D59" s="12">
        <v>35</v>
      </c>
      <c r="E59" s="12" t="s">
        <v>38</v>
      </c>
      <c r="F59" s="12" t="s">
        <v>15</v>
      </c>
      <c r="G59" s="12">
        <v>9</v>
      </c>
      <c r="AD59" s="12"/>
      <c r="AL59" s="12"/>
    </row>
    <row r="60" spans="1:38" x14ac:dyDescent="0.25">
      <c r="A60" s="12">
        <v>2024</v>
      </c>
      <c r="B60" s="12" t="s">
        <v>40</v>
      </c>
      <c r="C60" s="12" t="s">
        <v>41</v>
      </c>
      <c r="D60" s="12">
        <v>35</v>
      </c>
      <c r="E60" s="12" t="s">
        <v>38</v>
      </c>
      <c r="F60" s="12" t="s">
        <v>16</v>
      </c>
      <c r="G60" s="12">
        <v>22.5</v>
      </c>
      <c r="K60" s="29" t="s">
        <v>187</v>
      </c>
      <c r="L60" s="17"/>
      <c r="M60" s="18">
        <v>3018</v>
      </c>
      <c r="N60" s="19"/>
      <c r="O60" s="17"/>
      <c r="P60" s="17"/>
      <c r="Q60" s="49" t="s">
        <v>187</v>
      </c>
      <c r="R60" s="17" t="s">
        <v>55</v>
      </c>
      <c r="S60" s="17"/>
      <c r="T60" s="17" t="s">
        <v>51</v>
      </c>
      <c r="U60" s="17" t="s">
        <v>184</v>
      </c>
      <c r="X60" t="s">
        <v>47</v>
      </c>
      <c r="AB60" t="s">
        <v>56</v>
      </c>
      <c r="AD60" s="12"/>
      <c r="AL60" s="12"/>
    </row>
    <row r="61" spans="1:38" x14ac:dyDescent="0.25">
      <c r="A61" s="12">
        <v>2024</v>
      </c>
      <c r="B61" s="12" t="s">
        <v>40</v>
      </c>
      <c r="C61" s="12" t="s">
        <v>41</v>
      </c>
      <c r="D61" s="12">
        <v>42</v>
      </c>
      <c r="E61" s="12" t="s">
        <v>37</v>
      </c>
      <c r="F61" s="12" t="s">
        <v>9</v>
      </c>
      <c r="G61" s="12">
        <v>18</v>
      </c>
      <c r="K61" s="43" t="s">
        <v>8</v>
      </c>
      <c r="L61" t="s">
        <v>8</v>
      </c>
      <c r="M61">
        <v>0</v>
      </c>
      <c r="N61" s="20">
        <f>M61/$M$60</f>
        <v>0</v>
      </c>
      <c r="O61" s="47">
        <f>SUM(N63+N66)</f>
        <v>0.16500994035785288</v>
      </c>
      <c r="P61" s="48" t="s">
        <v>44</v>
      </c>
      <c r="Q61" s="50"/>
      <c r="R61" s="48" t="s">
        <v>45</v>
      </c>
      <c r="S61" t="s">
        <v>14</v>
      </c>
      <c r="T61" s="21">
        <f>N67</f>
        <v>0</v>
      </c>
      <c r="U61" s="51">
        <f>SUM(T61:T63)</f>
        <v>0.2007952286282306</v>
      </c>
      <c r="X61" t="s">
        <v>45</v>
      </c>
      <c r="Y61" t="s">
        <v>44</v>
      </c>
      <c r="AA61">
        <v>2015</v>
      </c>
      <c r="AB61">
        <v>1</v>
      </c>
      <c r="AD61" s="12"/>
      <c r="AL61" s="12"/>
    </row>
    <row r="62" spans="1:38" x14ac:dyDescent="0.25">
      <c r="A62" s="12">
        <v>2024</v>
      </c>
      <c r="B62" s="12" t="s">
        <v>40</v>
      </c>
      <c r="C62" s="12" t="s">
        <v>41</v>
      </c>
      <c r="D62" s="12">
        <v>42</v>
      </c>
      <c r="E62" s="12" t="s">
        <v>37</v>
      </c>
      <c r="F62" s="12" t="s">
        <v>11</v>
      </c>
      <c r="G62" s="12">
        <v>94.5</v>
      </c>
      <c r="K62" s="43"/>
      <c r="L62" t="s">
        <v>9</v>
      </c>
      <c r="M62">
        <v>60</v>
      </c>
      <c r="N62" s="20">
        <f t="shared" ref="N62:N69" si="3">M62/$M$60</f>
        <v>1.9880715705765408E-2</v>
      </c>
      <c r="O62" s="47"/>
      <c r="P62" s="48"/>
      <c r="Q62" s="50"/>
      <c r="R62" s="48"/>
      <c r="S62" t="s">
        <v>15</v>
      </c>
      <c r="T62" s="21">
        <f>N68</f>
        <v>9.9403578528827041E-3</v>
      </c>
      <c r="U62" s="51"/>
      <c r="W62">
        <v>2016</v>
      </c>
      <c r="X62" s="9">
        <v>24</v>
      </c>
      <c r="Y62" s="9">
        <v>10</v>
      </c>
      <c r="AA62">
        <v>2016</v>
      </c>
      <c r="AB62">
        <v>0</v>
      </c>
      <c r="AD62" s="12"/>
      <c r="AL62" s="12"/>
    </row>
    <row r="63" spans="1:38" x14ac:dyDescent="0.25">
      <c r="A63" s="12">
        <v>2024</v>
      </c>
      <c r="B63" s="12" t="s">
        <v>40</v>
      </c>
      <c r="C63" s="12" t="s">
        <v>41</v>
      </c>
      <c r="D63" s="12">
        <v>42</v>
      </c>
      <c r="E63" s="12" t="s">
        <v>37</v>
      </c>
      <c r="F63" s="12" t="s">
        <v>12</v>
      </c>
      <c r="G63" s="12">
        <v>292.5</v>
      </c>
      <c r="K63" s="43"/>
      <c r="L63" s="22" t="s">
        <v>10</v>
      </c>
      <c r="M63">
        <v>0</v>
      </c>
      <c r="N63" s="20">
        <f t="shared" si="3"/>
        <v>0</v>
      </c>
      <c r="O63" s="47"/>
      <c r="P63" s="48"/>
      <c r="Q63" s="50"/>
      <c r="R63" s="48"/>
      <c r="S63" t="s">
        <v>16</v>
      </c>
      <c r="T63" s="21">
        <f>N69</f>
        <v>0.19085487077534791</v>
      </c>
      <c r="U63" s="51"/>
      <c r="W63">
        <v>2017</v>
      </c>
      <c r="X63" s="9">
        <v>15</v>
      </c>
      <c r="Y63" s="9">
        <v>25</v>
      </c>
      <c r="AA63">
        <v>2017</v>
      </c>
      <c r="AB63">
        <v>2</v>
      </c>
      <c r="AD63" s="12"/>
      <c r="AL63" s="12"/>
    </row>
    <row r="64" spans="1:38" x14ac:dyDescent="0.25">
      <c r="A64" s="12">
        <v>2024</v>
      </c>
      <c r="B64" s="12" t="s">
        <v>40</v>
      </c>
      <c r="C64" s="12" t="s">
        <v>41</v>
      </c>
      <c r="D64" s="12">
        <v>42</v>
      </c>
      <c r="E64" s="12" t="s">
        <v>37</v>
      </c>
      <c r="F64" s="12" t="s">
        <v>13</v>
      </c>
      <c r="G64" s="12">
        <v>193.5</v>
      </c>
      <c r="K64" s="43" t="s">
        <v>11</v>
      </c>
      <c r="L64" t="s">
        <v>11</v>
      </c>
      <c r="M64">
        <v>312</v>
      </c>
      <c r="N64" s="20">
        <f t="shared" si="3"/>
        <v>0.10337972166998012</v>
      </c>
      <c r="O64" s="47"/>
      <c r="P64" s="48"/>
      <c r="Q64" s="50"/>
      <c r="R64" s="48" t="s">
        <v>44</v>
      </c>
      <c r="S64" t="s">
        <v>54</v>
      </c>
      <c r="T64" s="21">
        <f>N63</f>
        <v>0</v>
      </c>
      <c r="U64" s="51">
        <f>SUM(T64:T65)</f>
        <v>0.16500994035785288</v>
      </c>
      <c r="W64">
        <v>2018</v>
      </c>
      <c r="X64" s="9">
        <v>11.67</v>
      </c>
      <c r="Y64" s="9">
        <v>25.66</v>
      </c>
      <c r="AA64">
        <v>2018</v>
      </c>
      <c r="AB64">
        <v>3</v>
      </c>
      <c r="AD64" s="12"/>
      <c r="AL64" s="12"/>
    </row>
    <row r="65" spans="1:38" x14ac:dyDescent="0.25">
      <c r="A65" s="12">
        <v>2024</v>
      </c>
      <c r="B65" s="12" t="s">
        <v>40</v>
      </c>
      <c r="C65" s="12" t="s">
        <v>41</v>
      </c>
      <c r="D65" s="12">
        <v>42</v>
      </c>
      <c r="E65" s="12" t="s">
        <v>37</v>
      </c>
      <c r="F65" s="12" t="s">
        <v>14</v>
      </c>
      <c r="G65" s="12">
        <v>4.5</v>
      </c>
      <c r="K65" s="43"/>
      <c r="L65" t="s">
        <v>12</v>
      </c>
      <c r="M65">
        <v>1542</v>
      </c>
      <c r="N65" s="20">
        <f t="shared" si="3"/>
        <v>0.51093439363817095</v>
      </c>
      <c r="O65" s="47"/>
      <c r="P65" s="48"/>
      <c r="Q65" s="50"/>
      <c r="R65" s="48"/>
      <c r="S65" t="s">
        <v>13</v>
      </c>
      <c r="T65" s="23">
        <f>N66</f>
        <v>0.16500994035785288</v>
      </c>
      <c r="U65" s="51"/>
      <c r="W65">
        <v>2019</v>
      </c>
      <c r="X65" s="9">
        <v>16.760000000000002</v>
      </c>
      <c r="Y65" s="9">
        <v>15.39</v>
      </c>
      <c r="AA65">
        <v>2019</v>
      </c>
      <c r="AB65">
        <v>0</v>
      </c>
      <c r="AD65" s="12"/>
      <c r="AL65" s="12"/>
    </row>
    <row r="66" spans="1:38" x14ac:dyDescent="0.25">
      <c r="A66" s="12">
        <v>2024</v>
      </c>
      <c r="B66" s="12" t="s">
        <v>40</v>
      </c>
      <c r="C66" s="12" t="s">
        <v>41</v>
      </c>
      <c r="D66" s="12">
        <v>42</v>
      </c>
      <c r="E66" s="12" t="s">
        <v>37</v>
      </c>
      <c r="F66" s="12" t="s">
        <v>15</v>
      </c>
      <c r="G66" s="12">
        <v>4.5</v>
      </c>
      <c r="K66" s="43"/>
      <c r="L66" s="22" t="s">
        <v>13</v>
      </c>
      <c r="M66">
        <v>498</v>
      </c>
      <c r="N66" s="20">
        <f t="shared" si="3"/>
        <v>0.16500994035785288</v>
      </c>
      <c r="O66" s="52"/>
      <c r="P66" s="48"/>
      <c r="Q66" s="50"/>
      <c r="R66" s="48"/>
      <c r="W66">
        <v>2020</v>
      </c>
      <c r="X66" s="9">
        <v>12.88</v>
      </c>
      <c r="Y66" s="9">
        <v>27.87</v>
      </c>
      <c r="AA66">
        <v>2020</v>
      </c>
      <c r="AB66">
        <v>0</v>
      </c>
      <c r="AD66" s="12"/>
      <c r="AL66" s="12"/>
    </row>
    <row r="67" spans="1:38" x14ac:dyDescent="0.25">
      <c r="A67" s="12">
        <v>2024</v>
      </c>
      <c r="B67" s="12" t="s">
        <v>40</v>
      </c>
      <c r="C67" s="12" t="s">
        <v>41</v>
      </c>
      <c r="D67" s="12">
        <v>42</v>
      </c>
      <c r="E67" s="12" t="s">
        <v>37</v>
      </c>
      <c r="F67" s="12" t="s">
        <v>16</v>
      </c>
      <c r="G67" s="12">
        <v>54</v>
      </c>
      <c r="K67" s="43" t="s">
        <v>14</v>
      </c>
      <c r="L67" s="22" t="s">
        <v>14</v>
      </c>
      <c r="M67">
        <v>0</v>
      </c>
      <c r="N67" s="20">
        <f t="shared" si="3"/>
        <v>0</v>
      </c>
      <c r="O67" s="47">
        <f>SUM(N67:N69)</f>
        <v>0.2007952286282306</v>
      </c>
      <c r="P67" s="48" t="s">
        <v>45</v>
      </c>
      <c r="Q67" s="50"/>
      <c r="R67" t="s">
        <v>53</v>
      </c>
      <c r="S67" t="s">
        <v>52</v>
      </c>
      <c r="T67" t="s">
        <v>51</v>
      </c>
      <c r="W67">
        <v>2021</v>
      </c>
      <c r="X67" s="9">
        <v>12.43</v>
      </c>
      <c r="Y67" s="9">
        <v>21.64</v>
      </c>
      <c r="AA67">
        <v>2021</v>
      </c>
      <c r="AB67" s="15">
        <v>0</v>
      </c>
      <c r="AD67" s="12"/>
      <c r="AL67" s="12"/>
    </row>
    <row r="68" spans="1:38" x14ac:dyDescent="0.25">
      <c r="A68" s="11">
        <v>2024</v>
      </c>
      <c r="B68" s="11" t="s">
        <v>40</v>
      </c>
      <c r="C68" s="11" t="s">
        <v>41</v>
      </c>
      <c r="D68" s="11">
        <v>7</v>
      </c>
      <c r="E68" s="11" t="s">
        <v>29</v>
      </c>
      <c r="F68" s="11" t="s">
        <v>8</v>
      </c>
      <c r="G68" s="11">
        <v>6</v>
      </c>
      <c r="K68" s="43"/>
      <c r="L68" s="22" t="s">
        <v>15</v>
      </c>
      <c r="M68">
        <v>30</v>
      </c>
      <c r="N68" s="20">
        <f t="shared" si="3"/>
        <v>9.9403578528827041E-3</v>
      </c>
      <c r="O68" s="47"/>
      <c r="P68" s="48"/>
      <c r="Q68" s="50"/>
      <c r="R68" t="s">
        <v>8</v>
      </c>
      <c r="S68">
        <v>6</v>
      </c>
      <c r="T68" s="24">
        <f>S68/$S$71</f>
        <v>5.2631578947368418E-2</v>
      </c>
      <c r="W68">
        <v>2022</v>
      </c>
      <c r="X68" s="9">
        <v>10.9</v>
      </c>
      <c r="Y68" s="9">
        <v>21.32</v>
      </c>
      <c r="AA68">
        <v>2022</v>
      </c>
      <c r="AB68" s="15">
        <v>0</v>
      </c>
      <c r="AD68" s="12"/>
      <c r="AL68" s="12"/>
    </row>
    <row r="69" spans="1:38" x14ac:dyDescent="0.25">
      <c r="A69" s="11">
        <v>2024</v>
      </c>
      <c r="B69" s="11" t="s">
        <v>40</v>
      </c>
      <c r="C69" s="11" t="s">
        <v>41</v>
      </c>
      <c r="D69" s="11">
        <v>8</v>
      </c>
      <c r="E69" s="11" t="s">
        <v>39</v>
      </c>
      <c r="F69" s="11" t="s">
        <v>8</v>
      </c>
      <c r="G69" s="11">
        <v>1.8</v>
      </c>
      <c r="K69" s="43"/>
      <c r="L69" s="22" t="s">
        <v>16</v>
      </c>
      <c r="M69">
        <v>576</v>
      </c>
      <c r="N69" s="20">
        <f t="shared" si="3"/>
        <v>0.19085487077534791</v>
      </c>
      <c r="O69" s="47"/>
      <c r="P69" s="48"/>
      <c r="Q69" s="50"/>
      <c r="R69" t="s">
        <v>11</v>
      </c>
      <c r="S69">
        <v>108</v>
      </c>
      <c r="T69" s="24">
        <f>S69/$S$71</f>
        <v>0.94736842105263153</v>
      </c>
      <c r="W69">
        <v>2023</v>
      </c>
      <c r="X69" s="9">
        <v>22.63</v>
      </c>
      <c r="Y69" s="9">
        <v>20.68</v>
      </c>
      <c r="AA69">
        <v>2023</v>
      </c>
      <c r="AB69" s="15">
        <v>0</v>
      </c>
      <c r="AD69" s="12"/>
      <c r="AL69" s="12"/>
    </row>
    <row r="70" spans="1:38" x14ac:dyDescent="0.25">
      <c r="A70" s="11">
        <v>2024</v>
      </c>
      <c r="B70" s="11" t="s">
        <v>40</v>
      </c>
      <c r="C70" s="11" t="s">
        <v>41</v>
      </c>
      <c r="D70" s="11">
        <v>9</v>
      </c>
      <c r="E70" s="11" t="s">
        <v>30</v>
      </c>
      <c r="F70" s="11" t="s">
        <v>8</v>
      </c>
      <c r="G70" s="11">
        <v>3.2</v>
      </c>
      <c r="K70" t="s">
        <v>46</v>
      </c>
      <c r="M70">
        <f>SUM(M61:M69)</f>
        <v>3018</v>
      </c>
      <c r="N70" s="20">
        <f>SUM(N61:N69)</f>
        <v>1</v>
      </c>
      <c r="Q70" s="50"/>
      <c r="R70" t="s">
        <v>14</v>
      </c>
      <c r="S70">
        <v>0</v>
      </c>
      <c r="T70" s="24">
        <f>S70/$S$71</f>
        <v>0</v>
      </c>
      <c r="W70">
        <v>2024</v>
      </c>
      <c r="X70" s="9">
        <v>16.28</v>
      </c>
      <c r="Y70" s="9">
        <v>17.05</v>
      </c>
      <c r="AA70">
        <v>2024</v>
      </c>
      <c r="AB70" s="15">
        <v>0</v>
      </c>
      <c r="AD70" s="12"/>
      <c r="AL70" s="12"/>
    </row>
    <row r="71" spans="1:38" x14ac:dyDescent="0.25">
      <c r="A71" s="11">
        <v>2024</v>
      </c>
      <c r="B71" s="11" t="s">
        <v>40</v>
      </c>
      <c r="C71" s="11" t="s">
        <v>41</v>
      </c>
      <c r="D71" s="11">
        <v>17</v>
      </c>
      <c r="E71" s="11" t="s">
        <v>35</v>
      </c>
      <c r="F71" s="11" t="s">
        <v>8</v>
      </c>
      <c r="G71" s="11">
        <v>4.49</v>
      </c>
      <c r="Q71" s="50"/>
      <c r="R71" t="s">
        <v>42</v>
      </c>
      <c r="S71">
        <v>114</v>
      </c>
      <c r="W71">
        <v>2025</v>
      </c>
      <c r="X71" s="9">
        <v>20.100000000000001</v>
      </c>
      <c r="Y71" s="9">
        <v>16.5</v>
      </c>
      <c r="AA71">
        <v>2025</v>
      </c>
      <c r="AB71" s="15">
        <v>0</v>
      </c>
      <c r="AD71" s="12"/>
      <c r="AL71" s="12"/>
    </row>
    <row r="72" spans="1:38" x14ac:dyDescent="0.25">
      <c r="A72" s="11">
        <v>2024</v>
      </c>
      <c r="B72" s="11" t="s">
        <v>40</v>
      </c>
      <c r="C72" s="11" t="s">
        <v>41</v>
      </c>
      <c r="D72" s="11">
        <v>26</v>
      </c>
      <c r="E72" s="11" t="s">
        <v>22</v>
      </c>
      <c r="F72" s="11" t="s">
        <v>8</v>
      </c>
      <c r="G72" s="11">
        <v>7</v>
      </c>
      <c r="AD72" s="12"/>
      <c r="AL72" s="12"/>
    </row>
    <row r="73" spans="1:38" x14ac:dyDescent="0.25">
      <c r="A73" s="11">
        <v>2024</v>
      </c>
      <c r="B73" s="11" t="s">
        <v>40</v>
      </c>
      <c r="C73" s="11" t="s">
        <v>41</v>
      </c>
      <c r="D73" s="11">
        <v>32</v>
      </c>
      <c r="E73" s="11" t="s">
        <v>33</v>
      </c>
      <c r="F73" s="11" t="s">
        <v>8</v>
      </c>
      <c r="G73" s="11">
        <v>37.51</v>
      </c>
      <c r="AD73" s="12"/>
      <c r="AL73" s="12"/>
    </row>
    <row r="74" spans="1:38" x14ac:dyDescent="0.25">
      <c r="A74" s="11">
        <v>2024</v>
      </c>
      <c r="B74" s="11" t="s">
        <v>40</v>
      </c>
      <c r="C74" s="11" t="s">
        <v>41</v>
      </c>
      <c r="D74" s="11">
        <v>7</v>
      </c>
      <c r="E74" s="11" t="s">
        <v>29</v>
      </c>
      <c r="F74" s="11" t="s">
        <v>9</v>
      </c>
      <c r="G74" s="11">
        <v>30</v>
      </c>
      <c r="AD74" s="12"/>
      <c r="AL74" s="12"/>
    </row>
    <row r="75" spans="1:38" x14ac:dyDescent="0.25">
      <c r="A75" s="11">
        <v>2024</v>
      </c>
      <c r="B75" s="11" t="s">
        <v>40</v>
      </c>
      <c r="C75" s="11" t="s">
        <v>41</v>
      </c>
      <c r="D75" s="11">
        <v>8</v>
      </c>
      <c r="E75" s="11" t="s">
        <v>39</v>
      </c>
      <c r="F75" s="11" t="s">
        <v>9</v>
      </c>
      <c r="G75" s="11">
        <v>1.8</v>
      </c>
      <c r="AD75" s="12"/>
      <c r="AL75" s="12"/>
    </row>
    <row r="76" spans="1:38" x14ac:dyDescent="0.25">
      <c r="A76" s="11">
        <v>2024</v>
      </c>
      <c r="B76" s="11" t="s">
        <v>40</v>
      </c>
      <c r="C76" s="11" t="s">
        <v>41</v>
      </c>
      <c r="D76" s="11">
        <v>9</v>
      </c>
      <c r="E76" s="11" t="s">
        <v>30</v>
      </c>
      <c r="F76" s="11" t="s">
        <v>9</v>
      </c>
      <c r="G76" s="11">
        <v>217.7</v>
      </c>
      <c r="AD76" s="12"/>
      <c r="AL76" s="12"/>
    </row>
    <row r="77" spans="1:38" x14ac:dyDescent="0.25">
      <c r="A77" s="11">
        <v>2024</v>
      </c>
      <c r="B77" s="11" t="s">
        <v>40</v>
      </c>
      <c r="C77" s="11" t="s">
        <v>41</v>
      </c>
      <c r="D77" s="11">
        <v>12</v>
      </c>
      <c r="E77" s="11" t="s">
        <v>17</v>
      </c>
      <c r="F77" s="11" t="s">
        <v>9</v>
      </c>
      <c r="G77" s="11">
        <v>9</v>
      </c>
      <c r="AD77" s="12"/>
      <c r="AL77" s="12"/>
    </row>
    <row r="78" spans="1:38" x14ac:dyDescent="0.25">
      <c r="A78" s="11">
        <v>2024</v>
      </c>
      <c r="B78" s="11" t="s">
        <v>40</v>
      </c>
      <c r="C78" s="11" t="s">
        <v>41</v>
      </c>
      <c r="D78" s="11">
        <v>17</v>
      </c>
      <c r="E78" s="11" t="s">
        <v>35</v>
      </c>
      <c r="F78" s="11" t="s">
        <v>9</v>
      </c>
      <c r="G78" s="11">
        <v>121.48</v>
      </c>
      <c r="AD78" s="12"/>
      <c r="AL78" s="12"/>
    </row>
    <row r="79" spans="1:38" x14ac:dyDescent="0.25">
      <c r="A79" s="11">
        <v>2024</v>
      </c>
      <c r="B79" s="11" t="s">
        <v>40</v>
      </c>
      <c r="C79" s="11" t="s">
        <v>41</v>
      </c>
      <c r="D79" s="11">
        <v>26</v>
      </c>
      <c r="E79" s="11" t="s">
        <v>22</v>
      </c>
      <c r="F79" s="11" t="s">
        <v>9</v>
      </c>
      <c r="G79" s="11">
        <v>199</v>
      </c>
      <c r="AD79" s="12"/>
      <c r="AL79" s="12"/>
    </row>
    <row r="80" spans="1:38" x14ac:dyDescent="0.25">
      <c r="A80" s="11">
        <v>2024</v>
      </c>
      <c r="B80" s="11" t="s">
        <v>40</v>
      </c>
      <c r="C80" s="11" t="s">
        <v>41</v>
      </c>
      <c r="D80" s="11">
        <v>28</v>
      </c>
      <c r="E80" s="11" t="s">
        <v>24</v>
      </c>
      <c r="F80" s="11" t="s">
        <v>9</v>
      </c>
      <c r="G80" s="11">
        <v>97.5</v>
      </c>
      <c r="AD80" s="12"/>
      <c r="AL80" s="12"/>
    </row>
    <row r="81" spans="1:38" x14ac:dyDescent="0.25">
      <c r="A81" s="11">
        <v>2024</v>
      </c>
      <c r="B81" s="11" t="s">
        <v>40</v>
      </c>
      <c r="C81" s="11" t="s">
        <v>41</v>
      </c>
      <c r="D81" s="11">
        <v>32</v>
      </c>
      <c r="E81" s="11" t="s">
        <v>33</v>
      </c>
      <c r="F81" s="11" t="s">
        <v>9</v>
      </c>
      <c r="G81" s="11">
        <v>283.52</v>
      </c>
      <c r="AD81" s="12"/>
      <c r="AL81" s="12"/>
    </row>
    <row r="82" spans="1:38" x14ac:dyDescent="0.25">
      <c r="A82" s="11">
        <v>2024</v>
      </c>
      <c r="B82" s="11" t="s">
        <v>40</v>
      </c>
      <c r="C82" s="11" t="s">
        <v>41</v>
      </c>
      <c r="D82" s="11">
        <v>35</v>
      </c>
      <c r="E82" s="11" t="s">
        <v>38</v>
      </c>
      <c r="F82" s="11" t="s">
        <v>9</v>
      </c>
      <c r="G82" s="11">
        <v>4.5</v>
      </c>
      <c r="AD82" s="12"/>
      <c r="AL82" s="12"/>
    </row>
    <row r="83" spans="1:38" x14ac:dyDescent="0.25">
      <c r="A83" s="11">
        <v>2024</v>
      </c>
      <c r="B83" s="11" t="s">
        <v>40</v>
      </c>
      <c r="C83" s="11" t="s">
        <v>41</v>
      </c>
      <c r="D83" s="11">
        <v>9</v>
      </c>
      <c r="E83" s="11" t="s">
        <v>30</v>
      </c>
      <c r="F83" s="11" t="s">
        <v>10</v>
      </c>
      <c r="G83" s="11">
        <v>66</v>
      </c>
      <c r="AD83" s="12"/>
      <c r="AL83" s="12"/>
    </row>
    <row r="84" spans="1:38" x14ac:dyDescent="0.25">
      <c r="A84" s="11">
        <v>2024</v>
      </c>
      <c r="B84" s="11" t="s">
        <v>40</v>
      </c>
      <c r="C84" s="11" t="s">
        <v>41</v>
      </c>
      <c r="D84" s="11">
        <v>17</v>
      </c>
      <c r="E84" s="11" t="s">
        <v>35</v>
      </c>
      <c r="F84" s="11" t="s">
        <v>10</v>
      </c>
      <c r="G84" s="11">
        <v>12</v>
      </c>
      <c r="AD84" s="12"/>
      <c r="AL84" s="12"/>
    </row>
    <row r="85" spans="1:38" x14ac:dyDescent="0.25">
      <c r="A85" s="11">
        <v>2024</v>
      </c>
      <c r="B85" s="11" t="s">
        <v>40</v>
      </c>
      <c r="C85" s="11" t="s">
        <v>41</v>
      </c>
      <c r="D85" s="11">
        <v>26</v>
      </c>
      <c r="E85" s="11" t="s">
        <v>22</v>
      </c>
      <c r="F85" s="11" t="s">
        <v>10</v>
      </c>
      <c r="G85" s="11">
        <v>72</v>
      </c>
      <c r="AD85" s="12"/>
      <c r="AL85" s="12"/>
    </row>
    <row r="86" spans="1:38" x14ac:dyDescent="0.25">
      <c r="A86" s="11">
        <v>2024</v>
      </c>
      <c r="B86" s="11" t="s">
        <v>40</v>
      </c>
      <c r="C86" s="11" t="s">
        <v>41</v>
      </c>
      <c r="D86" s="11">
        <v>28</v>
      </c>
      <c r="E86" s="11" t="s">
        <v>24</v>
      </c>
      <c r="F86" s="11" t="s">
        <v>10</v>
      </c>
      <c r="G86" s="11">
        <v>21</v>
      </c>
      <c r="AD86" s="12"/>
      <c r="AL86" s="12"/>
    </row>
    <row r="87" spans="1:38" x14ac:dyDescent="0.25">
      <c r="A87" s="11">
        <v>2024</v>
      </c>
      <c r="B87" s="11" t="s">
        <v>40</v>
      </c>
      <c r="C87" s="11" t="s">
        <v>41</v>
      </c>
      <c r="D87" s="11">
        <v>32</v>
      </c>
      <c r="E87" s="11" t="s">
        <v>33</v>
      </c>
      <c r="F87" s="11" t="s">
        <v>10</v>
      </c>
      <c r="G87" s="11">
        <v>54</v>
      </c>
      <c r="AD87" s="12"/>
      <c r="AL87" s="12"/>
    </row>
    <row r="88" spans="1:38" x14ac:dyDescent="0.25">
      <c r="A88" s="11">
        <v>2024</v>
      </c>
      <c r="B88" s="11" t="s">
        <v>40</v>
      </c>
      <c r="C88" s="11" t="s">
        <v>41</v>
      </c>
      <c r="D88" s="11">
        <v>7</v>
      </c>
      <c r="E88" s="11" t="s">
        <v>29</v>
      </c>
      <c r="F88" s="11" t="s">
        <v>11</v>
      </c>
      <c r="G88" s="11">
        <v>156</v>
      </c>
      <c r="AD88" s="12"/>
      <c r="AL88" s="12"/>
    </row>
    <row r="89" spans="1:38" x14ac:dyDescent="0.25">
      <c r="A89" s="11">
        <v>2024</v>
      </c>
      <c r="B89" s="11" t="s">
        <v>40</v>
      </c>
      <c r="C89" s="11" t="s">
        <v>41</v>
      </c>
      <c r="D89" s="11">
        <v>8</v>
      </c>
      <c r="E89" s="11" t="s">
        <v>39</v>
      </c>
      <c r="F89" s="11" t="s">
        <v>11</v>
      </c>
      <c r="G89" s="11">
        <v>21.6</v>
      </c>
      <c r="AD89" s="12"/>
      <c r="AL89" s="12"/>
    </row>
    <row r="90" spans="1:38" x14ac:dyDescent="0.25">
      <c r="A90" s="11">
        <v>2024</v>
      </c>
      <c r="B90" s="11" t="s">
        <v>40</v>
      </c>
      <c r="C90" s="11" t="s">
        <v>41</v>
      </c>
      <c r="D90" s="11">
        <v>9</v>
      </c>
      <c r="E90" s="11" t="s">
        <v>30</v>
      </c>
      <c r="F90" s="11" t="s">
        <v>11</v>
      </c>
      <c r="G90" s="11">
        <v>721.65</v>
      </c>
      <c r="AD90" s="12"/>
      <c r="AL90" s="12"/>
    </row>
    <row r="91" spans="1:38" x14ac:dyDescent="0.25">
      <c r="A91" s="11">
        <v>2024</v>
      </c>
      <c r="B91" s="11" t="s">
        <v>40</v>
      </c>
      <c r="C91" s="11" t="s">
        <v>41</v>
      </c>
      <c r="D91" s="11">
        <v>12</v>
      </c>
      <c r="E91" s="11" t="s">
        <v>17</v>
      </c>
      <c r="F91" s="11" t="s">
        <v>11</v>
      </c>
      <c r="G91" s="11">
        <v>4.5</v>
      </c>
      <c r="AD91" s="12"/>
      <c r="AL91" s="12"/>
    </row>
    <row r="92" spans="1:38" x14ac:dyDescent="0.25">
      <c r="A92" s="11">
        <v>2024</v>
      </c>
      <c r="B92" s="11" t="s">
        <v>40</v>
      </c>
      <c r="C92" s="11" t="s">
        <v>41</v>
      </c>
      <c r="D92" s="11">
        <v>13</v>
      </c>
      <c r="E92" s="11" t="s">
        <v>18</v>
      </c>
      <c r="F92" s="11" t="s">
        <v>11</v>
      </c>
      <c r="G92" s="11">
        <v>13.5</v>
      </c>
      <c r="AD92" s="12"/>
      <c r="AL92" s="12"/>
    </row>
    <row r="93" spans="1:38" x14ac:dyDescent="0.25">
      <c r="A93" s="11">
        <v>2024</v>
      </c>
      <c r="B93" s="11" t="s">
        <v>40</v>
      </c>
      <c r="C93" s="11" t="s">
        <v>41</v>
      </c>
      <c r="D93" s="11">
        <v>15</v>
      </c>
      <c r="E93" s="11" t="s">
        <v>19</v>
      </c>
      <c r="F93" s="11" t="s">
        <v>11</v>
      </c>
      <c r="G93" s="11">
        <v>13.5</v>
      </c>
      <c r="AD93" s="12"/>
      <c r="AL93" s="12"/>
    </row>
    <row r="94" spans="1:38" x14ac:dyDescent="0.25">
      <c r="A94" s="11">
        <v>2024</v>
      </c>
      <c r="B94" s="11" t="s">
        <v>40</v>
      </c>
      <c r="C94" s="11" t="s">
        <v>41</v>
      </c>
      <c r="D94" s="11">
        <v>17</v>
      </c>
      <c r="E94" s="11" t="s">
        <v>35</v>
      </c>
      <c r="F94" s="11" t="s">
        <v>11</v>
      </c>
      <c r="G94" s="11">
        <v>480.87</v>
      </c>
      <c r="AD94" s="12"/>
      <c r="AL94" s="12"/>
    </row>
    <row r="95" spans="1:38" x14ac:dyDescent="0.25">
      <c r="A95" s="11">
        <v>2024</v>
      </c>
      <c r="B95" s="11" t="s">
        <v>40</v>
      </c>
      <c r="C95" s="11" t="s">
        <v>41</v>
      </c>
      <c r="D95" s="11">
        <v>26</v>
      </c>
      <c r="E95" s="11" t="s">
        <v>22</v>
      </c>
      <c r="F95" s="11" t="s">
        <v>11</v>
      </c>
      <c r="G95" s="11">
        <v>630</v>
      </c>
      <c r="AD95" s="12"/>
      <c r="AL95" s="12"/>
    </row>
    <row r="96" spans="1:38" x14ac:dyDescent="0.25">
      <c r="A96" s="11">
        <v>2024</v>
      </c>
      <c r="B96" s="11" t="s">
        <v>40</v>
      </c>
      <c r="C96" s="11" t="s">
        <v>41</v>
      </c>
      <c r="D96" s="11">
        <v>28</v>
      </c>
      <c r="E96" s="11" t="s">
        <v>24</v>
      </c>
      <c r="F96" s="11" t="s">
        <v>11</v>
      </c>
      <c r="G96" s="11">
        <v>214.5</v>
      </c>
      <c r="AD96" s="12"/>
      <c r="AL96" s="12"/>
    </row>
    <row r="97" spans="1:38" x14ac:dyDescent="0.25">
      <c r="A97" s="11">
        <v>2024</v>
      </c>
      <c r="B97" s="11" t="s">
        <v>40</v>
      </c>
      <c r="C97" s="11" t="s">
        <v>41</v>
      </c>
      <c r="D97" s="11">
        <v>32</v>
      </c>
      <c r="E97" s="11" t="s">
        <v>33</v>
      </c>
      <c r="F97" s="11" t="s">
        <v>11</v>
      </c>
      <c r="G97" s="11">
        <v>1333.38</v>
      </c>
      <c r="AD97" s="12"/>
      <c r="AL97" s="12"/>
    </row>
    <row r="98" spans="1:38" x14ac:dyDescent="0.25">
      <c r="A98" s="11">
        <v>2024</v>
      </c>
      <c r="B98" s="11" t="s">
        <v>40</v>
      </c>
      <c r="C98" s="11" t="s">
        <v>41</v>
      </c>
      <c r="D98" s="11">
        <v>35</v>
      </c>
      <c r="E98" s="11" t="s">
        <v>38</v>
      </c>
      <c r="F98" s="11" t="s">
        <v>11</v>
      </c>
      <c r="G98" s="11">
        <v>13.5</v>
      </c>
      <c r="AD98" s="12"/>
      <c r="AL98" s="12"/>
    </row>
    <row r="99" spans="1:38" x14ac:dyDescent="0.25">
      <c r="A99" s="11">
        <v>2024</v>
      </c>
      <c r="B99" s="11" t="s">
        <v>40</v>
      </c>
      <c r="C99" s="11" t="s">
        <v>41</v>
      </c>
      <c r="D99" s="11">
        <v>7</v>
      </c>
      <c r="E99" s="11" t="s">
        <v>29</v>
      </c>
      <c r="F99" s="11" t="s">
        <v>12</v>
      </c>
      <c r="G99" s="11">
        <v>726</v>
      </c>
      <c r="AD99" s="12"/>
      <c r="AL99" s="12"/>
    </row>
    <row r="100" spans="1:38" x14ac:dyDescent="0.25">
      <c r="A100" s="11">
        <v>2024</v>
      </c>
      <c r="B100" s="11" t="s">
        <v>40</v>
      </c>
      <c r="C100" s="11" t="s">
        <v>41</v>
      </c>
      <c r="D100" s="11">
        <v>8</v>
      </c>
      <c r="E100" s="11" t="s">
        <v>39</v>
      </c>
      <c r="F100" s="11" t="s">
        <v>12</v>
      </c>
      <c r="G100" s="11">
        <v>95.4</v>
      </c>
      <c r="AD100" s="12"/>
      <c r="AL100" s="12"/>
    </row>
    <row r="101" spans="1:38" x14ac:dyDescent="0.25">
      <c r="A101" s="11">
        <v>2024</v>
      </c>
      <c r="B101" s="11" t="s">
        <v>40</v>
      </c>
      <c r="C101" s="11" t="s">
        <v>41</v>
      </c>
      <c r="D101" s="11">
        <v>9</v>
      </c>
      <c r="E101" s="11" t="s">
        <v>30</v>
      </c>
      <c r="F101" s="11" t="s">
        <v>12</v>
      </c>
      <c r="G101" s="11">
        <v>2239.6</v>
      </c>
      <c r="AD101" s="12"/>
      <c r="AL101" s="12"/>
    </row>
    <row r="102" spans="1:38" x14ac:dyDescent="0.25">
      <c r="A102" s="11">
        <v>2024</v>
      </c>
      <c r="B102" s="11" t="s">
        <v>40</v>
      </c>
      <c r="C102" s="11" t="s">
        <v>41</v>
      </c>
      <c r="D102" s="11">
        <v>12</v>
      </c>
      <c r="E102" s="11" t="s">
        <v>17</v>
      </c>
      <c r="F102" s="11" t="s">
        <v>12</v>
      </c>
      <c r="G102" s="11">
        <v>27</v>
      </c>
      <c r="AD102" s="12"/>
      <c r="AL102" s="12"/>
    </row>
    <row r="103" spans="1:38" x14ac:dyDescent="0.25">
      <c r="A103" s="11">
        <v>2024</v>
      </c>
      <c r="B103" s="11" t="s">
        <v>40</v>
      </c>
      <c r="C103" s="11" t="s">
        <v>41</v>
      </c>
      <c r="D103" s="11">
        <v>13</v>
      </c>
      <c r="E103" s="11" t="s">
        <v>18</v>
      </c>
      <c r="F103" s="11" t="s">
        <v>12</v>
      </c>
      <c r="G103" s="11">
        <v>49.5</v>
      </c>
      <c r="AD103" s="12"/>
      <c r="AL103" s="12"/>
    </row>
    <row r="104" spans="1:38" x14ac:dyDescent="0.25">
      <c r="A104" s="11">
        <v>2024</v>
      </c>
      <c r="B104" s="11" t="s">
        <v>40</v>
      </c>
      <c r="C104" s="11" t="s">
        <v>41</v>
      </c>
      <c r="D104" s="11">
        <v>15</v>
      </c>
      <c r="E104" s="11" t="s">
        <v>19</v>
      </c>
      <c r="F104" s="11" t="s">
        <v>12</v>
      </c>
      <c r="G104" s="11">
        <v>45</v>
      </c>
      <c r="AD104" s="12"/>
      <c r="AL104" s="12"/>
    </row>
    <row r="105" spans="1:38" x14ac:dyDescent="0.25">
      <c r="A105" s="11">
        <v>2024</v>
      </c>
      <c r="B105" s="11" t="s">
        <v>40</v>
      </c>
      <c r="C105" s="11" t="s">
        <v>41</v>
      </c>
      <c r="D105" s="11">
        <v>17</v>
      </c>
      <c r="E105" s="11" t="s">
        <v>35</v>
      </c>
      <c r="F105" s="11" t="s">
        <v>12</v>
      </c>
      <c r="G105" s="11">
        <v>1487.71</v>
      </c>
      <c r="AD105" s="12"/>
      <c r="AL105" s="12"/>
    </row>
    <row r="106" spans="1:38" x14ac:dyDescent="0.25">
      <c r="A106" s="11">
        <v>2024</v>
      </c>
      <c r="B106" s="11" t="s">
        <v>40</v>
      </c>
      <c r="C106" s="11" t="s">
        <v>41</v>
      </c>
      <c r="D106" s="11">
        <v>26</v>
      </c>
      <c r="E106" s="11" t="s">
        <v>22</v>
      </c>
      <c r="F106" s="11" t="s">
        <v>12</v>
      </c>
      <c r="G106" s="11">
        <v>1922</v>
      </c>
      <c r="AD106" s="12"/>
      <c r="AL106" s="12"/>
    </row>
    <row r="107" spans="1:38" x14ac:dyDescent="0.25">
      <c r="A107" s="11">
        <v>2024</v>
      </c>
      <c r="B107" s="11" t="s">
        <v>40</v>
      </c>
      <c r="C107" s="11" t="s">
        <v>41</v>
      </c>
      <c r="D107" s="11">
        <v>28</v>
      </c>
      <c r="E107" s="11" t="s">
        <v>24</v>
      </c>
      <c r="F107" s="11" t="s">
        <v>12</v>
      </c>
      <c r="G107" s="11">
        <v>783</v>
      </c>
      <c r="AD107" s="12"/>
      <c r="AL107" s="12"/>
    </row>
    <row r="108" spans="1:38" x14ac:dyDescent="0.25">
      <c r="A108" s="11">
        <v>2024</v>
      </c>
      <c r="B108" s="11" t="s">
        <v>40</v>
      </c>
      <c r="C108" s="11" t="s">
        <v>41</v>
      </c>
      <c r="D108" s="11">
        <v>32</v>
      </c>
      <c r="E108" s="11" t="s">
        <v>33</v>
      </c>
      <c r="F108" s="11" t="s">
        <v>12</v>
      </c>
      <c r="G108" s="11">
        <v>4821.29</v>
      </c>
      <c r="AD108" s="12"/>
      <c r="AL108" s="12"/>
    </row>
    <row r="109" spans="1:38" x14ac:dyDescent="0.25">
      <c r="A109" s="11">
        <v>2024</v>
      </c>
      <c r="B109" s="11" t="s">
        <v>40</v>
      </c>
      <c r="C109" s="11" t="s">
        <v>41</v>
      </c>
      <c r="D109" s="11">
        <v>35</v>
      </c>
      <c r="E109" s="11" t="s">
        <v>38</v>
      </c>
      <c r="F109" s="11" t="s">
        <v>12</v>
      </c>
      <c r="G109" s="11">
        <v>63</v>
      </c>
      <c r="AD109" s="12"/>
      <c r="AL109" s="12"/>
    </row>
    <row r="110" spans="1:38" x14ac:dyDescent="0.25">
      <c r="A110" s="11">
        <v>2024</v>
      </c>
      <c r="B110" s="11" t="s">
        <v>40</v>
      </c>
      <c r="C110" s="11" t="s">
        <v>41</v>
      </c>
      <c r="D110" s="11">
        <v>7</v>
      </c>
      <c r="E110" s="11" t="s">
        <v>29</v>
      </c>
      <c r="F110" s="11" t="s">
        <v>13</v>
      </c>
      <c r="G110" s="11">
        <v>342</v>
      </c>
      <c r="AD110" s="12"/>
      <c r="AL110" s="12"/>
    </row>
    <row r="111" spans="1:38" x14ac:dyDescent="0.25">
      <c r="A111" s="11">
        <v>2024</v>
      </c>
      <c r="B111" s="11" t="s">
        <v>40</v>
      </c>
      <c r="C111" s="11" t="s">
        <v>41</v>
      </c>
      <c r="D111" s="11">
        <v>8</v>
      </c>
      <c r="E111" s="11" t="s">
        <v>39</v>
      </c>
      <c r="F111" s="11" t="s">
        <v>13</v>
      </c>
      <c r="G111" s="11">
        <v>57.6</v>
      </c>
      <c r="AD111" s="12"/>
      <c r="AE111" s="12"/>
      <c r="AF111" s="12"/>
      <c r="AG111" s="12"/>
      <c r="AH111" s="12"/>
      <c r="AI111" s="12"/>
      <c r="AJ111" s="12"/>
      <c r="AK111" s="12"/>
      <c r="AL111" s="12"/>
    </row>
    <row r="112" spans="1:38" x14ac:dyDescent="0.25">
      <c r="A112" s="11">
        <v>2024</v>
      </c>
      <c r="B112" s="11" t="s">
        <v>40</v>
      </c>
      <c r="C112" s="11" t="s">
        <v>41</v>
      </c>
      <c r="D112" s="11">
        <v>9</v>
      </c>
      <c r="E112" s="11" t="s">
        <v>30</v>
      </c>
      <c r="F112" s="11" t="s">
        <v>13</v>
      </c>
      <c r="G112" s="11">
        <v>1189.1500000000001</v>
      </c>
      <c r="AD112" s="12"/>
      <c r="AE112" s="12"/>
      <c r="AF112" s="12"/>
      <c r="AG112" s="12"/>
      <c r="AH112" s="12"/>
      <c r="AI112" s="12"/>
      <c r="AJ112" s="12"/>
      <c r="AK112" s="12"/>
      <c r="AL112" s="12"/>
    </row>
    <row r="113" spans="1:38" x14ac:dyDescent="0.25">
      <c r="A113" s="11">
        <v>2024</v>
      </c>
      <c r="B113" s="11" t="s">
        <v>40</v>
      </c>
      <c r="C113" s="11" t="s">
        <v>41</v>
      </c>
      <c r="D113" s="11">
        <v>12</v>
      </c>
      <c r="E113" s="11" t="s">
        <v>17</v>
      </c>
      <c r="F113" s="11" t="s">
        <v>13</v>
      </c>
      <c r="G113" s="11">
        <v>9</v>
      </c>
      <c r="AD113" s="12"/>
      <c r="AE113" s="12"/>
      <c r="AF113" s="12"/>
      <c r="AG113" s="12"/>
      <c r="AH113" s="12"/>
      <c r="AI113" s="12"/>
      <c r="AJ113" s="12"/>
      <c r="AK113" s="12"/>
      <c r="AL113" s="12"/>
    </row>
    <row r="114" spans="1:38" x14ac:dyDescent="0.25">
      <c r="A114" s="11">
        <v>2024</v>
      </c>
      <c r="B114" s="11" t="s">
        <v>40</v>
      </c>
      <c r="C114" s="11" t="s">
        <v>41</v>
      </c>
      <c r="D114" s="11">
        <v>13</v>
      </c>
      <c r="E114" s="11" t="s">
        <v>18</v>
      </c>
      <c r="F114" s="11" t="s">
        <v>13</v>
      </c>
      <c r="G114" s="11">
        <v>9</v>
      </c>
      <c r="AD114" s="12"/>
      <c r="AE114" s="12"/>
      <c r="AF114" s="12"/>
      <c r="AG114" s="12"/>
      <c r="AH114" s="12"/>
      <c r="AI114" s="12"/>
      <c r="AJ114" s="12"/>
      <c r="AK114" s="12"/>
      <c r="AL114" s="12"/>
    </row>
    <row r="115" spans="1:38" x14ac:dyDescent="0.25">
      <c r="A115" s="11">
        <v>2024</v>
      </c>
      <c r="B115" s="11" t="s">
        <v>40</v>
      </c>
      <c r="C115" s="11" t="s">
        <v>41</v>
      </c>
      <c r="D115" s="11">
        <v>15</v>
      </c>
      <c r="E115" s="11" t="s">
        <v>19</v>
      </c>
      <c r="F115" s="11" t="s">
        <v>13</v>
      </c>
      <c r="G115" s="11">
        <v>9</v>
      </c>
      <c r="AD115" s="12"/>
      <c r="AE115" s="12"/>
      <c r="AF115" s="12"/>
      <c r="AG115" s="12"/>
      <c r="AH115" s="12"/>
      <c r="AI115" s="12"/>
      <c r="AJ115" s="12"/>
      <c r="AK115" s="12"/>
      <c r="AL115" s="12"/>
    </row>
    <row r="116" spans="1:38" x14ac:dyDescent="0.25">
      <c r="A116" s="11">
        <v>2024</v>
      </c>
      <c r="B116" s="11" t="s">
        <v>40</v>
      </c>
      <c r="C116" s="11" t="s">
        <v>41</v>
      </c>
      <c r="D116" s="11">
        <v>17</v>
      </c>
      <c r="E116" s="11" t="s">
        <v>35</v>
      </c>
      <c r="F116" s="11" t="s">
        <v>13</v>
      </c>
      <c r="G116" s="11">
        <v>731.18</v>
      </c>
      <c r="AD116" s="12"/>
      <c r="AE116" s="12"/>
      <c r="AF116" s="12"/>
      <c r="AG116" s="12"/>
      <c r="AH116" s="12"/>
      <c r="AI116" s="12"/>
      <c r="AJ116" s="12"/>
      <c r="AK116" s="12"/>
      <c r="AL116" s="12"/>
    </row>
    <row r="117" spans="1:38" x14ac:dyDescent="0.25">
      <c r="A117" s="11">
        <v>2024</v>
      </c>
      <c r="B117" s="11" t="s">
        <v>40</v>
      </c>
      <c r="C117" s="11" t="s">
        <v>41</v>
      </c>
      <c r="D117" s="11">
        <v>26</v>
      </c>
      <c r="E117" s="11" t="s">
        <v>22</v>
      </c>
      <c r="F117" s="11" t="s">
        <v>13</v>
      </c>
      <c r="G117" s="11">
        <v>1340</v>
      </c>
      <c r="AD117" s="12"/>
      <c r="AE117" s="12"/>
      <c r="AF117" s="12"/>
      <c r="AG117" s="12"/>
      <c r="AH117" s="12"/>
      <c r="AI117" s="12"/>
      <c r="AJ117" s="12"/>
      <c r="AK117" s="12"/>
      <c r="AL117" s="12"/>
    </row>
    <row r="118" spans="1:38" x14ac:dyDescent="0.25">
      <c r="A118" s="11">
        <v>2024</v>
      </c>
      <c r="B118" s="11" t="s">
        <v>40</v>
      </c>
      <c r="C118" s="11" t="s">
        <v>41</v>
      </c>
      <c r="D118" s="11">
        <v>28</v>
      </c>
      <c r="E118" s="11" t="s">
        <v>24</v>
      </c>
      <c r="F118" s="11" t="s">
        <v>13</v>
      </c>
      <c r="G118" s="11">
        <v>355.5</v>
      </c>
      <c r="AD118" s="12"/>
      <c r="AE118" s="12"/>
      <c r="AF118" s="12"/>
      <c r="AG118" s="12"/>
      <c r="AH118" s="12"/>
      <c r="AI118" s="12"/>
      <c r="AJ118" s="12"/>
      <c r="AK118" s="12"/>
      <c r="AL118" s="12"/>
    </row>
    <row r="119" spans="1:38" x14ac:dyDescent="0.25">
      <c r="A119" s="11">
        <v>2024</v>
      </c>
      <c r="B119" s="11" t="s">
        <v>40</v>
      </c>
      <c r="C119" s="11" t="s">
        <v>41</v>
      </c>
      <c r="D119" s="11">
        <v>32</v>
      </c>
      <c r="E119" s="11" t="s">
        <v>33</v>
      </c>
      <c r="F119" s="11" t="s">
        <v>13</v>
      </c>
      <c r="G119" s="11">
        <v>2500.5700000000002</v>
      </c>
      <c r="AD119" s="12"/>
      <c r="AE119" s="12"/>
      <c r="AF119" s="12"/>
      <c r="AG119" s="12"/>
      <c r="AH119" s="12"/>
      <c r="AI119" s="12"/>
      <c r="AJ119" s="12"/>
      <c r="AK119" s="12"/>
      <c r="AL119" s="12"/>
    </row>
    <row r="120" spans="1:38" x14ac:dyDescent="0.25">
      <c r="A120" s="11">
        <v>2024</v>
      </c>
      <c r="B120" s="11" t="s">
        <v>40</v>
      </c>
      <c r="C120" s="11" t="s">
        <v>41</v>
      </c>
      <c r="D120" s="11">
        <v>35</v>
      </c>
      <c r="E120" s="11" t="s">
        <v>38</v>
      </c>
      <c r="F120" s="11" t="s">
        <v>13</v>
      </c>
      <c r="G120" s="11">
        <v>18</v>
      </c>
      <c r="AD120" s="12"/>
      <c r="AE120" s="12"/>
      <c r="AF120" s="12"/>
      <c r="AG120" s="12"/>
      <c r="AH120" s="12"/>
      <c r="AI120" s="12"/>
      <c r="AJ120" s="12"/>
      <c r="AK120" s="12"/>
      <c r="AL120" s="12"/>
    </row>
    <row r="121" spans="1:38" x14ac:dyDescent="0.25">
      <c r="A121" s="11">
        <v>2024</v>
      </c>
      <c r="B121" s="11" t="s">
        <v>40</v>
      </c>
      <c r="C121" s="11" t="s">
        <v>41</v>
      </c>
      <c r="D121" s="11">
        <v>7</v>
      </c>
      <c r="E121" s="11" t="s">
        <v>29</v>
      </c>
      <c r="F121" s="11" t="s">
        <v>14</v>
      </c>
      <c r="G121" s="11">
        <v>6</v>
      </c>
      <c r="AD121" s="12"/>
      <c r="AE121" s="12"/>
      <c r="AF121" s="12"/>
      <c r="AG121" s="12"/>
      <c r="AH121" s="12"/>
      <c r="AI121" s="12"/>
      <c r="AJ121" s="12"/>
      <c r="AK121" s="12"/>
      <c r="AL121" s="12"/>
    </row>
    <row r="122" spans="1:38" x14ac:dyDescent="0.25">
      <c r="A122" s="11">
        <v>2024</v>
      </c>
      <c r="B122" s="11" t="s">
        <v>40</v>
      </c>
      <c r="C122" s="11" t="s">
        <v>41</v>
      </c>
      <c r="D122" s="11">
        <v>9</v>
      </c>
      <c r="E122" s="11" t="s">
        <v>30</v>
      </c>
      <c r="F122" s="11" t="s">
        <v>14</v>
      </c>
      <c r="G122" s="11">
        <v>33</v>
      </c>
      <c r="AD122" s="12"/>
      <c r="AE122" s="12"/>
      <c r="AF122" s="12"/>
      <c r="AG122" s="12"/>
      <c r="AH122" s="12"/>
      <c r="AI122" s="12"/>
      <c r="AJ122" s="12"/>
      <c r="AK122" s="12"/>
      <c r="AL122" s="12"/>
    </row>
    <row r="123" spans="1:38" x14ac:dyDescent="0.25">
      <c r="A123" s="11">
        <v>2024</v>
      </c>
      <c r="B123" s="11" t="s">
        <v>40</v>
      </c>
      <c r="C123" s="11" t="s">
        <v>41</v>
      </c>
      <c r="D123" s="11">
        <v>12</v>
      </c>
      <c r="E123" s="11" t="s">
        <v>17</v>
      </c>
      <c r="F123" s="11" t="s">
        <v>14</v>
      </c>
      <c r="G123" s="11">
        <v>4.5</v>
      </c>
      <c r="AD123" s="12"/>
      <c r="AE123" s="12"/>
      <c r="AF123" s="12"/>
      <c r="AG123" s="12"/>
      <c r="AH123" s="12"/>
      <c r="AI123" s="12"/>
      <c r="AJ123" s="12"/>
      <c r="AK123" s="12"/>
      <c r="AL123" s="12"/>
    </row>
    <row r="124" spans="1:38" x14ac:dyDescent="0.25">
      <c r="A124" s="11">
        <v>2024</v>
      </c>
      <c r="B124" s="11" t="s">
        <v>40</v>
      </c>
      <c r="C124" s="11" t="s">
        <v>41</v>
      </c>
      <c r="D124" s="11">
        <v>13</v>
      </c>
      <c r="E124" s="11" t="s">
        <v>18</v>
      </c>
      <c r="F124" s="11" t="s">
        <v>14</v>
      </c>
      <c r="G124" s="11">
        <v>9</v>
      </c>
      <c r="AD124" s="12"/>
      <c r="AE124" s="12"/>
      <c r="AF124" s="12"/>
      <c r="AG124" s="12"/>
      <c r="AH124" s="12"/>
      <c r="AI124" s="12"/>
      <c r="AJ124" s="12"/>
      <c r="AK124" s="12"/>
      <c r="AL124" s="12"/>
    </row>
    <row r="125" spans="1:38" x14ac:dyDescent="0.25">
      <c r="A125" s="11">
        <v>2024</v>
      </c>
      <c r="B125" s="11" t="s">
        <v>40</v>
      </c>
      <c r="C125" s="11" t="s">
        <v>41</v>
      </c>
      <c r="D125" s="11">
        <v>17</v>
      </c>
      <c r="E125" s="11" t="s">
        <v>35</v>
      </c>
      <c r="F125" s="11" t="s">
        <v>14</v>
      </c>
      <c r="G125" s="11">
        <v>25.25</v>
      </c>
      <c r="AD125" s="12"/>
      <c r="AE125" s="12"/>
      <c r="AF125" s="12"/>
      <c r="AG125" s="12"/>
      <c r="AH125" s="12"/>
      <c r="AI125" s="12"/>
      <c r="AJ125" s="12"/>
      <c r="AK125" s="12"/>
      <c r="AL125" s="12"/>
    </row>
    <row r="126" spans="1:38" x14ac:dyDescent="0.25">
      <c r="A126" s="11">
        <v>2024</v>
      </c>
      <c r="B126" s="11" t="s">
        <v>40</v>
      </c>
      <c r="C126" s="11" t="s">
        <v>41</v>
      </c>
      <c r="D126" s="11">
        <v>26</v>
      </c>
      <c r="E126" s="11" t="s">
        <v>22</v>
      </c>
      <c r="F126" s="11" t="s">
        <v>14</v>
      </c>
      <c r="G126" s="11">
        <v>27</v>
      </c>
      <c r="AD126" s="12"/>
      <c r="AE126" s="12"/>
      <c r="AF126" s="12"/>
      <c r="AG126" s="12"/>
      <c r="AH126" s="12"/>
      <c r="AI126" s="12"/>
      <c r="AJ126" s="12"/>
      <c r="AK126" s="12"/>
      <c r="AL126" s="12"/>
    </row>
    <row r="127" spans="1:38" x14ac:dyDescent="0.25">
      <c r="A127" s="11">
        <v>2024</v>
      </c>
      <c r="B127" s="11" t="s">
        <v>40</v>
      </c>
      <c r="C127" s="11" t="s">
        <v>41</v>
      </c>
      <c r="D127" s="11">
        <v>28</v>
      </c>
      <c r="E127" s="11" t="s">
        <v>24</v>
      </c>
      <c r="F127" s="11" t="s">
        <v>14</v>
      </c>
      <c r="G127" s="11">
        <v>19.5</v>
      </c>
      <c r="AD127" s="12"/>
      <c r="AE127" s="12"/>
      <c r="AF127" s="12"/>
      <c r="AG127" s="12"/>
      <c r="AH127" s="12"/>
      <c r="AI127" s="12"/>
      <c r="AJ127" s="12"/>
      <c r="AK127" s="12"/>
      <c r="AL127" s="12"/>
    </row>
    <row r="128" spans="1:38" x14ac:dyDescent="0.25">
      <c r="A128" s="11">
        <v>2024</v>
      </c>
      <c r="B128" s="11" t="s">
        <v>40</v>
      </c>
      <c r="C128" s="11" t="s">
        <v>41</v>
      </c>
      <c r="D128" s="11">
        <v>32</v>
      </c>
      <c r="E128" s="11" t="s">
        <v>33</v>
      </c>
      <c r="F128" s="11" t="s">
        <v>14</v>
      </c>
      <c r="G128" s="11">
        <v>42.25</v>
      </c>
      <c r="AD128" s="12"/>
      <c r="AE128" s="12"/>
      <c r="AF128" s="12"/>
      <c r="AG128" s="12"/>
      <c r="AH128" s="12"/>
      <c r="AI128" s="12"/>
      <c r="AJ128" s="12"/>
      <c r="AK128" s="12"/>
      <c r="AL128" s="12"/>
    </row>
    <row r="129" spans="1:38" x14ac:dyDescent="0.25">
      <c r="A129" s="11">
        <v>2024</v>
      </c>
      <c r="B129" s="11" t="s">
        <v>40</v>
      </c>
      <c r="C129" s="11" t="s">
        <v>41</v>
      </c>
      <c r="D129" s="11">
        <v>7</v>
      </c>
      <c r="E129" s="11" t="s">
        <v>29</v>
      </c>
      <c r="F129" s="11" t="s">
        <v>15</v>
      </c>
      <c r="G129" s="11">
        <v>30</v>
      </c>
      <c r="AD129" s="12"/>
      <c r="AE129" s="12"/>
      <c r="AF129" s="12"/>
      <c r="AG129" s="12"/>
      <c r="AH129" s="12"/>
      <c r="AI129" s="12"/>
      <c r="AJ129" s="12"/>
      <c r="AK129" s="12"/>
      <c r="AL129" s="12"/>
    </row>
    <row r="130" spans="1:38" x14ac:dyDescent="0.25">
      <c r="A130" s="11">
        <v>2024</v>
      </c>
      <c r="B130" s="11" t="s">
        <v>40</v>
      </c>
      <c r="C130" s="11" t="s">
        <v>41</v>
      </c>
      <c r="D130" s="11">
        <v>8</v>
      </c>
      <c r="E130" s="11" t="s">
        <v>39</v>
      </c>
      <c r="F130" s="11" t="s">
        <v>15</v>
      </c>
      <c r="G130" s="11">
        <v>5.4</v>
      </c>
      <c r="AD130" s="12"/>
      <c r="AE130" s="12"/>
      <c r="AF130" s="12"/>
      <c r="AG130" s="12"/>
      <c r="AH130" s="12"/>
      <c r="AI130" s="12"/>
      <c r="AJ130" s="12"/>
      <c r="AK130" s="12"/>
      <c r="AL130" s="12"/>
    </row>
    <row r="131" spans="1:38" x14ac:dyDescent="0.25">
      <c r="A131" s="11">
        <v>2024</v>
      </c>
      <c r="B131" s="11" t="s">
        <v>40</v>
      </c>
      <c r="C131" s="11" t="s">
        <v>41</v>
      </c>
      <c r="D131" s="11">
        <v>9</v>
      </c>
      <c r="E131" s="11" t="s">
        <v>30</v>
      </c>
      <c r="F131" s="11" t="s">
        <v>15</v>
      </c>
      <c r="G131" s="11">
        <v>60.6</v>
      </c>
      <c r="AD131" s="12"/>
      <c r="AE131" s="12"/>
      <c r="AF131" s="12"/>
      <c r="AG131" s="12"/>
      <c r="AH131" s="12"/>
      <c r="AI131" s="12"/>
      <c r="AJ131" s="12"/>
      <c r="AK131" s="12"/>
      <c r="AL131" s="12"/>
    </row>
    <row r="132" spans="1:38" x14ac:dyDescent="0.25">
      <c r="A132" s="11">
        <v>2024</v>
      </c>
      <c r="B132" s="11" t="s">
        <v>40</v>
      </c>
      <c r="C132" s="11" t="s">
        <v>41</v>
      </c>
      <c r="D132" s="11">
        <v>17</v>
      </c>
      <c r="E132" s="11" t="s">
        <v>35</v>
      </c>
      <c r="F132" s="11" t="s">
        <v>15</v>
      </c>
      <c r="G132" s="11">
        <v>43.47</v>
      </c>
      <c r="AD132" s="12"/>
      <c r="AE132" s="12"/>
      <c r="AF132" s="12"/>
      <c r="AG132" s="12"/>
      <c r="AH132" s="12"/>
      <c r="AI132" s="12"/>
      <c r="AJ132" s="12"/>
      <c r="AK132" s="12"/>
      <c r="AL132" s="12"/>
    </row>
    <row r="133" spans="1:38" x14ac:dyDescent="0.25">
      <c r="A133" s="11">
        <v>2024</v>
      </c>
      <c r="B133" s="11" t="s">
        <v>40</v>
      </c>
      <c r="C133" s="11" t="s">
        <v>41</v>
      </c>
      <c r="D133" s="11">
        <v>26</v>
      </c>
      <c r="E133" s="11" t="s">
        <v>22</v>
      </c>
      <c r="F133" s="11" t="s">
        <v>15</v>
      </c>
      <c r="G133" s="11">
        <v>54</v>
      </c>
      <c r="AD133" s="12"/>
      <c r="AE133" s="12"/>
      <c r="AF133" s="12"/>
      <c r="AG133" s="12"/>
      <c r="AH133" s="12"/>
      <c r="AI133" s="12"/>
      <c r="AJ133" s="12"/>
      <c r="AK133" s="12"/>
      <c r="AL133" s="12"/>
    </row>
    <row r="134" spans="1:38" x14ac:dyDescent="0.25">
      <c r="A134" s="11">
        <v>2024</v>
      </c>
      <c r="B134" s="11" t="s">
        <v>40</v>
      </c>
      <c r="C134" s="11" t="s">
        <v>41</v>
      </c>
      <c r="D134" s="11">
        <v>28</v>
      </c>
      <c r="E134" s="11" t="s">
        <v>24</v>
      </c>
      <c r="F134" s="11" t="s">
        <v>15</v>
      </c>
      <c r="G134" s="11">
        <v>15</v>
      </c>
      <c r="AD134" s="12"/>
      <c r="AE134" s="12"/>
      <c r="AF134" s="12"/>
      <c r="AG134" s="12"/>
      <c r="AH134" s="12"/>
      <c r="AI134" s="12"/>
      <c r="AJ134" s="12"/>
      <c r="AK134" s="12"/>
      <c r="AL134" s="12"/>
    </row>
    <row r="135" spans="1:38" x14ac:dyDescent="0.25">
      <c r="A135" s="11">
        <v>2024</v>
      </c>
      <c r="B135" s="11" t="s">
        <v>40</v>
      </c>
      <c r="C135" s="11" t="s">
        <v>41</v>
      </c>
      <c r="D135" s="11">
        <v>32</v>
      </c>
      <c r="E135" s="11" t="s">
        <v>33</v>
      </c>
      <c r="F135" s="11" t="s">
        <v>15</v>
      </c>
      <c r="G135" s="11">
        <v>166.53</v>
      </c>
      <c r="AD135" s="12"/>
      <c r="AE135" s="12"/>
      <c r="AF135" s="12"/>
      <c r="AG135" s="12"/>
      <c r="AH135" s="12"/>
      <c r="AI135" s="12"/>
      <c r="AJ135" s="12"/>
      <c r="AK135" s="12"/>
      <c r="AL135" s="12"/>
    </row>
    <row r="136" spans="1:38" x14ac:dyDescent="0.25">
      <c r="A136" s="11">
        <v>2024</v>
      </c>
      <c r="B136" s="11" t="s">
        <v>40</v>
      </c>
      <c r="C136" s="11" t="s">
        <v>41</v>
      </c>
      <c r="D136" s="11">
        <v>7</v>
      </c>
      <c r="E136" s="11" t="s">
        <v>29</v>
      </c>
      <c r="F136" s="11" t="s">
        <v>16</v>
      </c>
      <c r="G136" s="11">
        <v>78</v>
      </c>
      <c r="AD136" s="12"/>
      <c r="AE136" s="12"/>
      <c r="AF136" s="12"/>
      <c r="AG136" s="12"/>
      <c r="AH136" s="12"/>
      <c r="AI136" s="12"/>
      <c r="AJ136" s="12"/>
      <c r="AK136" s="12"/>
      <c r="AL136" s="12"/>
    </row>
    <row r="137" spans="1:38" x14ac:dyDescent="0.25">
      <c r="A137" s="11">
        <v>2024</v>
      </c>
      <c r="B137" s="11" t="s">
        <v>40</v>
      </c>
      <c r="C137" s="11" t="s">
        <v>41</v>
      </c>
      <c r="D137" s="11">
        <v>8</v>
      </c>
      <c r="E137" s="11" t="s">
        <v>39</v>
      </c>
      <c r="F137" s="11" t="s">
        <v>16</v>
      </c>
      <c r="G137" s="11">
        <v>10.8</v>
      </c>
      <c r="AD137" s="12"/>
      <c r="AE137" s="12"/>
      <c r="AF137" s="12"/>
      <c r="AG137" s="12"/>
      <c r="AH137" s="12"/>
      <c r="AI137" s="12"/>
      <c r="AJ137" s="12"/>
      <c r="AK137" s="12"/>
      <c r="AL137" s="12"/>
    </row>
    <row r="138" spans="1:38" x14ac:dyDescent="0.25">
      <c r="A138" s="11">
        <v>2024</v>
      </c>
      <c r="B138" s="11" t="s">
        <v>40</v>
      </c>
      <c r="C138" s="11" t="s">
        <v>41</v>
      </c>
      <c r="D138" s="11">
        <v>9</v>
      </c>
      <c r="E138" s="11" t="s">
        <v>30</v>
      </c>
      <c r="F138" s="11" t="s">
        <v>16</v>
      </c>
      <c r="G138" s="11">
        <v>266.7</v>
      </c>
      <c r="AD138" s="12"/>
      <c r="AE138" s="12"/>
      <c r="AF138" s="12"/>
      <c r="AG138" s="12"/>
      <c r="AH138" s="12"/>
      <c r="AI138" s="12"/>
      <c r="AJ138" s="12"/>
      <c r="AK138" s="12"/>
      <c r="AL138" s="12"/>
    </row>
    <row r="139" spans="1:38" x14ac:dyDescent="0.25">
      <c r="A139" s="11">
        <v>2024</v>
      </c>
      <c r="B139" s="11" t="s">
        <v>40</v>
      </c>
      <c r="C139" s="11" t="s">
        <v>41</v>
      </c>
      <c r="D139" s="11">
        <v>12</v>
      </c>
      <c r="E139" s="11" t="s">
        <v>17</v>
      </c>
      <c r="F139" s="11" t="s">
        <v>16</v>
      </c>
      <c r="G139" s="11">
        <v>4.5</v>
      </c>
      <c r="AD139" s="12"/>
      <c r="AE139" s="12"/>
      <c r="AF139" s="12"/>
      <c r="AG139" s="12"/>
      <c r="AH139" s="12"/>
      <c r="AI139" s="12"/>
      <c r="AJ139" s="12"/>
      <c r="AK139" s="12"/>
      <c r="AL139" s="12"/>
    </row>
    <row r="140" spans="1:38" x14ac:dyDescent="0.25">
      <c r="A140" s="11">
        <v>2024</v>
      </c>
      <c r="B140" s="11" t="s">
        <v>40</v>
      </c>
      <c r="C140" s="11" t="s">
        <v>41</v>
      </c>
      <c r="D140" s="11">
        <v>15</v>
      </c>
      <c r="E140" s="11" t="s">
        <v>19</v>
      </c>
      <c r="F140" s="11" t="s">
        <v>16</v>
      </c>
      <c r="G140" s="11">
        <v>4.5</v>
      </c>
      <c r="AD140" s="12"/>
      <c r="AE140" s="12"/>
      <c r="AF140" s="12"/>
      <c r="AG140" s="12"/>
      <c r="AH140" s="12"/>
      <c r="AI140" s="12"/>
      <c r="AJ140" s="12"/>
      <c r="AK140" s="12"/>
      <c r="AL140" s="12"/>
    </row>
    <row r="141" spans="1:38" x14ac:dyDescent="0.25">
      <c r="A141" s="11">
        <v>2024</v>
      </c>
      <c r="B141" s="11" t="s">
        <v>40</v>
      </c>
      <c r="C141" s="11" t="s">
        <v>41</v>
      </c>
      <c r="D141" s="11">
        <v>17</v>
      </c>
      <c r="E141" s="11" t="s">
        <v>35</v>
      </c>
      <c r="F141" s="11" t="s">
        <v>16</v>
      </c>
      <c r="G141" s="11">
        <v>161.94</v>
      </c>
      <c r="AD141" s="12"/>
      <c r="AE141" s="12"/>
      <c r="AF141" s="12"/>
      <c r="AG141" s="12"/>
      <c r="AH141" s="12"/>
      <c r="AI141" s="12"/>
      <c r="AJ141" s="12"/>
      <c r="AK141" s="12"/>
      <c r="AL141" s="12"/>
    </row>
    <row r="142" spans="1:38" x14ac:dyDescent="0.25">
      <c r="A142" s="11">
        <v>2024</v>
      </c>
      <c r="B142" s="11" t="s">
        <v>40</v>
      </c>
      <c r="C142" s="11" t="s">
        <v>41</v>
      </c>
      <c r="D142" s="11">
        <v>26</v>
      </c>
      <c r="E142" s="11" t="s">
        <v>22</v>
      </c>
      <c r="F142" s="11" t="s">
        <v>16</v>
      </c>
      <c r="G142" s="11">
        <v>252</v>
      </c>
      <c r="AD142" s="12"/>
      <c r="AE142" s="12"/>
      <c r="AF142" s="12"/>
      <c r="AG142" s="12"/>
      <c r="AH142" s="12"/>
      <c r="AI142" s="12"/>
      <c r="AJ142" s="12"/>
      <c r="AK142" s="12"/>
      <c r="AL142" s="12"/>
    </row>
    <row r="143" spans="1:38" x14ac:dyDescent="0.25">
      <c r="A143" s="11">
        <v>2024</v>
      </c>
      <c r="B143" s="11" t="s">
        <v>40</v>
      </c>
      <c r="C143" s="11" t="s">
        <v>41</v>
      </c>
      <c r="D143" s="11">
        <v>28</v>
      </c>
      <c r="E143" s="11" t="s">
        <v>24</v>
      </c>
      <c r="F143" s="11" t="s">
        <v>16</v>
      </c>
      <c r="G143" s="11">
        <v>93</v>
      </c>
      <c r="AD143" s="12"/>
      <c r="AE143" s="12"/>
      <c r="AF143" s="12"/>
      <c r="AG143" s="12"/>
      <c r="AH143" s="12"/>
      <c r="AI143" s="12"/>
      <c r="AJ143" s="12"/>
      <c r="AK143" s="12"/>
      <c r="AL143" s="12"/>
    </row>
    <row r="144" spans="1:38" x14ac:dyDescent="0.25">
      <c r="A144" s="11">
        <v>2024</v>
      </c>
      <c r="B144" s="11" t="s">
        <v>40</v>
      </c>
      <c r="C144" s="11" t="s">
        <v>41</v>
      </c>
      <c r="D144" s="11">
        <v>32</v>
      </c>
      <c r="E144" s="11" t="s">
        <v>33</v>
      </c>
      <c r="F144" s="11" t="s">
        <v>16</v>
      </c>
      <c r="G144" s="11">
        <v>526.55999999999995</v>
      </c>
      <c r="AD144" s="12"/>
      <c r="AE144" s="12"/>
      <c r="AF144" s="12"/>
      <c r="AG144" s="12"/>
      <c r="AH144" s="12"/>
      <c r="AI144" s="12"/>
      <c r="AJ144" s="12"/>
      <c r="AK144" s="12"/>
      <c r="AL144" s="12"/>
    </row>
    <row r="145" spans="1:38" x14ac:dyDescent="0.25">
      <c r="A145" s="10">
        <v>2024</v>
      </c>
      <c r="B145" s="10" t="s">
        <v>40</v>
      </c>
      <c r="C145" s="10" t="s">
        <v>41</v>
      </c>
      <c r="D145" s="10">
        <v>9</v>
      </c>
      <c r="E145" s="10" t="s">
        <v>30</v>
      </c>
      <c r="F145" s="10" t="s">
        <v>9</v>
      </c>
      <c r="G145" s="10">
        <v>21</v>
      </c>
      <c r="AD145" s="12"/>
      <c r="AE145" s="12"/>
      <c r="AF145" s="12"/>
      <c r="AG145" s="12"/>
      <c r="AH145" s="12"/>
      <c r="AI145" s="12"/>
      <c r="AJ145" s="12"/>
      <c r="AK145" s="12"/>
      <c r="AL145" s="12"/>
    </row>
    <row r="146" spans="1:38" x14ac:dyDescent="0.25">
      <c r="A146" s="10">
        <v>2024</v>
      </c>
      <c r="B146" s="10" t="s">
        <v>40</v>
      </c>
      <c r="C146" s="10" t="s">
        <v>41</v>
      </c>
      <c r="D146" s="10">
        <v>12</v>
      </c>
      <c r="E146" s="10" t="s">
        <v>17</v>
      </c>
      <c r="F146" s="10" t="s">
        <v>9</v>
      </c>
      <c r="G146" s="10">
        <v>18</v>
      </c>
      <c r="AD146" s="12"/>
      <c r="AE146" s="12"/>
      <c r="AF146" s="12"/>
      <c r="AG146" s="12"/>
      <c r="AH146" s="12"/>
      <c r="AI146" s="12"/>
      <c r="AJ146" s="12"/>
      <c r="AK146" s="12"/>
      <c r="AL146" s="12"/>
    </row>
    <row r="147" spans="1:38" x14ac:dyDescent="0.25">
      <c r="A147" s="10">
        <v>2024</v>
      </c>
      <c r="B147" s="10" t="s">
        <v>40</v>
      </c>
      <c r="C147" s="10" t="s">
        <v>41</v>
      </c>
      <c r="D147" s="10">
        <v>17</v>
      </c>
      <c r="E147" s="10" t="s">
        <v>35</v>
      </c>
      <c r="F147" s="10" t="s">
        <v>9</v>
      </c>
      <c r="G147" s="10">
        <v>130.5</v>
      </c>
      <c r="AD147" s="12"/>
      <c r="AE147" s="12"/>
      <c r="AF147" s="12"/>
      <c r="AG147" s="12"/>
      <c r="AH147" s="12"/>
      <c r="AI147" s="12"/>
      <c r="AJ147" s="12"/>
      <c r="AK147" s="12"/>
      <c r="AL147" s="12"/>
    </row>
    <row r="148" spans="1:38" x14ac:dyDescent="0.25">
      <c r="A148" s="10">
        <v>2024</v>
      </c>
      <c r="B148" s="10" t="s">
        <v>40</v>
      </c>
      <c r="C148" s="10" t="s">
        <v>41</v>
      </c>
      <c r="D148" s="10">
        <v>20</v>
      </c>
      <c r="E148" s="10" t="s">
        <v>36</v>
      </c>
      <c r="F148" s="10" t="s">
        <v>9</v>
      </c>
      <c r="G148" s="10">
        <v>4.5</v>
      </c>
      <c r="AD148" s="12"/>
      <c r="AE148" s="12"/>
      <c r="AF148" s="12"/>
      <c r="AG148" s="12"/>
      <c r="AH148" s="12"/>
      <c r="AI148" s="12"/>
      <c r="AJ148" s="12"/>
      <c r="AK148" s="12"/>
      <c r="AL148" s="12"/>
    </row>
    <row r="149" spans="1:38" x14ac:dyDescent="0.25">
      <c r="A149" s="10">
        <v>2024</v>
      </c>
      <c r="B149" s="10" t="s">
        <v>40</v>
      </c>
      <c r="C149" s="10" t="s">
        <v>41</v>
      </c>
      <c r="D149" s="10">
        <v>26</v>
      </c>
      <c r="E149" s="10" t="s">
        <v>22</v>
      </c>
      <c r="F149" s="10" t="s">
        <v>9</v>
      </c>
      <c r="G149" s="10">
        <v>36</v>
      </c>
      <c r="AD149" s="12"/>
      <c r="AE149" s="12"/>
      <c r="AF149" s="12"/>
      <c r="AG149" s="12"/>
      <c r="AH149" s="12"/>
      <c r="AI149" s="12"/>
      <c r="AJ149" s="12"/>
      <c r="AK149" s="12"/>
      <c r="AL149" s="12"/>
    </row>
    <row r="150" spans="1:38" x14ac:dyDescent="0.25">
      <c r="A150" s="10">
        <v>2024</v>
      </c>
      <c r="B150" s="10" t="s">
        <v>40</v>
      </c>
      <c r="C150" s="10" t="s">
        <v>41</v>
      </c>
      <c r="D150" s="10">
        <v>28</v>
      </c>
      <c r="E150" s="10" t="s">
        <v>24</v>
      </c>
      <c r="F150" s="10" t="s">
        <v>9</v>
      </c>
      <c r="G150" s="10">
        <v>48</v>
      </c>
      <c r="AD150" s="12"/>
      <c r="AE150" s="12"/>
      <c r="AF150" s="12"/>
      <c r="AG150" s="12"/>
      <c r="AH150" s="12"/>
      <c r="AI150" s="12"/>
      <c r="AJ150" s="12"/>
      <c r="AK150" s="12"/>
      <c r="AL150" s="12"/>
    </row>
    <row r="151" spans="1:38" x14ac:dyDescent="0.25">
      <c r="A151" s="10">
        <v>2024</v>
      </c>
      <c r="B151" s="10" t="s">
        <v>40</v>
      </c>
      <c r="C151" s="10" t="s">
        <v>41</v>
      </c>
      <c r="D151" s="10">
        <v>32</v>
      </c>
      <c r="E151" s="10" t="s">
        <v>33</v>
      </c>
      <c r="F151" s="10" t="s">
        <v>9</v>
      </c>
      <c r="G151" s="10">
        <v>130.5</v>
      </c>
      <c r="AD151" s="12"/>
      <c r="AE151" s="12"/>
      <c r="AF151" s="12"/>
      <c r="AG151" s="12"/>
      <c r="AH151" s="12"/>
      <c r="AI151" s="12"/>
      <c r="AJ151" s="12"/>
      <c r="AK151" s="12"/>
      <c r="AL151" s="12"/>
    </row>
    <row r="152" spans="1:38" x14ac:dyDescent="0.25">
      <c r="A152" s="10">
        <v>2024</v>
      </c>
      <c r="B152" s="10" t="s">
        <v>40</v>
      </c>
      <c r="C152" s="10" t="s">
        <v>41</v>
      </c>
      <c r="D152" s="10">
        <v>42</v>
      </c>
      <c r="E152" s="10" t="s">
        <v>37</v>
      </c>
      <c r="F152" s="10" t="s">
        <v>9</v>
      </c>
      <c r="G152" s="10">
        <v>94.5</v>
      </c>
      <c r="AD152" s="12"/>
      <c r="AE152" s="12"/>
      <c r="AF152" s="12"/>
      <c r="AG152" s="12"/>
      <c r="AH152" s="12"/>
      <c r="AI152" s="12"/>
      <c r="AJ152" s="12"/>
      <c r="AK152" s="12"/>
      <c r="AL152" s="12"/>
    </row>
    <row r="153" spans="1:38" x14ac:dyDescent="0.25">
      <c r="A153" s="10">
        <v>2024</v>
      </c>
      <c r="B153" s="10" t="s">
        <v>40</v>
      </c>
      <c r="C153" s="10" t="s">
        <v>41</v>
      </c>
      <c r="D153" s="10">
        <v>9</v>
      </c>
      <c r="E153" s="10" t="s">
        <v>30</v>
      </c>
      <c r="F153" s="10" t="s">
        <v>10</v>
      </c>
      <c r="G153" s="10">
        <v>6</v>
      </c>
      <c r="AD153" s="12"/>
      <c r="AE153" s="12"/>
      <c r="AF153" s="12"/>
      <c r="AG153" s="12"/>
      <c r="AH153" s="12"/>
      <c r="AI153" s="12"/>
      <c r="AJ153" s="12"/>
      <c r="AK153" s="12"/>
      <c r="AL153" s="12"/>
    </row>
    <row r="154" spans="1:38" x14ac:dyDescent="0.25">
      <c r="A154" s="10">
        <v>2024</v>
      </c>
      <c r="B154" s="10" t="s">
        <v>40</v>
      </c>
      <c r="C154" s="10" t="s">
        <v>41</v>
      </c>
      <c r="D154" s="10">
        <v>17</v>
      </c>
      <c r="E154" s="10" t="s">
        <v>35</v>
      </c>
      <c r="F154" s="10" t="s">
        <v>10</v>
      </c>
      <c r="G154" s="10">
        <v>21.75</v>
      </c>
      <c r="AD154" s="12"/>
      <c r="AE154" s="12"/>
      <c r="AF154" s="12"/>
      <c r="AG154" s="12"/>
      <c r="AH154" s="12"/>
      <c r="AI154" s="12"/>
      <c r="AJ154" s="12"/>
      <c r="AK154" s="12"/>
      <c r="AL154" s="12"/>
    </row>
    <row r="155" spans="1:38" x14ac:dyDescent="0.25">
      <c r="A155" s="10">
        <v>2024</v>
      </c>
      <c r="B155" s="10" t="s">
        <v>40</v>
      </c>
      <c r="C155" s="10" t="s">
        <v>41</v>
      </c>
      <c r="D155" s="10">
        <v>20</v>
      </c>
      <c r="E155" s="10" t="s">
        <v>36</v>
      </c>
      <c r="F155" s="10" t="s">
        <v>10</v>
      </c>
      <c r="G155" s="10">
        <v>2.25</v>
      </c>
      <c r="AD155" s="12"/>
      <c r="AE155" s="12"/>
      <c r="AF155" s="12"/>
      <c r="AG155" s="12"/>
      <c r="AH155" s="12"/>
      <c r="AI155" s="12"/>
      <c r="AJ155" s="12"/>
      <c r="AK155" s="12"/>
      <c r="AL155" s="12"/>
    </row>
    <row r="156" spans="1:38" x14ac:dyDescent="0.25">
      <c r="A156" s="10">
        <v>2024</v>
      </c>
      <c r="B156" s="10" t="s">
        <v>40</v>
      </c>
      <c r="C156" s="10" t="s">
        <v>41</v>
      </c>
      <c r="D156" s="10">
        <v>28</v>
      </c>
      <c r="E156" s="10" t="s">
        <v>24</v>
      </c>
      <c r="F156" s="10" t="s">
        <v>10</v>
      </c>
      <c r="G156" s="10">
        <v>6</v>
      </c>
      <c r="AD156" s="12"/>
      <c r="AE156" s="12"/>
      <c r="AF156" s="12"/>
      <c r="AG156" s="12"/>
      <c r="AH156" s="12"/>
      <c r="AI156" s="12"/>
      <c r="AJ156" s="12"/>
      <c r="AK156" s="12"/>
      <c r="AL156" s="12"/>
    </row>
    <row r="157" spans="1:38" x14ac:dyDescent="0.25">
      <c r="A157" s="10">
        <v>2024</v>
      </c>
      <c r="B157" s="10" t="s">
        <v>40</v>
      </c>
      <c r="C157" s="10" t="s">
        <v>41</v>
      </c>
      <c r="D157" s="10">
        <v>32</v>
      </c>
      <c r="E157" s="10" t="s">
        <v>33</v>
      </c>
      <c r="F157" s="10" t="s">
        <v>10</v>
      </c>
      <c r="G157" s="10">
        <v>16.5</v>
      </c>
      <c r="AD157" s="12"/>
      <c r="AE157" s="12"/>
      <c r="AF157" s="12"/>
      <c r="AG157" s="12"/>
      <c r="AH157" s="12"/>
      <c r="AI157" s="12"/>
      <c r="AJ157" s="12"/>
      <c r="AK157" s="12"/>
      <c r="AL157" s="12"/>
    </row>
    <row r="158" spans="1:38" x14ac:dyDescent="0.25">
      <c r="A158" s="10">
        <v>2024</v>
      </c>
      <c r="B158" s="10" t="s">
        <v>40</v>
      </c>
      <c r="C158" s="10" t="s">
        <v>41</v>
      </c>
      <c r="D158" s="10">
        <v>42</v>
      </c>
      <c r="E158" s="10" t="s">
        <v>37</v>
      </c>
      <c r="F158" s="10" t="s">
        <v>10</v>
      </c>
      <c r="G158" s="10">
        <v>7.5</v>
      </c>
      <c r="AD158" s="12"/>
      <c r="AE158" s="12"/>
      <c r="AF158" s="12"/>
      <c r="AG158" s="12"/>
      <c r="AH158" s="12"/>
      <c r="AI158" s="12"/>
      <c r="AJ158" s="12"/>
      <c r="AK158" s="12"/>
      <c r="AL158" s="12"/>
    </row>
    <row r="159" spans="1:38" x14ac:dyDescent="0.25">
      <c r="A159" s="10">
        <v>2024</v>
      </c>
      <c r="B159" s="10" t="s">
        <v>40</v>
      </c>
      <c r="C159" s="10" t="s">
        <v>41</v>
      </c>
      <c r="D159" s="10">
        <v>9</v>
      </c>
      <c r="E159" s="10" t="s">
        <v>30</v>
      </c>
      <c r="F159" s="10" t="s">
        <v>11</v>
      </c>
      <c r="G159" s="10">
        <v>123</v>
      </c>
      <c r="AD159" s="12"/>
      <c r="AE159" s="12"/>
      <c r="AF159" s="12"/>
      <c r="AG159" s="12"/>
      <c r="AH159" s="12"/>
      <c r="AI159" s="12"/>
      <c r="AJ159" s="12"/>
      <c r="AK159" s="12"/>
      <c r="AL159" s="12"/>
    </row>
    <row r="160" spans="1:38" x14ac:dyDescent="0.25">
      <c r="A160" s="10">
        <v>2024</v>
      </c>
      <c r="B160" s="10" t="s">
        <v>40</v>
      </c>
      <c r="C160" s="10" t="s">
        <v>41</v>
      </c>
      <c r="D160" s="10">
        <v>12</v>
      </c>
      <c r="E160" s="10" t="s">
        <v>17</v>
      </c>
      <c r="F160" s="10" t="s">
        <v>11</v>
      </c>
      <c r="G160" s="10">
        <v>60</v>
      </c>
      <c r="AD160" s="12"/>
      <c r="AE160" s="12"/>
      <c r="AF160" s="12"/>
      <c r="AG160" s="12"/>
      <c r="AH160" s="12"/>
      <c r="AI160" s="12"/>
      <c r="AJ160" s="12"/>
      <c r="AK160" s="12"/>
      <c r="AL160" s="12"/>
    </row>
    <row r="161" spans="1:38" x14ac:dyDescent="0.25">
      <c r="A161" s="10">
        <v>2024</v>
      </c>
      <c r="B161" s="10" t="s">
        <v>40</v>
      </c>
      <c r="C161" s="10" t="s">
        <v>41</v>
      </c>
      <c r="D161" s="10">
        <v>17</v>
      </c>
      <c r="E161" s="10" t="s">
        <v>35</v>
      </c>
      <c r="F161" s="10" t="s">
        <v>11</v>
      </c>
      <c r="G161" s="10">
        <v>674.25</v>
      </c>
      <c r="AD161" s="12"/>
      <c r="AE161" s="12"/>
      <c r="AF161" s="12"/>
      <c r="AG161" s="12"/>
      <c r="AH161" s="12"/>
      <c r="AI161" s="12"/>
      <c r="AJ161" s="12"/>
      <c r="AK161" s="12"/>
      <c r="AL161" s="12"/>
    </row>
    <row r="162" spans="1:38" x14ac:dyDescent="0.25">
      <c r="A162" s="10">
        <v>2024</v>
      </c>
      <c r="B162" s="10" t="s">
        <v>40</v>
      </c>
      <c r="C162" s="10" t="s">
        <v>41</v>
      </c>
      <c r="D162" s="10">
        <v>20</v>
      </c>
      <c r="E162" s="10" t="s">
        <v>36</v>
      </c>
      <c r="F162" s="10" t="s">
        <v>11</v>
      </c>
      <c r="G162" s="10">
        <v>29.25</v>
      </c>
      <c r="AD162" s="12"/>
      <c r="AE162" s="12"/>
      <c r="AF162" s="12"/>
      <c r="AG162" s="12"/>
      <c r="AH162" s="12"/>
      <c r="AI162" s="12"/>
      <c r="AJ162" s="12"/>
      <c r="AK162" s="12"/>
      <c r="AL162" s="12"/>
    </row>
    <row r="163" spans="1:38" x14ac:dyDescent="0.25">
      <c r="A163" s="10">
        <v>2024</v>
      </c>
      <c r="B163" s="10" t="s">
        <v>40</v>
      </c>
      <c r="C163" s="10" t="s">
        <v>41</v>
      </c>
      <c r="D163" s="10">
        <v>26</v>
      </c>
      <c r="E163" s="10" t="s">
        <v>22</v>
      </c>
      <c r="F163" s="10" t="s">
        <v>11</v>
      </c>
      <c r="G163" s="10">
        <v>132</v>
      </c>
      <c r="AD163" s="12"/>
      <c r="AE163" s="12"/>
      <c r="AF163" s="12"/>
      <c r="AG163" s="12"/>
      <c r="AH163" s="12"/>
      <c r="AI163" s="12"/>
      <c r="AJ163" s="12"/>
      <c r="AK163" s="12"/>
      <c r="AL163" s="12"/>
    </row>
    <row r="164" spans="1:38" x14ac:dyDescent="0.25">
      <c r="A164" s="10">
        <v>2024</v>
      </c>
      <c r="B164" s="10" t="s">
        <v>40</v>
      </c>
      <c r="C164" s="10" t="s">
        <v>41</v>
      </c>
      <c r="D164" s="10">
        <v>28</v>
      </c>
      <c r="E164" s="10" t="s">
        <v>24</v>
      </c>
      <c r="F164" s="10" t="s">
        <v>11</v>
      </c>
      <c r="G164" s="10">
        <v>207</v>
      </c>
      <c r="AD164" s="12"/>
      <c r="AE164" s="12"/>
      <c r="AF164" s="12"/>
      <c r="AG164" s="12"/>
      <c r="AH164" s="12"/>
      <c r="AI164" s="12"/>
      <c r="AJ164" s="12"/>
      <c r="AK164" s="12"/>
      <c r="AL164" s="12"/>
    </row>
    <row r="165" spans="1:38" x14ac:dyDescent="0.25">
      <c r="A165" s="10">
        <v>2024</v>
      </c>
      <c r="B165" s="10" t="s">
        <v>40</v>
      </c>
      <c r="C165" s="10" t="s">
        <v>41</v>
      </c>
      <c r="D165" s="10">
        <v>32</v>
      </c>
      <c r="E165" s="10" t="s">
        <v>33</v>
      </c>
      <c r="F165" s="10" t="s">
        <v>11</v>
      </c>
      <c r="G165" s="10">
        <v>606</v>
      </c>
      <c r="AD165" s="12"/>
      <c r="AE165" s="12"/>
      <c r="AF165" s="12"/>
      <c r="AG165" s="12"/>
      <c r="AH165" s="12"/>
      <c r="AI165" s="12"/>
      <c r="AJ165" s="12"/>
      <c r="AK165" s="12"/>
      <c r="AL165" s="12"/>
    </row>
    <row r="166" spans="1:38" x14ac:dyDescent="0.25">
      <c r="A166" s="10">
        <v>2024</v>
      </c>
      <c r="B166" s="10" t="s">
        <v>40</v>
      </c>
      <c r="C166" s="10" t="s">
        <v>41</v>
      </c>
      <c r="D166" s="10">
        <v>42</v>
      </c>
      <c r="E166" s="10" t="s">
        <v>37</v>
      </c>
      <c r="F166" s="10" t="s">
        <v>11</v>
      </c>
      <c r="G166" s="10">
        <v>403.5</v>
      </c>
      <c r="AD166" s="12"/>
      <c r="AE166" s="12"/>
      <c r="AF166" s="12"/>
      <c r="AG166" s="12"/>
      <c r="AH166" s="12"/>
      <c r="AI166" s="12"/>
      <c r="AJ166" s="12"/>
      <c r="AK166" s="12"/>
      <c r="AL166" s="12"/>
    </row>
    <row r="167" spans="1:38" x14ac:dyDescent="0.25">
      <c r="A167" s="10">
        <v>2024</v>
      </c>
      <c r="B167" s="10" t="s">
        <v>40</v>
      </c>
      <c r="C167" s="10" t="s">
        <v>41</v>
      </c>
      <c r="D167" s="10">
        <v>9</v>
      </c>
      <c r="E167" s="10" t="s">
        <v>30</v>
      </c>
      <c r="F167" s="10" t="s">
        <v>12</v>
      </c>
      <c r="G167" s="10">
        <v>261</v>
      </c>
      <c r="AD167" s="12"/>
      <c r="AE167" s="12"/>
      <c r="AF167" s="12"/>
      <c r="AG167" s="12"/>
      <c r="AH167" s="12"/>
      <c r="AI167" s="12"/>
      <c r="AJ167" s="12"/>
      <c r="AK167" s="12"/>
      <c r="AL167" s="12"/>
    </row>
    <row r="168" spans="1:38" x14ac:dyDescent="0.25">
      <c r="A168" s="10">
        <v>2024</v>
      </c>
      <c r="B168" s="10" t="s">
        <v>40</v>
      </c>
      <c r="C168" s="10" t="s">
        <v>41</v>
      </c>
      <c r="D168" s="10">
        <v>12</v>
      </c>
      <c r="E168" s="10" t="s">
        <v>17</v>
      </c>
      <c r="F168" s="10" t="s">
        <v>12</v>
      </c>
      <c r="G168" s="10">
        <v>162</v>
      </c>
      <c r="AD168" s="12"/>
      <c r="AE168" s="12"/>
      <c r="AF168" s="12"/>
      <c r="AG168" s="12"/>
      <c r="AH168" s="12"/>
      <c r="AI168" s="12"/>
      <c r="AJ168" s="12"/>
      <c r="AK168" s="12"/>
      <c r="AL168" s="12"/>
    </row>
    <row r="169" spans="1:38" x14ac:dyDescent="0.25">
      <c r="A169" s="10">
        <v>2024</v>
      </c>
      <c r="B169" s="10" t="s">
        <v>40</v>
      </c>
      <c r="C169" s="10" t="s">
        <v>41</v>
      </c>
      <c r="D169" s="10">
        <v>17</v>
      </c>
      <c r="E169" s="10" t="s">
        <v>35</v>
      </c>
      <c r="F169" s="10" t="s">
        <v>12</v>
      </c>
      <c r="G169" s="10">
        <v>1504</v>
      </c>
      <c r="AD169" s="12"/>
      <c r="AE169" s="12"/>
      <c r="AF169" s="12"/>
      <c r="AG169" s="12"/>
      <c r="AH169" s="12"/>
      <c r="AI169" s="12"/>
      <c r="AJ169" s="12"/>
      <c r="AK169" s="12"/>
      <c r="AL169" s="12"/>
    </row>
    <row r="170" spans="1:38" x14ac:dyDescent="0.25">
      <c r="A170" s="10">
        <v>2024</v>
      </c>
      <c r="B170" s="10" t="s">
        <v>40</v>
      </c>
      <c r="C170" s="10" t="s">
        <v>41</v>
      </c>
      <c r="D170" s="10">
        <v>20</v>
      </c>
      <c r="E170" s="10" t="s">
        <v>36</v>
      </c>
      <c r="F170" s="10" t="s">
        <v>12</v>
      </c>
      <c r="G170" s="10">
        <v>67.5</v>
      </c>
      <c r="AD170" s="12"/>
      <c r="AE170" s="12"/>
      <c r="AF170" s="12"/>
      <c r="AG170" s="12"/>
      <c r="AH170" s="12"/>
      <c r="AI170" s="12"/>
      <c r="AJ170" s="12"/>
      <c r="AK170" s="12"/>
      <c r="AL170" s="12"/>
    </row>
    <row r="171" spans="1:38" x14ac:dyDescent="0.25">
      <c r="A171" s="10">
        <v>2024</v>
      </c>
      <c r="B171" s="10" t="s">
        <v>40</v>
      </c>
      <c r="C171" s="10" t="s">
        <v>41</v>
      </c>
      <c r="D171" s="10">
        <v>26</v>
      </c>
      <c r="E171" s="10" t="s">
        <v>22</v>
      </c>
      <c r="F171" s="10" t="s">
        <v>12</v>
      </c>
      <c r="G171" s="10">
        <v>354</v>
      </c>
      <c r="AD171" s="12"/>
      <c r="AE171" s="12"/>
      <c r="AF171" s="12"/>
      <c r="AG171" s="12"/>
      <c r="AH171" s="12"/>
      <c r="AI171" s="12"/>
      <c r="AJ171" s="12"/>
      <c r="AK171" s="12"/>
      <c r="AL171" s="12"/>
    </row>
    <row r="172" spans="1:38" x14ac:dyDescent="0.25">
      <c r="A172" s="10">
        <v>2024</v>
      </c>
      <c r="B172" s="10" t="s">
        <v>40</v>
      </c>
      <c r="C172" s="10" t="s">
        <v>41</v>
      </c>
      <c r="D172" s="10">
        <v>28</v>
      </c>
      <c r="E172" s="10" t="s">
        <v>24</v>
      </c>
      <c r="F172" s="10" t="s">
        <v>12</v>
      </c>
      <c r="G172" s="10">
        <v>528</v>
      </c>
      <c r="AD172" s="11"/>
      <c r="AE172" s="11"/>
      <c r="AF172" s="11"/>
      <c r="AG172" s="11"/>
      <c r="AH172" s="11"/>
      <c r="AI172" s="11"/>
      <c r="AJ172" s="11"/>
      <c r="AK172" s="11"/>
      <c r="AL172" s="11"/>
    </row>
    <row r="173" spans="1:38" x14ac:dyDescent="0.25">
      <c r="A173" s="10">
        <v>2024</v>
      </c>
      <c r="B173" s="10" t="s">
        <v>40</v>
      </c>
      <c r="C173" s="10" t="s">
        <v>41</v>
      </c>
      <c r="D173" s="10">
        <v>32</v>
      </c>
      <c r="E173" s="10" t="s">
        <v>33</v>
      </c>
      <c r="F173" s="10" t="s">
        <v>12</v>
      </c>
      <c r="G173" s="10">
        <v>1321</v>
      </c>
      <c r="AD173" s="11"/>
      <c r="AE173" s="11"/>
      <c r="AF173" s="11"/>
      <c r="AG173" s="11"/>
      <c r="AH173" s="11"/>
      <c r="AI173" s="11"/>
      <c r="AJ173" s="11"/>
      <c r="AK173" s="11"/>
      <c r="AL173" s="11"/>
    </row>
    <row r="174" spans="1:38" x14ac:dyDescent="0.25">
      <c r="A174" s="10">
        <v>2024</v>
      </c>
      <c r="B174" s="10" t="s">
        <v>40</v>
      </c>
      <c r="C174" s="10" t="s">
        <v>41</v>
      </c>
      <c r="D174" s="10">
        <v>42</v>
      </c>
      <c r="E174" s="10" t="s">
        <v>37</v>
      </c>
      <c r="F174" s="10" t="s">
        <v>12</v>
      </c>
      <c r="G174" s="10">
        <v>953.5</v>
      </c>
      <c r="AD174" s="11"/>
      <c r="AE174" s="11"/>
      <c r="AF174" s="11"/>
      <c r="AG174" s="11"/>
      <c r="AH174" s="11"/>
      <c r="AI174" s="11"/>
      <c r="AJ174" s="11"/>
      <c r="AK174" s="11"/>
      <c r="AL174" s="11"/>
    </row>
    <row r="175" spans="1:38" x14ac:dyDescent="0.25">
      <c r="A175" s="10">
        <v>2024</v>
      </c>
      <c r="B175" s="10" t="s">
        <v>40</v>
      </c>
      <c r="C175" s="10" t="s">
        <v>41</v>
      </c>
      <c r="D175" s="10">
        <v>9</v>
      </c>
      <c r="E175" s="10" t="s">
        <v>30</v>
      </c>
      <c r="F175" s="10" t="s">
        <v>13</v>
      </c>
      <c r="G175" s="10">
        <v>132</v>
      </c>
      <c r="AD175" s="11"/>
      <c r="AE175" s="11"/>
      <c r="AF175" s="11"/>
      <c r="AG175" s="11"/>
      <c r="AH175" s="11"/>
      <c r="AI175" s="11"/>
      <c r="AJ175" s="11"/>
      <c r="AK175" s="11"/>
      <c r="AL175" s="11"/>
    </row>
    <row r="176" spans="1:38" x14ac:dyDescent="0.25">
      <c r="A176" s="10">
        <v>2024</v>
      </c>
      <c r="B176" s="10" t="s">
        <v>40</v>
      </c>
      <c r="C176" s="10" t="s">
        <v>41</v>
      </c>
      <c r="D176" s="10">
        <v>12</v>
      </c>
      <c r="E176" s="10" t="s">
        <v>17</v>
      </c>
      <c r="F176" s="10" t="s">
        <v>13</v>
      </c>
      <c r="G176" s="10">
        <v>192</v>
      </c>
      <c r="AD176" s="11"/>
      <c r="AE176" s="11"/>
      <c r="AF176" s="11"/>
      <c r="AG176" s="11"/>
      <c r="AH176" s="11"/>
      <c r="AI176" s="11"/>
      <c r="AJ176" s="11"/>
      <c r="AK176" s="11"/>
      <c r="AL176" s="11"/>
    </row>
    <row r="177" spans="1:38" x14ac:dyDescent="0.25">
      <c r="A177" s="10">
        <v>2024</v>
      </c>
      <c r="B177" s="10" t="s">
        <v>40</v>
      </c>
      <c r="C177" s="10" t="s">
        <v>41</v>
      </c>
      <c r="D177" s="10">
        <v>17</v>
      </c>
      <c r="E177" s="10" t="s">
        <v>35</v>
      </c>
      <c r="F177" s="10" t="s">
        <v>13</v>
      </c>
      <c r="G177" s="10">
        <v>1001</v>
      </c>
      <c r="AD177" s="11"/>
      <c r="AE177" s="11"/>
      <c r="AF177" s="11"/>
      <c r="AG177" s="11"/>
      <c r="AH177" s="11"/>
      <c r="AI177" s="11"/>
      <c r="AJ177" s="11"/>
      <c r="AK177" s="11"/>
      <c r="AL177" s="11"/>
    </row>
    <row r="178" spans="1:38" x14ac:dyDescent="0.25">
      <c r="A178" s="10">
        <v>2024</v>
      </c>
      <c r="B178" s="10" t="s">
        <v>40</v>
      </c>
      <c r="C178" s="10" t="s">
        <v>41</v>
      </c>
      <c r="D178" s="10">
        <v>20</v>
      </c>
      <c r="E178" s="10" t="s">
        <v>36</v>
      </c>
      <c r="F178" s="10" t="s">
        <v>13</v>
      </c>
      <c r="G178" s="10">
        <v>31.5</v>
      </c>
      <c r="AD178" s="11"/>
      <c r="AE178" s="11"/>
      <c r="AF178" s="11"/>
      <c r="AG178" s="11"/>
      <c r="AH178" s="11"/>
      <c r="AI178" s="11"/>
      <c r="AJ178" s="11"/>
      <c r="AK178" s="11"/>
      <c r="AL178" s="11"/>
    </row>
    <row r="179" spans="1:38" x14ac:dyDescent="0.25">
      <c r="A179" s="10">
        <v>2024</v>
      </c>
      <c r="B179" s="10" t="s">
        <v>40</v>
      </c>
      <c r="C179" s="10" t="s">
        <v>41</v>
      </c>
      <c r="D179" s="10">
        <v>26</v>
      </c>
      <c r="E179" s="10" t="s">
        <v>22</v>
      </c>
      <c r="F179" s="10" t="s">
        <v>13</v>
      </c>
      <c r="G179" s="10">
        <v>390</v>
      </c>
      <c r="AD179" s="11"/>
      <c r="AE179" s="11"/>
      <c r="AF179" s="11"/>
      <c r="AG179" s="11"/>
      <c r="AH179" s="11"/>
      <c r="AI179" s="11"/>
      <c r="AJ179" s="11"/>
      <c r="AK179" s="11"/>
      <c r="AL179" s="11"/>
    </row>
    <row r="180" spans="1:38" x14ac:dyDescent="0.25">
      <c r="A180" s="10">
        <v>2024</v>
      </c>
      <c r="B180" s="10" t="s">
        <v>40</v>
      </c>
      <c r="C180" s="10" t="s">
        <v>41</v>
      </c>
      <c r="D180" s="10">
        <v>28</v>
      </c>
      <c r="E180" s="10" t="s">
        <v>24</v>
      </c>
      <c r="F180" s="10" t="s">
        <v>13</v>
      </c>
      <c r="G180" s="10">
        <v>438</v>
      </c>
      <c r="AD180" s="11"/>
      <c r="AE180" s="11"/>
      <c r="AF180" s="11"/>
      <c r="AG180" s="11"/>
      <c r="AH180" s="11"/>
      <c r="AI180" s="11"/>
      <c r="AJ180" s="11"/>
      <c r="AK180" s="11"/>
      <c r="AL180" s="11"/>
    </row>
    <row r="181" spans="1:38" x14ac:dyDescent="0.25">
      <c r="A181" s="10">
        <v>2024</v>
      </c>
      <c r="B181" s="10" t="s">
        <v>40</v>
      </c>
      <c r="C181" s="10" t="s">
        <v>41</v>
      </c>
      <c r="D181" s="10">
        <v>32</v>
      </c>
      <c r="E181" s="10" t="s">
        <v>33</v>
      </c>
      <c r="F181" s="10" t="s">
        <v>13</v>
      </c>
      <c r="G181" s="10">
        <v>903.5</v>
      </c>
      <c r="AD181" s="11"/>
      <c r="AE181" s="11"/>
      <c r="AF181" s="11"/>
      <c r="AG181" s="11"/>
      <c r="AH181" s="11"/>
      <c r="AI181" s="11"/>
      <c r="AJ181" s="11"/>
      <c r="AK181" s="11"/>
      <c r="AL181" s="11"/>
    </row>
    <row r="182" spans="1:38" x14ac:dyDescent="0.25">
      <c r="A182" s="10">
        <v>2024</v>
      </c>
      <c r="B182" s="10" t="s">
        <v>40</v>
      </c>
      <c r="C182" s="10" t="s">
        <v>41</v>
      </c>
      <c r="D182" s="10">
        <v>42</v>
      </c>
      <c r="E182" s="10" t="s">
        <v>37</v>
      </c>
      <c r="F182" s="10" t="s">
        <v>13</v>
      </c>
      <c r="G182" s="10">
        <v>641</v>
      </c>
      <c r="AD182" s="11"/>
      <c r="AE182" s="11"/>
      <c r="AF182" s="11"/>
      <c r="AG182" s="11"/>
      <c r="AH182" s="11"/>
      <c r="AI182" s="11"/>
      <c r="AJ182" s="11"/>
      <c r="AK182" s="11"/>
      <c r="AL182" s="11"/>
    </row>
    <row r="183" spans="1:38" x14ac:dyDescent="0.25">
      <c r="A183" s="10">
        <v>2024</v>
      </c>
      <c r="B183" s="10" t="s">
        <v>40</v>
      </c>
      <c r="C183" s="10" t="s">
        <v>41</v>
      </c>
      <c r="D183" s="10">
        <v>9</v>
      </c>
      <c r="E183" s="10" t="s">
        <v>30</v>
      </c>
      <c r="F183" s="10" t="s">
        <v>14</v>
      </c>
      <c r="G183" s="10">
        <v>6</v>
      </c>
      <c r="AD183" s="11"/>
      <c r="AE183" s="11"/>
      <c r="AF183" s="11"/>
      <c r="AG183" s="11"/>
      <c r="AH183" s="11"/>
      <c r="AI183" s="11"/>
      <c r="AJ183" s="11"/>
      <c r="AK183" s="11"/>
      <c r="AL183" s="11"/>
    </row>
    <row r="184" spans="1:38" x14ac:dyDescent="0.25">
      <c r="A184" s="10">
        <v>2024</v>
      </c>
      <c r="B184" s="10" t="s">
        <v>40</v>
      </c>
      <c r="C184" s="10" t="s">
        <v>41</v>
      </c>
      <c r="D184" s="10">
        <v>17</v>
      </c>
      <c r="E184" s="10" t="s">
        <v>35</v>
      </c>
      <c r="F184" s="10" t="s">
        <v>14</v>
      </c>
      <c r="G184" s="10">
        <v>38</v>
      </c>
      <c r="AD184" s="11"/>
      <c r="AE184" s="11"/>
      <c r="AF184" s="11"/>
      <c r="AG184" s="11"/>
      <c r="AH184" s="11"/>
      <c r="AI184" s="11"/>
      <c r="AJ184" s="11"/>
      <c r="AK184" s="11"/>
      <c r="AL184" s="11"/>
    </row>
    <row r="185" spans="1:38" x14ac:dyDescent="0.25">
      <c r="A185" s="10">
        <v>2024</v>
      </c>
      <c r="B185" s="10" t="s">
        <v>40</v>
      </c>
      <c r="C185" s="10" t="s">
        <v>41</v>
      </c>
      <c r="D185" s="10">
        <v>28</v>
      </c>
      <c r="E185" s="10" t="s">
        <v>24</v>
      </c>
      <c r="F185" s="10" t="s">
        <v>14</v>
      </c>
      <c r="G185" s="10">
        <v>6</v>
      </c>
      <c r="AD185" s="11"/>
      <c r="AE185" s="11"/>
      <c r="AF185" s="11"/>
      <c r="AG185" s="11"/>
      <c r="AH185" s="11"/>
      <c r="AI185" s="11"/>
      <c r="AJ185" s="11"/>
      <c r="AK185" s="11"/>
      <c r="AL185" s="11"/>
    </row>
    <row r="186" spans="1:38" x14ac:dyDescent="0.25">
      <c r="A186" s="10">
        <v>2024</v>
      </c>
      <c r="B186" s="10" t="s">
        <v>40</v>
      </c>
      <c r="C186" s="10" t="s">
        <v>41</v>
      </c>
      <c r="D186" s="10">
        <v>32</v>
      </c>
      <c r="E186" s="10" t="s">
        <v>33</v>
      </c>
      <c r="F186" s="10" t="s">
        <v>14</v>
      </c>
      <c r="G186" s="10">
        <v>39.5</v>
      </c>
      <c r="AD186" s="11"/>
      <c r="AE186" s="11"/>
      <c r="AF186" s="11"/>
      <c r="AG186" s="11"/>
      <c r="AH186" s="11"/>
      <c r="AI186" s="11"/>
      <c r="AJ186" s="11"/>
      <c r="AK186" s="11"/>
      <c r="AL186" s="11"/>
    </row>
    <row r="187" spans="1:38" x14ac:dyDescent="0.25">
      <c r="A187" s="10">
        <v>2024</v>
      </c>
      <c r="B187" s="10" t="s">
        <v>40</v>
      </c>
      <c r="C187" s="10" t="s">
        <v>41</v>
      </c>
      <c r="D187" s="10">
        <v>42</v>
      </c>
      <c r="E187" s="10" t="s">
        <v>37</v>
      </c>
      <c r="F187" s="10" t="s">
        <v>14</v>
      </c>
      <c r="G187" s="10">
        <v>35</v>
      </c>
      <c r="AD187" s="11"/>
      <c r="AE187" s="11"/>
      <c r="AF187" s="11"/>
      <c r="AG187" s="11"/>
      <c r="AH187" s="11"/>
      <c r="AI187" s="11"/>
      <c r="AJ187" s="11"/>
      <c r="AK187" s="11"/>
      <c r="AL187" s="11"/>
    </row>
    <row r="188" spans="1:38" x14ac:dyDescent="0.25">
      <c r="A188" s="10">
        <v>2024</v>
      </c>
      <c r="B188" s="10" t="s">
        <v>40</v>
      </c>
      <c r="C188" s="10" t="s">
        <v>41</v>
      </c>
      <c r="D188" s="10">
        <v>9</v>
      </c>
      <c r="E188" s="10" t="s">
        <v>30</v>
      </c>
      <c r="F188" s="10" t="s">
        <v>15</v>
      </c>
      <c r="G188" s="10">
        <v>9</v>
      </c>
      <c r="AD188" s="11"/>
      <c r="AE188" s="11"/>
      <c r="AF188" s="11"/>
      <c r="AG188" s="11"/>
      <c r="AH188" s="11"/>
      <c r="AI188" s="11"/>
      <c r="AJ188" s="11"/>
      <c r="AK188" s="11"/>
      <c r="AL188" s="11"/>
    </row>
    <row r="189" spans="1:38" x14ac:dyDescent="0.25">
      <c r="A189" s="10">
        <v>2024</v>
      </c>
      <c r="B189" s="10" t="s">
        <v>40</v>
      </c>
      <c r="C189" s="10" t="s">
        <v>41</v>
      </c>
      <c r="D189" s="10">
        <v>12</v>
      </c>
      <c r="E189" s="10" t="s">
        <v>17</v>
      </c>
      <c r="F189" s="10" t="s">
        <v>15</v>
      </c>
      <c r="G189" s="10">
        <v>6</v>
      </c>
      <c r="AD189" s="11"/>
      <c r="AE189" s="11"/>
      <c r="AF189" s="11"/>
      <c r="AG189" s="11"/>
      <c r="AH189" s="11"/>
      <c r="AI189" s="11"/>
      <c r="AJ189" s="11"/>
      <c r="AK189" s="11"/>
      <c r="AL189" s="11"/>
    </row>
    <row r="190" spans="1:38" x14ac:dyDescent="0.25">
      <c r="A190" s="10">
        <v>2024</v>
      </c>
      <c r="B190" s="10" t="s">
        <v>40</v>
      </c>
      <c r="C190" s="10" t="s">
        <v>41</v>
      </c>
      <c r="D190" s="10">
        <v>17</v>
      </c>
      <c r="E190" s="10" t="s">
        <v>35</v>
      </c>
      <c r="F190" s="10" t="s">
        <v>15</v>
      </c>
      <c r="G190" s="10">
        <v>52.75</v>
      </c>
      <c r="AD190" s="11"/>
      <c r="AE190" s="11"/>
      <c r="AF190" s="11"/>
      <c r="AG190" s="11"/>
      <c r="AH190" s="11"/>
      <c r="AI190" s="11"/>
      <c r="AJ190" s="11"/>
      <c r="AK190" s="11"/>
      <c r="AL190" s="11"/>
    </row>
    <row r="191" spans="1:38" x14ac:dyDescent="0.25">
      <c r="A191" s="10">
        <v>2024</v>
      </c>
      <c r="B191" s="10" t="s">
        <v>40</v>
      </c>
      <c r="C191" s="10" t="s">
        <v>41</v>
      </c>
      <c r="D191" s="10">
        <v>20</v>
      </c>
      <c r="E191" s="10" t="s">
        <v>36</v>
      </c>
      <c r="F191" s="10" t="s">
        <v>15</v>
      </c>
      <c r="G191" s="10">
        <v>2.25</v>
      </c>
      <c r="AD191" s="11"/>
      <c r="AE191" s="11"/>
      <c r="AF191" s="11"/>
      <c r="AG191" s="11"/>
      <c r="AH191" s="11"/>
      <c r="AI191" s="11"/>
      <c r="AJ191" s="11"/>
      <c r="AK191" s="11"/>
      <c r="AL191" s="11"/>
    </row>
    <row r="192" spans="1:38" x14ac:dyDescent="0.25">
      <c r="A192" s="10">
        <v>2024</v>
      </c>
      <c r="B192" s="10" t="s">
        <v>40</v>
      </c>
      <c r="C192" s="10" t="s">
        <v>41</v>
      </c>
      <c r="D192" s="10">
        <v>26</v>
      </c>
      <c r="E192" s="10" t="s">
        <v>22</v>
      </c>
      <c r="F192" s="10" t="s">
        <v>15</v>
      </c>
      <c r="G192" s="10">
        <v>12</v>
      </c>
      <c r="AD192" s="11"/>
      <c r="AE192" s="11"/>
      <c r="AF192" s="11"/>
      <c r="AG192" s="11"/>
      <c r="AH192" s="11"/>
      <c r="AI192" s="11"/>
      <c r="AJ192" s="11"/>
      <c r="AK192" s="11"/>
      <c r="AL192" s="11"/>
    </row>
    <row r="193" spans="1:38" x14ac:dyDescent="0.25">
      <c r="A193" s="10">
        <v>2024</v>
      </c>
      <c r="B193" s="10" t="s">
        <v>40</v>
      </c>
      <c r="C193" s="10" t="s">
        <v>41</v>
      </c>
      <c r="D193" s="10">
        <v>28</v>
      </c>
      <c r="E193" s="10" t="s">
        <v>24</v>
      </c>
      <c r="F193" s="10" t="s">
        <v>15</v>
      </c>
      <c r="G193" s="10">
        <v>18</v>
      </c>
      <c r="AD193" s="11"/>
      <c r="AE193" s="11"/>
      <c r="AF193" s="11"/>
      <c r="AG193" s="11"/>
      <c r="AH193" s="11"/>
      <c r="AI193" s="11"/>
      <c r="AJ193" s="11"/>
      <c r="AK193" s="11"/>
      <c r="AL193" s="11"/>
    </row>
    <row r="194" spans="1:38" x14ac:dyDescent="0.25">
      <c r="A194" s="10">
        <v>2024</v>
      </c>
      <c r="B194" s="10" t="s">
        <v>40</v>
      </c>
      <c r="C194" s="10" t="s">
        <v>41</v>
      </c>
      <c r="D194" s="10">
        <v>32</v>
      </c>
      <c r="E194" s="10" t="s">
        <v>33</v>
      </c>
      <c r="F194" s="10" t="s">
        <v>15</v>
      </c>
      <c r="G194" s="10">
        <v>46</v>
      </c>
      <c r="AD194" s="11"/>
      <c r="AE194" s="11"/>
      <c r="AF194" s="11"/>
      <c r="AG194" s="11"/>
      <c r="AH194" s="11"/>
      <c r="AI194" s="11"/>
      <c r="AJ194" s="11"/>
      <c r="AK194" s="11"/>
      <c r="AL194" s="11"/>
    </row>
    <row r="195" spans="1:38" x14ac:dyDescent="0.25">
      <c r="A195" s="10">
        <v>2024</v>
      </c>
      <c r="B195" s="10" t="s">
        <v>40</v>
      </c>
      <c r="C195" s="10" t="s">
        <v>41</v>
      </c>
      <c r="D195" s="10">
        <v>42</v>
      </c>
      <c r="E195" s="10" t="s">
        <v>37</v>
      </c>
      <c r="F195" s="10" t="s">
        <v>15</v>
      </c>
      <c r="G195" s="10">
        <v>34</v>
      </c>
      <c r="AD195" s="11"/>
      <c r="AE195" s="11"/>
      <c r="AF195" s="11"/>
      <c r="AG195" s="11"/>
      <c r="AH195" s="11"/>
      <c r="AI195" s="11"/>
      <c r="AJ195" s="11"/>
      <c r="AK195" s="11"/>
      <c r="AL195" s="11"/>
    </row>
    <row r="196" spans="1:38" x14ac:dyDescent="0.25">
      <c r="A196" s="10">
        <v>2024</v>
      </c>
      <c r="B196" s="10" t="s">
        <v>40</v>
      </c>
      <c r="C196" s="10" t="s">
        <v>41</v>
      </c>
      <c r="D196" s="10">
        <v>9</v>
      </c>
      <c r="E196" s="10" t="s">
        <v>30</v>
      </c>
      <c r="F196" s="10" t="s">
        <v>16</v>
      </c>
      <c r="G196" s="10">
        <v>39</v>
      </c>
      <c r="AD196" s="11"/>
      <c r="AE196" s="11"/>
      <c r="AF196" s="11"/>
      <c r="AG196" s="11"/>
      <c r="AH196" s="11"/>
      <c r="AI196" s="11"/>
      <c r="AJ196" s="11"/>
      <c r="AK196" s="11"/>
      <c r="AL196" s="11"/>
    </row>
    <row r="197" spans="1:38" x14ac:dyDescent="0.25">
      <c r="A197" s="10">
        <v>2024</v>
      </c>
      <c r="B197" s="10" t="s">
        <v>40</v>
      </c>
      <c r="C197" s="10" t="s">
        <v>41</v>
      </c>
      <c r="D197" s="10">
        <v>12</v>
      </c>
      <c r="E197" s="10" t="s">
        <v>17</v>
      </c>
      <c r="F197" s="10" t="s">
        <v>16</v>
      </c>
      <c r="G197" s="10">
        <v>30</v>
      </c>
      <c r="AD197" s="11"/>
      <c r="AE197" s="11"/>
      <c r="AF197" s="11"/>
      <c r="AG197" s="11"/>
      <c r="AH197" s="11"/>
      <c r="AI197" s="11"/>
      <c r="AJ197" s="11"/>
      <c r="AK197" s="11"/>
      <c r="AL197" s="11"/>
    </row>
    <row r="198" spans="1:38" x14ac:dyDescent="0.25">
      <c r="A198" s="10">
        <v>2024</v>
      </c>
      <c r="B198" s="10" t="s">
        <v>40</v>
      </c>
      <c r="C198" s="10" t="s">
        <v>41</v>
      </c>
      <c r="D198" s="10">
        <v>17</v>
      </c>
      <c r="E198" s="10" t="s">
        <v>35</v>
      </c>
      <c r="F198" s="10" t="s">
        <v>16</v>
      </c>
      <c r="G198" s="10">
        <v>210</v>
      </c>
      <c r="AD198" s="11"/>
      <c r="AE198" s="11"/>
      <c r="AF198" s="11"/>
      <c r="AG198" s="11"/>
      <c r="AH198" s="11"/>
      <c r="AI198" s="11"/>
      <c r="AJ198" s="11"/>
      <c r="AK198" s="11"/>
      <c r="AL198" s="11"/>
    </row>
    <row r="199" spans="1:38" x14ac:dyDescent="0.25">
      <c r="A199" s="10">
        <v>2024</v>
      </c>
      <c r="B199" s="10" t="s">
        <v>40</v>
      </c>
      <c r="C199" s="10" t="s">
        <v>41</v>
      </c>
      <c r="D199" s="10">
        <v>20</v>
      </c>
      <c r="E199" s="10" t="s">
        <v>36</v>
      </c>
      <c r="F199" s="10" t="s">
        <v>16</v>
      </c>
      <c r="G199" s="10">
        <v>9</v>
      </c>
      <c r="AD199" s="11"/>
      <c r="AE199" s="11"/>
      <c r="AF199" s="11"/>
      <c r="AG199" s="11"/>
      <c r="AH199" s="11"/>
      <c r="AI199" s="11"/>
      <c r="AJ199" s="11"/>
      <c r="AK199" s="11"/>
      <c r="AL199" s="11"/>
    </row>
    <row r="200" spans="1:38" x14ac:dyDescent="0.25">
      <c r="A200" s="10">
        <v>2024</v>
      </c>
      <c r="B200" s="10" t="s">
        <v>40</v>
      </c>
      <c r="C200" s="10" t="s">
        <v>41</v>
      </c>
      <c r="D200" s="10">
        <v>26</v>
      </c>
      <c r="E200" s="10" t="s">
        <v>22</v>
      </c>
      <c r="F200" s="10" t="s">
        <v>16</v>
      </c>
      <c r="G200" s="10">
        <v>60</v>
      </c>
      <c r="AD200" s="11"/>
      <c r="AE200" s="11"/>
      <c r="AF200" s="11"/>
      <c r="AG200" s="11"/>
      <c r="AH200" s="11"/>
      <c r="AI200" s="11"/>
      <c r="AJ200" s="11"/>
      <c r="AK200" s="11"/>
      <c r="AL200" s="11"/>
    </row>
    <row r="201" spans="1:38" x14ac:dyDescent="0.25">
      <c r="A201" s="10">
        <v>2024</v>
      </c>
      <c r="B201" s="10" t="s">
        <v>40</v>
      </c>
      <c r="C201" s="10" t="s">
        <v>41</v>
      </c>
      <c r="D201" s="10">
        <v>28</v>
      </c>
      <c r="E201" s="10" t="s">
        <v>24</v>
      </c>
      <c r="F201" s="10" t="s">
        <v>16</v>
      </c>
      <c r="G201" s="10">
        <v>84</v>
      </c>
      <c r="AD201" s="11"/>
      <c r="AE201" s="11"/>
      <c r="AF201" s="11"/>
      <c r="AG201" s="11"/>
      <c r="AH201" s="11"/>
      <c r="AI201" s="11"/>
      <c r="AJ201" s="11"/>
      <c r="AK201" s="11"/>
      <c r="AL201" s="11"/>
    </row>
    <row r="202" spans="1:38" x14ac:dyDescent="0.25">
      <c r="A202" s="10">
        <v>2024</v>
      </c>
      <c r="B202" s="10" t="s">
        <v>40</v>
      </c>
      <c r="C202" s="10" t="s">
        <v>41</v>
      </c>
      <c r="D202" s="10">
        <v>32</v>
      </c>
      <c r="E202" s="10" t="s">
        <v>33</v>
      </c>
      <c r="F202" s="10" t="s">
        <v>16</v>
      </c>
      <c r="G202" s="10">
        <v>178.5</v>
      </c>
      <c r="AD202" s="11"/>
      <c r="AE202" s="11"/>
      <c r="AF202" s="11"/>
      <c r="AG202" s="11"/>
      <c r="AH202" s="11"/>
      <c r="AI202" s="11"/>
      <c r="AJ202" s="11"/>
      <c r="AK202" s="11"/>
      <c r="AL202" s="11"/>
    </row>
    <row r="203" spans="1:38" x14ac:dyDescent="0.25">
      <c r="A203" s="10">
        <v>2024</v>
      </c>
      <c r="B203" s="10" t="s">
        <v>40</v>
      </c>
      <c r="C203" s="10" t="s">
        <v>41</v>
      </c>
      <c r="D203" s="10">
        <v>42</v>
      </c>
      <c r="E203" s="10" t="s">
        <v>37</v>
      </c>
      <c r="F203" s="10" t="s">
        <v>16</v>
      </c>
      <c r="G203" s="10">
        <v>127.5</v>
      </c>
      <c r="AD203" s="11"/>
      <c r="AE203" s="11"/>
      <c r="AF203" s="11"/>
      <c r="AG203" s="11"/>
      <c r="AH203" s="11"/>
      <c r="AI203" s="11"/>
      <c r="AJ203" s="11"/>
      <c r="AK203" s="11"/>
      <c r="AL203" s="11"/>
    </row>
    <row r="204" spans="1:38" x14ac:dyDescent="0.25">
      <c r="A204" s="28">
        <v>2024</v>
      </c>
      <c r="B204" s="28" t="s">
        <v>40</v>
      </c>
      <c r="C204" s="28" t="s">
        <v>41</v>
      </c>
      <c r="D204" s="28">
        <v>9</v>
      </c>
      <c r="E204" s="28" t="s">
        <v>30</v>
      </c>
      <c r="F204" s="28" t="s">
        <v>9</v>
      </c>
      <c r="G204" s="28">
        <v>2.2999999999999998</v>
      </c>
      <c r="AD204" s="11"/>
      <c r="AE204" s="11"/>
      <c r="AF204" s="11"/>
      <c r="AG204" s="11"/>
      <c r="AH204" s="11"/>
      <c r="AI204" s="11"/>
      <c r="AJ204" s="11"/>
      <c r="AK204" s="11"/>
      <c r="AL204" s="11"/>
    </row>
    <row r="205" spans="1:38" x14ac:dyDescent="0.25">
      <c r="A205" s="28">
        <v>2024</v>
      </c>
      <c r="B205" s="28" t="s">
        <v>40</v>
      </c>
      <c r="C205" s="28" t="s">
        <v>41</v>
      </c>
      <c r="D205" s="28">
        <v>17</v>
      </c>
      <c r="E205" s="28" t="s">
        <v>35</v>
      </c>
      <c r="F205" s="28" t="s">
        <v>9</v>
      </c>
      <c r="G205" s="28">
        <v>21</v>
      </c>
      <c r="AD205" s="11"/>
      <c r="AE205" s="11"/>
      <c r="AF205" s="11"/>
      <c r="AG205" s="11"/>
      <c r="AH205" s="11"/>
      <c r="AI205" s="11"/>
      <c r="AJ205" s="11"/>
      <c r="AK205" s="11"/>
      <c r="AL205" s="11"/>
    </row>
    <row r="206" spans="1:38" x14ac:dyDescent="0.25">
      <c r="A206" s="28">
        <v>2024</v>
      </c>
      <c r="B206" s="28" t="s">
        <v>40</v>
      </c>
      <c r="C206" s="28" t="s">
        <v>41</v>
      </c>
      <c r="D206" s="28">
        <v>28</v>
      </c>
      <c r="E206" s="28" t="s">
        <v>24</v>
      </c>
      <c r="F206" s="28" t="s">
        <v>9</v>
      </c>
      <c r="G206" s="28">
        <v>6.6</v>
      </c>
      <c r="AD206" s="11"/>
      <c r="AE206" s="11"/>
      <c r="AF206" s="11"/>
      <c r="AG206" s="11"/>
      <c r="AH206" s="11"/>
      <c r="AI206" s="11"/>
      <c r="AJ206" s="11"/>
      <c r="AK206" s="11"/>
      <c r="AL206" s="11"/>
    </row>
    <row r="207" spans="1:38" x14ac:dyDescent="0.25">
      <c r="A207" s="28">
        <v>2024</v>
      </c>
      <c r="B207" s="28" t="s">
        <v>40</v>
      </c>
      <c r="C207" s="28" t="s">
        <v>41</v>
      </c>
      <c r="D207" s="28">
        <v>32</v>
      </c>
      <c r="E207" s="28" t="s">
        <v>33</v>
      </c>
      <c r="F207" s="28" t="s">
        <v>9</v>
      </c>
      <c r="G207" s="28">
        <v>17.7</v>
      </c>
      <c r="AD207" s="11"/>
      <c r="AE207" s="11"/>
      <c r="AF207" s="11"/>
      <c r="AG207" s="11"/>
      <c r="AH207" s="11"/>
      <c r="AI207" s="11"/>
      <c r="AJ207" s="11"/>
      <c r="AK207" s="11"/>
      <c r="AL207" s="11"/>
    </row>
    <row r="208" spans="1:38" x14ac:dyDescent="0.25">
      <c r="A208" s="28">
        <v>2024</v>
      </c>
      <c r="B208" s="28" t="s">
        <v>40</v>
      </c>
      <c r="C208" s="28" t="s">
        <v>41</v>
      </c>
      <c r="D208" s="28">
        <v>42</v>
      </c>
      <c r="E208" s="28" t="s">
        <v>37</v>
      </c>
      <c r="F208" s="28" t="s">
        <v>9</v>
      </c>
      <c r="G208" s="28">
        <v>6</v>
      </c>
      <c r="AD208" s="11"/>
      <c r="AE208" s="11"/>
      <c r="AF208" s="11"/>
      <c r="AG208" s="11"/>
      <c r="AH208" s="11"/>
      <c r="AI208" s="11"/>
      <c r="AJ208" s="11"/>
      <c r="AK208" s="11"/>
      <c r="AL208" s="11"/>
    </row>
    <row r="209" spans="1:38" x14ac:dyDescent="0.25">
      <c r="A209" s="28">
        <v>2024</v>
      </c>
      <c r="B209" s="28" t="s">
        <v>40</v>
      </c>
      <c r="C209" s="28" t="s">
        <v>41</v>
      </c>
      <c r="D209" s="28">
        <v>96</v>
      </c>
      <c r="E209" s="28" t="s">
        <v>26</v>
      </c>
      <c r="F209" s="28" t="s">
        <v>9</v>
      </c>
      <c r="G209" s="28">
        <v>0.4</v>
      </c>
      <c r="AD209" s="11"/>
      <c r="AE209" s="11"/>
      <c r="AF209" s="11"/>
      <c r="AG209" s="11"/>
      <c r="AH209" s="11"/>
      <c r="AI209" s="11"/>
      <c r="AJ209" s="11"/>
      <c r="AK209" s="11"/>
      <c r="AL209" s="11"/>
    </row>
    <row r="210" spans="1:38" x14ac:dyDescent="0.25">
      <c r="A210" s="28">
        <v>2024</v>
      </c>
      <c r="B210" s="28" t="s">
        <v>40</v>
      </c>
      <c r="C210" s="28" t="s">
        <v>41</v>
      </c>
      <c r="D210" s="28">
        <v>17</v>
      </c>
      <c r="E210" s="28" t="s">
        <v>35</v>
      </c>
      <c r="F210" s="28" t="s">
        <v>11</v>
      </c>
      <c r="G210" s="28">
        <v>129</v>
      </c>
      <c r="AD210" s="11"/>
      <c r="AE210" s="11"/>
      <c r="AF210" s="11"/>
      <c r="AG210" s="11"/>
      <c r="AH210" s="11"/>
      <c r="AI210" s="11"/>
      <c r="AJ210" s="11"/>
      <c r="AK210" s="11"/>
      <c r="AL210" s="11"/>
    </row>
    <row r="211" spans="1:38" x14ac:dyDescent="0.25">
      <c r="A211" s="28">
        <v>2024</v>
      </c>
      <c r="B211" s="28" t="s">
        <v>40</v>
      </c>
      <c r="C211" s="28" t="s">
        <v>41</v>
      </c>
      <c r="D211" s="28">
        <v>28</v>
      </c>
      <c r="E211" s="28" t="s">
        <v>24</v>
      </c>
      <c r="F211" s="28" t="s">
        <v>11</v>
      </c>
      <c r="G211" s="28">
        <v>39.200000000000003</v>
      </c>
      <c r="AD211" s="11"/>
      <c r="AE211" s="11"/>
      <c r="AF211" s="11"/>
      <c r="AG211" s="11"/>
      <c r="AH211" s="11"/>
      <c r="AI211" s="11"/>
      <c r="AJ211" s="11"/>
      <c r="AK211" s="11"/>
      <c r="AL211" s="11"/>
    </row>
    <row r="212" spans="1:38" x14ac:dyDescent="0.25">
      <c r="A212" s="28">
        <v>2024</v>
      </c>
      <c r="B212" s="28" t="s">
        <v>40</v>
      </c>
      <c r="C212" s="28" t="s">
        <v>41</v>
      </c>
      <c r="D212" s="28">
        <v>32</v>
      </c>
      <c r="E212" s="28" t="s">
        <v>33</v>
      </c>
      <c r="F212" s="28" t="s">
        <v>11</v>
      </c>
      <c r="G212" s="28">
        <v>147</v>
      </c>
      <c r="AD212" s="11"/>
      <c r="AE212" s="11"/>
      <c r="AF212" s="11"/>
      <c r="AG212" s="11"/>
      <c r="AH212" s="11"/>
      <c r="AI212" s="11"/>
      <c r="AJ212" s="11"/>
      <c r="AK212" s="11"/>
      <c r="AL212" s="11"/>
    </row>
    <row r="213" spans="1:38" x14ac:dyDescent="0.25">
      <c r="A213" s="28">
        <v>2024</v>
      </c>
      <c r="B213" s="28" t="s">
        <v>40</v>
      </c>
      <c r="C213" s="28" t="s">
        <v>41</v>
      </c>
      <c r="D213" s="28">
        <v>96</v>
      </c>
      <c r="E213" s="28" t="s">
        <v>26</v>
      </c>
      <c r="F213" s="28" t="s">
        <v>11</v>
      </c>
      <c r="G213" s="28">
        <v>2.8</v>
      </c>
      <c r="AD213" s="11"/>
      <c r="AE213" s="11"/>
      <c r="AF213" s="11"/>
      <c r="AG213" s="11"/>
      <c r="AH213" s="11"/>
      <c r="AI213" s="11"/>
      <c r="AJ213" s="11"/>
      <c r="AK213" s="11"/>
      <c r="AL213" s="11"/>
    </row>
    <row r="214" spans="1:38" x14ac:dyDescent="0.25">
      <c r="A214" s="28">
        <v>2024</v>
      </c>
      <c r="B214" s="28" t="s">
        <v>40</v>
      </c>
      <c r="C214" s="28" t="s">
        <v>41</v>
      </c>
      <c r="D214" s="28">
        <v>9</v>
      </c>
      <c r="E214" s="28" t="s">
        <v>30</v>
      </c>
      <c r="F214" s="28" t="s">
        <v>12</v>
      </c>
      <c r="G214" s="28">
        <v>6.9</v>
      </c>
      <c r="AD214" s="11"/>
      <c r="AE214" s="11"/>
      <c r="AF214" s="11"/>
      <c r="AG214" s="11"/>
      <c r="AH214" s="11"/>
      <c r="AI214" s="11"/>
      <c r="AJ214" s="11"/>
      <c r="AK214" s="11"/>
      <c r="AL214" s="11"/>
    </row>
    <row r="215" spans="1:38" x14ac:dyDescent="0.25">
      <c r="A215" s="28">
        <v>2024</v>
      </c>
      <c r="B215" s="28" t="s">
        <v>40</v>
      </c>
      <c r="C215" s="28" t="s">
        <v>41</v>
      </c>
      <c r="D215" s="28">
        <v>17</v>
      </c>
      <c r="E215" s="28" t="s">
        <v>35</v>
      </c>
      <c r="F215" s="28" t="s">
        <v>12</v>
      </c>
      <c r="G215" s="28">
        <v>432</v>
      </c>
      <c r="AD215" s="11"/>
      <c r="AE215" s="11"/>
      <c r="AF215" s="11"/>
      <c r="AG215" s="11"/>
      <c r="AH215" s="11"/>
      <c r="AI215" s="11"/>
      <c r="AJ215" s="11"/>
      <c r="AK215" s="11"/>
      <c r="AL215" s="11"/>
    </row>
    <row r="216" spans="1:38" x14ac:dyDescent="0.25">
      <c r="A216" s="28">
        <v>2024</v>
      </c>
      <c r="B216" s="28" t="s">
        <v>40</v>
      </c>
      <c r="C216" s="28" t="s">
        <v>41</v>
      </c>
      <c r="D216" s="28">
        <v>28</v>
      </c>
      <c r="E216" s="28" t="s">
        <v>24</v>
      </c>
      <c r="F216" s="28" t="s">
        <v>12</v>
      </c>
      <c r="G216" s="28">
        <v>126.2</v>
      </c>
      <c r="AD216" s="11"/>
      <c r="AE216" s="11"/>
      <c r="AF216" s="11"/>
      <c r="AG216" s="11"/>
      <c r="AH216" s="11"/>
      <c r="AI216" s="11"/>
      <c r="AJ216" s="11"/>
      <c r="AK216" s="11"/>
      <c r="AL216" s="11"/>
    </row>
    <row r="217" spans="1:38" x14ac:dyDescent="0.25">
      <c r="A217" s="28">
        <v>2024</v>
      </c>
      <c r="B217" s="28" t="s">
        <v>40</v>
      </c>
      <c r="C217" s="28" t="s">
        <v>41</v>
      </c>
      <c r="D217" s="28">
        <v>32</v>
      </c>
      <c r="E217" s="28" t="s">
        <v>33</v>
      </c>
      <c r="F217" s="28" t="s">
        <v>12</v>
      </c>
      <c r="G217" s="28">
        <v>620.1</v>
      </c>
      <c r="AD217" s="11"/>
      <c r="AE217" s="11"/>
      <c r="AF217" s="11"/>
      <c r="AG217" s="11"/>
      <c r="AH217" s="11"/>
      <c r="AI217" s="11"/>
      <c r="AJ217" s="11"/>
      <c r="AK217" s="11"/>
      <c r="AL217" s="11"/>
    </row>
    <row r="218" spans="1:38" x14ac:dyDescent="0.25">
      <c r="A218" s="28">
        <v>2024</v>
      </c>
      <c r="B218" s="28" t="s">
        <v>40</v>
      </c>
      <c r="C218" s="28" t="s">
        <v>41</v>
      </c>
      <c r="D218" s="28">
        <v>42</v>
      </c>
      <c r="E218" s="28" t="s">
        <v>37</v>
      </c>
      <c r="F218" s="28" t="s">
        <v>12</v>
      </c>
      <c r="G218" s="28">
        <v>6</v>
      </c>
      <c r="AD218" s="11"/>
      <c r="AE218" s="11"/>
      <c r="AF218" s="11"/>
      <c r="AG218" s="11"/>
      <c r="AH218" s="11"/>
      <c r="AI218" s="11"/>
      <c r="AJ218" s="11"/>
      <c r="AK218" s="11"/>
      <c r="AL218" s="11"/>
    </row>
    <row r="219" spans="1:38" x14ac:dyDescent="0.25">
      <c r="A219" s="28">
        <v>2024</v>
      </c>
      <c r="B219" s="28" t="s">
        <v>40</v>
      </c>
      <c r="C219" s="28" t="s">
        <v>41</v>
      </c>
      <c r="D219" s="28">
        <v>96</v>
      </c>
      <c r="E219" s="28" t="s">
        <v>26</v>
      </c>
      <c r="F219" s="28" t="s">
        <v>12</v>
      </c>
      <c r="G219" s="28">
        <v>8.8000000000000007</v>
      </c>
      <c r="AD219" s="11"/>
      <c r="AE219" s="11"/>
      <c r="AF219" s="11"/>
      <c r="AG219" s="11"/>
      <c r="AH219" s="11"/>
      <c r="AI219" s="11"/>
      <c r="AJ219" s="11"/>
      <c r="AK219" s="11"/>
      <c r="AL219" s="11"/>
    </row>
    <row r="220" spans="1:38" x14ac:dyDescent="0.25">
      <c r="A220" s="28">
        <v>2024</v>
      </c>
      <c r="B220" s="28" t="s">
        <v>40</v>
      </c>
      <c r="C220" s="28" t="s">
        <v>41</v>
      </c>
      <c r="D220" s="28">
        <v>9</v>
      </c>
      <c r="E220" s="28" t="s">
        <v>30</v>
      </c>
      <c r="F220" s="28" t="s">
        <v>13</v>
      </c>
      <c r="G220" s="28">
        <v>6.9</v>
      </c>
      <c r="AD220" s="11"/>
      <c r="AE220" s="11"/>
      <c r="AF220" s="11"/>
      <c r="AG220" s="11"/>
      <c r="AH220" s="11"/>
      <c r="AI220" s="11"/>
      <c r="AJ220" s="11"/>
      <c r="AK220" s="11"/>
      <c r="AL220" s="11"/>
    </row>
    <row r="221" spans="1:38" x14ac:dyDescent="0.25">
      <c r="A221" s="28">
        <v>2024</v>
      </c>
      <c r="B221" s="28" t="s">
        <v>40</v>
      </c>
      <c r="C221" s="28" t="s">
        <v>41</v>
      </c>
      <c r="D221" s="28">
        <v>17</v>
      </c>
      <c r="E221" s="28" t="s">
        <v>35</v>
      </c>
      <c r="F221" s="28" t="s">
        <v>13</v>
      </c>
      <c r="G221" s="28">
        <v>162</v>
      </c>
      <c r="AD221" s="11"/>
      <c r="AE221" s="11"/>
      <c r="AF221" s="11"/>
      <c r="AG221" s="11"/>
      <c r="AH221" s="11"/>
      <c r="AI221" s="11"/>
      <c r="AJ221" s="11"/>
      <c r="AK221" s="11"/>
      <c r="AL221" s="11"/>
    </row>
    <row r="222" spans="1:38" x14ac:dyDescent="0.25">
      <c r="A222" s="28">
        <v>2024</v>
      </c>
      <c r="B222" s="28" t="s">
        <v>40</v>
      </c>
      <c r="C222" s="28" t="s">
        <v>41</v>
      </c>
      <c r="D222" s="28">
        <v>28</v>
      </c>
      <c r="E222" s="28" t="s">
        <v>24</v>
      </c>
      <c r="F222" s="28" t="s">
        <v>13</v>
      </c>
      <c r="G222" s="28">
        <v>36.6</v>
      </c>
      <c r="AD222" s="11"/>
      <c r="AE222" s="11"/>
      <c r="AF222" s="11"/>
      <c r="AG222" s="11"/>
      <c r="AH222" s="11"/>
      <c r="AI222" s="11"/>
      <c r="AJ222" s="11"/>
      <c r="AK222" s="11"/>
      <c r="AL222" s="11"/>
    </row>
    <row r="223" spans="1:38" x14ac:dyDescent="0.25">
      <c r="A223" s="28">
        <v>2024</v>
      </c>
      <c r="B223" s="28" t="s">
        <v>40</v>
      </c>
      <c r="C223" s="28" t="s">
        <v>41</v>
      </c>
      <c r="D223" s="28">
        <v>32</v>
      </c>
      <c r="E223" s="28" t="s">
        <v>33</v>
      </c>
      <c r="F223" s="28" t="s">
        <v>13</v>
      </c>
      <c r="G223" s="28">
        <v>170.1</v>
      </c>
      <c r="AD223" s="11"/>
      <c r="AE223" s="11"/>
      <c r="AF223" s="11"/>
      <c r="AG223" s="11"/>
      <c r="AH223" s="11"/>
      <c r="AI223" s="11"/>
      <c r="AJ223" s="11"/>
      <c r="AK223" s="11"/>
      <c r="AL223" s="11"/>
    </row>
    <row r="224" spans="1:38" x14ac:dyDescent="0.25">
      <c r="A224" s="28">
        <v>2024</v>
      </c>
      <c r="B224" s="28" t="s">
        <v>40</v>
      </c>
      <c r="C224" s="28" t="s">
        <v>41</v>
      </c>
      <c r="D224" s="28">
        <v>42</v>
      </c>
      <c r="E224" s="28" t="s">
        <v>37</v>
      </c>
      <c r="F224" s="28" t="s">
        <v>13</v>
      </c>
      <c r="G224" s="28">
        <v>24</v>
      </c>
      <c r="AD224" s="11"/>
      <c r="AE224" s="11"/>
      <c r="AF224" s="11"/>
      <c r="AG224" s="11"/>
      <c r="AH224" s="11"/>
      <c r="AI224" s="11"/>
      <c r="AJ224" s="11"/>
      <c r="AK224" s="11"/>
      <c r="AL224" s="11"/>
    </row>
    <row r="225" spans="1:38" x14ac:dyDescent="0.25">
      <c r="A225" s="28">
        <v>2024</v>
      </c>
      <c r="B225" s="28" t="s">
        <v>40</v>
      </c>
      <c r="C225" s="28" t="s">
        <v>41</v>
      </c>
      <c r="D225" s="28">
        <v>96</v>
      </c>
      <c r="E225" s="28" t="s">
        <v>26</v>
      </c>
      <c r="F225" s="28" t="s">
        <v>13</v>
      </c>
      <c r="G225" s="28">
        <v>2.4</v>
      </c>
      <c r="AD225" s="11"/>
      <c r="AE225" s="11"/>
      <c r="AF225" s="11"/>
      <c r="AG225" s="11"/>
      <c r="AH225" s="11"/>
      <c r="AI225" s="11"/>
      <c r="AJ225" s="11"/>
      <c r="AK225" s="11"/>
      <c r="AL225" s="11"/>
    </row>
    <row r="226" spans="1:38" x14ac:dyDescent="0.25">
      <c r="A226" s="28">
        <v>2024</v>
      </c>
      <c r="B226" s="28" t="s">
        <v>40</v>
      </c>
      <c r="C226" s="28" t="s">
        <v>41</v>
      </c>
      <c r="D226" s="28">
        <v>17</v>
      </c>
      <c r="E226" s="28" t="s">
        <v>35</v>
      </c>
      <c r="F226" s="28" t="s">
        <v>14</v>
      </c>
      <c r="G226" s="28">
        <v>12</v>
      </c>
      <c r="AD226" s="11"/>
      <c r="AE226" s="11"/>
      <c r="AF226" s="11"/>
      <c r="AG226" s="11"/>
      <c r="AH226" s="11"/>
      <c r="AI226" s="11"/>
      <c r="AJ226" s="11"/>
      <c r="AK226" s="11"/>
      <c r="AL226" s="11"/>
    </row>
    <row r="227" spans="1:38" x14ac:dyDescent="0.25">
      <c r="A227" s="28">
        <v>2024</v>
      </c>
      <c r="B227" s="28" t="s">
        <v>40</v>
      </c>
      <c r="C227" s="28" t="s">
        <v>41</v>
      </c>
      <c r="D227" s="28">
        <v>17</v>
      </c>
      <c r="E227" s="28" t="s">
        <v>35</v>
      </c>
      <c r="F227" s="28" t="s">
        <v>15</v>
      </c>
      <c r="G227" s="28">
        <v>33</v>
      </c>
      <c r="AD227" s="11"/>
      <c r="AE227" s="11"/>
      <c r="AF227" s="11"/>
      <c r="AG227" s="11"/>
      <c r="AH227" s="11"/>
      <c r="AI227" s="11"/>
      <c r="AJ227" s="11"/>
      <c r="AK227" s="11"/>
      <c r="AL227" s="11"/>
    </row>
    <row r="228" spans="1:38" x14ac:dyDescent="0.25">
      <c r="A228" s="28">
        <v>2024</v>
      </c>
      <c r="B228" s="28" t="s">
        <v>40</v>
      </c>
      <c r="C228" s="28" t="s">
        <v>41</v>
      </c>
      <c r="D228" s="28">
        <v>28</v>
      </c>
      <c r="E228" s="28" t="s">
        <v>24</v>
      </c>
      <c r="F228" s="28" t="s">
        <v>15</v>
      </c>
      <c r="G228" s="28">
        <v>5.6</v>
      </c>
      <c r="AD228" s="11"/>
      <c r="AE228" s="11"/>
      <c r="AF228" s="11"/>
      <c r="AG228" s="11"/>
      <c r="AH228" s="11"/>
      <c r="AI228" s="11"/>
      <c r="AJ228" s="11"/>
      <c r="AK228" s="11"/>
      <c r="AL228" s="11"/>
    </row>
    <row r="229" spans="1:38" x14ac:dyDescent="0.25">
      <c r="A229" s="28">
        <v>2024</v>
      </c>
      <c r="B229" s="28" t="s">
        <v>40</v>
      </c>
      <c r="C229" s="28" t="s">
        <v>41</v>
      </c>
      <c r="D229" s="28">
        <v>32</v>
      </c>
      <c r="E229" s="28" t="s">
        <v>33</v>
      </c>
      <c r="F229" s="28" t="s">
        <v>15</v>
      </c>
      <c r="G229" s="28">
        <v>39</v>
      </c>
      <c r="AD229" s="11"/>
      <c r="AE229" s="11"/>
      <c r="AF229" s="11"/>
      <c r="AG229" s="11"/>
      <c r="AH229" s="11"/>
      <c r="AI229" s="11"/>
      <c r="AJ229" s="11"/>
      <c r="AK229" s="11"/>
      <c r="AL229" s="11"/>
    </row>
    <row r="230" spans="1:38" x14ac:dyDescent="0.25">
      <c r="A230" s="28">
        <v>2024</v>
      </c>
      <c r="B230" s="28" t="s">
        <v>40</v>
      </c>
      <c r="C230" s="28" t="s">
        <v>41</v>
      </c>
      <c r="D230" s="28">
        <v>42</v>
      </c>
      <c r="E230" s="28" t="s">
        <v>37</v>
      </c>
      <c r="F230" s="28" t="s">
        <v>15</v>
      </c>
      <c r="G230" s="28">
        <v>6</v>
      </c>
      <c r="AD230" s="11"/>
      <c r="AE230" s="11"/>
      <c r="AF230" s="11"/>
      <c r="AG230" s="11"/>
      <c r="AH230" s="11"/>
      <c r="AI230" s="11"/>
      <c r="AJ230" s="11"/>
      <c r="AK230" s="11"/>
      <c r="AL230" s="11"/>
    </row>
    <row r="231" spans="1:38" x14ac:dyDescent="0.25">
      <c r="A231" s="28">
        <v>2024</v>
      </c>
      <c r="B231" s="28" t="s">
        <v>40</v>
      </c>
      <c r="C231" s="28" t="s">
        <v>41</v>
      </c>
      <c r="D231" s="28">
        <v>96</v>
      </c>
      <c r="E231" s="28" t="s">
        <v>26</v>
      </c>
      <c r="F231" s="28" t="s">
        <v>15</v>
      </c>
      <c r="G231" s="28">
        <v>0.4</v>
      </c>
      <c r="AD231" s="11"/>
      <c r="AE231" s="11"/>
      <c r="AF231" s="11"/>
      <c r="AG231" s="11"/>
      <c r="AH231" s="11"/>
      <c r="AI231" s="11"/>
      <c r="AJ231" s="11"/>
      <c r="AK231" s="11"/>
      <c r="AL231" s="11"/>
    </row>
    <row r="232" spans="1:38" x14ac:dyDescent="0.25">
      <c r="A232" s="28">
        <v>2024</v>
      </c>
      <c r="B232" s="28" t="s">
        <v>40</v>
      </c>
      <c r="C232" s="28" t="s">
        <v>41</v>
      </c>
      <c r="D232" s="28">
        <v>9</v>
      </c>
      <c r="E232" s="28" t="s">
        <v>30</v>
      </c>
      <c r="F232" s="28" t="s">
        <v>16</v>
      </c>
      <c r="G232" s="28">
        <v>2.2999999999999998</v>
      </c>
      <c r="AD232" s="11"/>
      <c r="AE232" s="11"/>
      <c r="AF232" s="11"/>
      <c r="AG232" s="11"/>
      <c r="AH232" s="11"/>
      <c r="AI232" s="11"/>
      <c r="AJ232" s="11"/>
      <c r="AK232" s="11"/>
      <c r="AL232" s="11"/>
    </row>
    <row r="233" spans="1:38" x14ac:dyDescent="0.25">
      <c r="A233" s="28">
        <v>2024</v>
      </c>
      <c r="B233" s="28" t="s">
        <v>40</v>
      </c>
      <c r="C233" s="28" t="s">
        <v>41</v>
      </c>
      <c r="D233" s="28">
        <v>17</v>
      </c>
      <c r="E233" s="28" t="s">
        <v>35</v>
      </c>
      <c r="F233" s="28" t="s">
        <v>16</v>
      </c>
      <c r="G233" s="28">
        <v>115.5</v>
      </c>
      <c r="AD233" s="11"/>
      <c r="AE233" s="11"/>
      <c r="AF233" s="11"/>
      <c r="AG233" s="11"/>
      <c r="AH233" s="11"/>
      <c r="AI233" s="11"/>
      <c r="AJ233" s="11"/>
      <c r="AK233" s="11"/>
      <c r="AL233" s="11"/>
    </row>
    <row r="234" spans="1:38" x14ac:dyDescent="0.25">
      <c r="A234" s="28">
        <v>2024</v>
      </c>
      <c r="B234" s="28" t="s">
        <v>40</v>
      </c>
      <c r="C234" s="28" t="s">
        <v>41</v>
      </c>
      <c r="D234" s="28">
        <v>28</v>
      </c>
      <c r="E234" s="28" t="s">
        <v>24</v>
      </c>
      <c r="F234" s="28" t="s">
        <v>16</v>
      </c>
      <c r="G234" s="28">
        <v>29</v>
      </c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x14ac:dyDescent="0.25">
      <c r="A235" s="28">
        <v>2024</v>
      </c>
      <c r="B235" s="28" t="s">
        <v>40</v>
      </c>
      <c r="C235" s="28" t="s">
        <v>41</v>
      </c>
      <c r="D235" s="28">
        <v>32</v>
      </c>
      <c r="E235" s="28" t="s">
        <v>33</v>
      </c>
      <c r="F235" s="28" t="s">
        <v>16</v>
      </c>
      <c r="G235" s="28">
        <v>127.2</v>
      </c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x14ac:dyDescent="0.25">
      <c r="A236" s="28">
        <v>2024</v>
      </c>
      <c r="B236" s="28" t="s">
        <v>40</v>
      </c>
      <c r="C236" s="28" t="s">
        <v>41</v>
      </c>
      <c r="D236" s="28">
        <v>42</v>
      </c>
      <c r="E236" s="28" t="s">
        <v>37</v>
      </c>
      <c r="F236" s="28" t="s">
        <v>16</v>
      </c>
      <c r="G236" s="28">
        <v>12</v>
      </c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x14ac:dyDescent="0.25">
      <c r="A237" s="28">
        <v>2024</v>
      </c>
      <c r="B237" s="28" t="s">
        <v>40</v>
      </c>
      <c r="C237" s="28" t="s">
        <v>41</v>
      </c>
      <c r="D237" s="28">
        <v>96</v>
      </c>
      <c r="E237" s="28" t="s">
        <v>26</v>
      </c>
      <c r="F237" s="28" t="s">
        <v>16</v>
      </c>
      <c r="G237" s="28">
        <v>2</v>
      </c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x14ac:dyDescent="0.25"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x14ac:dyDescent="0.25"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x14ac:dyDescent="0.25"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30:38" x14ac:dyDescent="0.25"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30:38" x14ac:dyDescent="0.25"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30:38" x14ac:dyDescent="0.25"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30:38" x14ac:dyDescent="0.25"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30:38" x14ac:dyDescent="0.25"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30:38" x14ac:dyDescent="0.25"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30:38" x14ac:dyDescent="0.25"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30:38" x14ac:dyDescent="0.25"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30:38" x14ac:dyDescent="0.25"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30:38" x14ac:dyDescent="0.25"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30:38" x14ac:dyDescent="0.25"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30:38" x14ac:dyDescent="0.25"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30:38" x14ac:dyDescent="0.25"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30:38" x14ac:dyDescent="0.25"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30:38" x14ac:dyDescent="0.25"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30:38" x14ac:dyDescent="0.25"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30:38" x14ac:dyDescent="0.25"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30:38" x14ac:dyDescent="0.25"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30:38" x14ac:dyDescent="0.25"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30:38" x14ac:dyDescent="0.25"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30:38" x14ac:dyDescent="0.25"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30:38" x14ac:dyDescent="0.25"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30:38" x14ac:dyDescent="0.25"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30:38" x14ac:dyDescent="0.25"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30:38" x14ac:dyDescent="0.25"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30:38" x14ac:dyDescent="0.25"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30:38" x14ac:dyDescent="0.25"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30:38" x14ac:dyDescent="0.25">
      <c r="AD268" s="10"/>
      <c r="AE268" s="10"/>
      <c r="AF268" s="10"/>
      <c r="AG268" s="10"/>
      <c r="AH268" s="10"/>
      <c r="AI268" s="10"/>
      <c r="AJ268" s="10"/>
      <c r="AK268" s="10"/>
      <c r="AL268" s="10"/>
    </row>
    <row r="269" spans="30:38" x14ac:dyDescent="0.25">
      <c r="AD269" s="10"/>
      <c r="AE269" s="10"/>
      <c r="AF269" s="10"/>
      <c r="AG269" s="10"/>
      <c r="AH269" s="10"/>
      <c r="AI269" s="10"/>
      <c r="AJ269" s="10"/>
      <c r="AK269" s="10"/>
      <c r="AL269" s="10"/>
    </row>
    <row r="270" spans="30:38" x14ac:dyDescent="0.25">
      <c r="AD270" s="10"/>
      <c r="AE270" s="10"/>
      <c r="AF270" s="10"/>
      <c r="AG270" s="10"/>
      <c r="AH270" s="10"/>
      <c r="AI270" s="10"/>
      <c r="AJ270" s="10"/>
      <c r="AK270" s="10"/>
      <c r="AL270" s="10"/>
    </row>
    <row r="271" spans="30:38" x14ac:dyDescent="0.25">
      <c r="AD271" s="10"/>
      <c r="AE271" s="10"/>
      <c r="AF271" s="10"/>
      <c r="AG271" s="10"/>
      <c r="AH271" s="10"/>
      <c r="AI271" s="10"/>
      <c r="AJ271" s="10"/>
      <c r="AK271" s="10"/>
      <c r="AL271" s="10"/>
    </row>
    <row r="272" spans="30:38" x14ac:dyDescent="0.25">
      <c r="AD272" s="10"/>
      <c r="AE272" s="10"/>
      <c r="AF272" s="10"/>
      <c r="AG272" s="10"/>
      <c r="AH272" s="10"/>
      <c r="AI272" s="10"/>
      <c r="AJ272" s="10"/>
      <c r="AK272" s="10"/>
      <c r="AL272" s="10"/>
    </row>
    <row r="273" spans="30:38" x14ac:dyDescent="0.25">
      <c r="AD273" s="28"/>
      <c r="AE273" s="28"/>
      <c r="AF273" s="28"/>
      <c r="AG273" s="28"/>
      <c r="AH273" s="28"/>
      <c r="AI273" s="28"/>
      <c r="AJ273" s="28"/>
      <c r="AK273" s="28"/>
      <c r="AL273" s="28"/>
    </row>
    <row r="274" spans="30:38" x14ac:dyDescent="0.25">
      <c r="AD274" s="28"/>
      <c r="AE274" s="28"/>
      <c r="AF274" s="28"/>
      <c r="AG274" s="28"/>
      <c r="AH274" s="28"/>
      <c r="AI274" s="28"/>
      <c r="AJ274" s="28"/>
      <c r="AK274" s="28"/>
      <c r="AL274" s="28"/>
    </row>
    <row r="275" spans="30:38" x14ac:dyDescent="0.25">
      <c r="AD275" s="28"/>
      <c r="AE275" s="28"/>
      <c r="AF275" s="28"/>
      <c r="AG275" s="28"/>
      <c r="AH275" s="28"/>
      <c r="AI275" s="28"/>
      <c r="AJ275" s="28"/>
      <c r="AK275" s="28"/>
      <c r="AL275" s="28"/>
    </row>
    <row r="276" spans="30:38" x14ac:dyDescent="0.25">
      <c r="AD276" s="28"/>
      <c r="AE276" s="28"/>
      <c r="AF276" s="28"/>
      <c r="AG276" s="28"/>
      <c r="AH276" s="28"/>
      <c r="AI276" s="28"/>
      <c r="AJ276" s="28"/>
      <c r="AK276" s="28"/>
      <c r="AL276" s="28"/>
    </row>
    <row r="277" spans="30:38" x14ac:dyDescent="0.25">
      <c r="AD277" s="28"/>
      <c r="AE277" s="28"/>
      <c r="AF277" s="28"/>
      <c r="AG277" s="28"/>
      <c r="AH277" s="28"/>
      <c r="AI277" s="28"/>
      <c r="AJ277" s="28"/>
      <c r="AK277" s="28"/>
      <c r="AL277" s="28"/>
    </row>
    <row r="278" spans="30:38" x14ac:dyDescent="0.25">
      <c r="AD278" s="28"/>
      <c r="AE278" s="28"/>
      <c r="AF278" s="28"/>
      <c r="AG278" s="28"/>
      <c r="AH278" s="28"/>
      <c r="AI278" s="28"/>
      <c r="AJ278" s="28"/>
      <c r="AK278" s="28"/>
      <c r="AL278" s="28"/>
    </row>
    <row r="279" spans="30:38" x14ac:dyDescent="0.25">
      <c r="AD279" s="28"/>
      <c r="AE279" s="28"/>
      <c r="AF279" s="28"/>
      <c r="AG279" s="28"/>
      <c r="AH279" s="28"/>
      <c r="AI279" s="28"/>
      <c r="AJ279" s="28"/>
      <c r="AK279" s="28"/>
      <c r="AL279" s="28"/>
    </row>
    <row r="280" spans="30:38" x14ac:dyDescent="0.25">
      <c r="AD280" s="28"/>
      <c r="AE280" s="28"/>
      <c r="AF280" s="28"/>
      <c r="AG280" s="28"/>
      <c r="AH280" s="28"/>
      <c r="AI280" s="28"/>
      <c r="AJ280" s="28"/>
      <c r="AK280" s="28"/>
      <c r="AL280" s="28"/>
    </row>
    <row r="281" spans="30:38" x14ac:dyDescent="0.25">
      <c r="AD281" s="28"/>
      <c r="AE281" s="28"/>
      <c r="AF281" s="28"/>
      <c r="AG281" s="28"/>
      <c r="AH281" s="28"/>
      <c r="AI281" s="28"/>
      <c r="AJ281" s="28"/>
      <c r="AK281" s="28"/>
      <c r="AL281" s="28"/>
    </row>
    <row r="282" spans="30:38" x14ac:dyDescent="0.25">
      <c r="AD282" s="28"/>
      <c r="AE282" s="28"/>
      <c r="AF282" s="28"/>
      <c r="AG282" s="28"/>
      <c r="AH282" s="28"/>
      <c r="AI282" s="28"/>
      <c r="AJ282" s="28"/>
      <c r="AK282" s="28"/>
      <c r="AL282" s="28"/>
    </row>
    <row r="283" spans="30:38" x14ac:dyDescent="0.25">
      <c r="AD283" s="28"/>
      <c r="AE283" s="28"/>
      <c r="AF283" s="28"/>
      <c r="AG283" s="28"/>
      <c r="AH283" s="28"/>
      <c r="AI283" s="28"/>
      <c r="AJ283" s="28"/>
      <c r="AK283" s="28"/>
      <c r="AL283" s="28"/>
    </row>
    <row r="284" spans="30:38" x14ac:dyDescent="0.25">
      <c r="AD284" s="28"/>
      <c r="AE284" s="28"/>
      <c r="AF284" s="28"/>
      <c r="AG284" s="28"/>
      <c r="AH284" s="28"/>
      <c r="AI284" s="28"/>
      <c r="AJ284" s="28"/>
      <c r="AK284" s="28"/>
      <c r="AL284" s="28"/>
    </row>
    <row r="285" spans="30:38" x14ac:dyDescent="0.25">
      <c r="AD285" s="28"/>
      <c r="AE285" s="28"/>
      <c r="AF285" s="28"/>
      <c r="AG285" s="28"/>
      <c r="AH285" s="28"/>
      <c r="AI285" s="28"/>
      <c r="AJ285" s="28"/>
      <c r="AK285" s="28"/>
      <c r="AL285" s="28"/>
    </row>
    <row r="286" spans="30:38" x14ac:dyDescent="0.25">
      <c r="AD286" s="28"/>
      <c r="AE286" s="28"/>
      <c r="AF286" s="28"/>
      <c r="AG286" s="28"/>
      <c r="AH286" s="28"/>
      <c r="AI286" s="28"/>
      <c r="AJ286" s="28"/>
      <c r="AK286" s="28"/>
      <c r="AL286" s="28"/>
    </row>
    <row r="287" spans="30:38" x14ac:dyDescent="0.25">
      <c r="AD287" s="28"/>
      <c r="AE287" s="28"/>
      <c r="AF287" s="28"/>
      <c r="AG287" s="28"/>
      <c r="AH287" s="28"/>
      <c r="AI287" s="28"/>
      <c r="AJ287" s="28"/>
      <c r="AK287" s="28"/>
      <c r="AL287" s="28"/>
    </row>
    <row r="288" spans="30:38" x14ac:dyDescent="0.25">
      <c r="AD288" s="28"/>
      <c r="AE288" s="28"/>
      <c r="AF288" s="28"/>
      <c r="AG288" s="28"/>
      <c r="AH288" s="28"/>
      <c r="AI288" s="28"/>
      <c r="AJ288" s="28"/>
      <c r="AK288" s="28"/>
      <c r="AL288" s="28"/>
    </row>
    <row r="289" spans="30:38" x14ac:dyDescent="0.25">
      <c r="AD289" s="28"/>
      <c r="AE289" s="28"/>
      <c r="AF289" s="28"/>
      <c r="AG289" s="28"/>
      <c r="AH289" s="28"/>
      <c r="AI289" s="28"/>
      <c r="AJ289" s="28"/>
      <c r="AK289" s="28"/>
      <c r="AL289" s="28"/>
    </row>
    <row r="290" spans="30:38" x14ac:dyDescent="0.25">
      <c r="AD290" s="28"/>
      <c r="AE290" s="28"/>
      <c r="AF290" s="28"/>
      <c r="AG290" s="28"/>
      <c r="AH290" s="28"/>
      <c r="AI290" s="28"/>
      <c r="AJ290" s="28"/>
      <c r="AK290" s="28"/>
      <c r="AL290" s="28"/>
    </row>
    <row r="291" spans="30:38" x14ac:dyDescent="0.25">
      <c r="AD291" s="28"/>
      <c r="AE291" s="28"/>
      <c r="AF291" s="28"/>
      <c r="AG291" s="28"/>
      <c r="AH291" s="28"/>
      <c r="AI291" s="28"/>
      <c r="AJ291" s="28"/>
      <c r="AK291" s="28"/>
      <c r="AL291" s="28"/>
    </row>
    <row r="292" spans="30:38" x14ac:dyDescent="0.25">
      <c r="AD292" s="28"/>
      <c r="AE292" s="28"/>
      <c r="AF292" s="28"/>
      <c r="AG292" s="28"/>
      <c r="AH292" s="28"/>
      <c r="AI292" s="28"/>
      <c r="AJ292" s="28"/>
      <c r="AK292" s="28"/>
      <c r="AL292" s="28"/>
    </row>
    <row r="293" spans="30:38" x14ac:dyDescent="0.25">
      <c r="AD293" s="28"/>
      <c r="AE293" s="28"/>
      <c r="AF293" s="28"/>
      <c r="AG293" s="28"/>
      <c r="AH293" s="28"/>
      <c r="AI293" s="28"/>
      <c r="AJ293" s="28"/>
      <c r="AK293" s="28"/>
      <c r="AL293" s="28"/>
    </row>
    <row r="294" spans="30:38" x14ac:dyDescent="0.25">
      <c r="AD294" s="28"/>
      <c r="AE294" s="28"/>
      <c r="AF294" s="28"/>
      <c r="AG294" s="28"/>
      <c r="AH294" s="28"/>
      <c r="AI294" s="28"/>
      <c r="AJ294" s="28"/>
      <c r="AK294" s="28"/>
      <c r="AL294" s="28"/>
    </row>
    <row r="295" spans="30:38" x14ac:dyDescent="0.25">
      <c r="AD295" s="28"/>
      <c r="AE295" s="28"/>
      <c r="AF295" s="28"/>
      <c r="AG295" s="28"/>
      <c r="AH295" s="28"/>
      <c r="AI295" s="28"/>
      <c r="AJ295" s="28"/>
      <c r="AK295" s="28"/>
      <c r="AL295" s="28"/>
    </row>
    <row r="296" spans="30:38" x14ac:dyDescent="0.25">
      <c r="AD296" s="28"/>
      <c r="AE296" s="28"/>
      <c r="AF296" s="28"/>
      <c r="AG296" s="28"/>
      <c r="AH296" s="28"/>
      <c r="AI296" s="28"/>
      <c r="AJ296" s="28"/>
      <c r="AK296" s="28"/>
      <c r="AL296" s="28"/>
    </row>
    <row r="297" spans="30:38" x14ac:dyDescent="0.25">
      <c r="AD297" s="28"/>
      <c r="AE297" s="28"/>
      <c r="AF297" s="28"/>
      <c r="AG297" s="28"/>
      <c r="AH297" s="28"/>
      <c r="AI297" s="28"/>
      <c r="AJ297" s="28"/>
      <c r="AK297" s="28"/>
      <c r="AL297" s="28"/>
    </row>
    <row r="298" spans="30:38" x14ac:dyDescent="0.25">
      <c r="AD298" s="28"/>
      <c r="AE298" s="28"/>
      <c r="AF298" s="28"/>
      <c r="AG298" s="28"/>
      <c r="AH298" s="28"/>
      <c r="AI298" s="28"/>
      <c r="AJ298" s="28"/>
      <c r="AK298" s="28"/>
      <c r="AL298" s="28"/>
    </row>
    <row r="299" spans="30:38" x14ac:dyDescent="0.25">
      <c r="AD299" s="28"/>
      <c r="AE299" s="28"/>
      <c r="AF299" s="28"/>
      <c r="AG299" s="28"/>
      <c r="AH299" s="28"/>
      <c r="AI299" s="28"/>
      <c r="AJ299" s="28"/>
      <c r="AK299" s="28"/>
      <c r="AL299" s="28"/>
    </row>
  </sheetData>
  <mergeCells count="30">
    <mergeCell ref="Q3:Q14"/>
    <mergeCell ref="R23:R25"/>
    <mergeCell ref="K48:K50"/>
    <mergeCell ref="U23:U25"/>
    <mergeCell ref="R26:R28"/>
    <mergeCell ref="U26:U27"/>
    <mergeCell ref="O29:O31"/>
    <mergeCell ref="Q22:Q33"/>
    <mergeCell ref="O23:O28"/>
    <mergeCell ref="U61:U63"/>
    <mergeCell ref="R64:R66"/>
    <mergeCell ref="U64:U65"/>
    <mergeCell ref="O48:O50"/>
    <mergeCell ref="K61:K63"/>
    <mergeCell ref="O61:O66"/>
    <mergeCell ref="P61:P66"/>
    <mergeCell ref="K64:K66"/>
    <mergeCell ref="Q41:Q52"/>
    <mergeCell ref="K42:K44"/>
    <mergeCell ref="O42:O47"/>
    <mergeCell ref="R42:R44"/>
    <mergeCell ref="U42:U44"/>
    <mergeCell ref="K45:K47"/>
    <mergeCell ref="R45:R47"/>
    <mergeCell ref="U45:U46"/>
    <mergeCell ref="K67:K69"/>
    <mergeCell ref="O67:O69"/>
    <mergeCell ref="P67:P69"/>
    <mergeCell ref="Q60:Q71"/>
    <mergeCell ref="R61:R6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ABF8-6A7D-4AC1-9873-D78500431C98}">
  <dimension ref="D2:AD489"/>
  <sheetViews>
    <sheetView topLeftCell="A88" zoomScale="55" zoomScaleNormal="55" workbookViewId="0">
      <selection activeCell="U116" sqref="U116"/>
    </sheetView>
  </sheetViews>
  <sheetFormatPr baseColWidth="10" defaultRowHeight="15" x14ac:dyDescent="0.25"/>
  <sheetData>
    <row r="2" spans="4:30" x14ac:dyDescent="0.25">
      <c r="W2" s="12"/>
      <c r="X2" s="12"/>
    </row>
    <row r="3" spans="4:30" x14ac:dyDescent="0.25">
      <c r="D3" s="30" t="s">
        <v>188</v>
      </c>
      <c r="H3" t="s">
        <v>60</v>
      </c>
      <c r="J3" s="55" t="s">
        <v>189</v>
      </c>
      <c r="K3" t="s">
        <v>55</v>
      </c>
      <c r="M3" t="s">
        <v>51</v>
      </c>
      <c r="N3" t="s">
        <v>58</v>
      </c>
      <c r="Q3" t="s">
        <v>57</v>
      </c>
      <c r="U3" t="s">
        <v>56</v>
      </c>
      <c r="W3" s="12"/>
      <c r="X3" s="12"/>
    </row>
    <row r="4" spans="4:30" x14ac:dyDescent="0.25">
      <c r="D4" t="s">
        <v>55</v>
      </c>
      <c r="F4">
        <f>SUM(F5:F13)</f>
        <v>34344</v>
      </c>
      <c r="J4" s="44"/>
      <c r="K4" t="s">
        <v>45</v>
      </c>
      <c r="L4" t="s">
        <v>14</v>
      </c>
      <c r="M4" s="14">
        <f>G11</f>
        <v>6.2019566736547871E-3</v>
      </c>
      <c r="N4" s="13">
        <f>H11</f>
        <v>0.11830305147915211</v>
      </c>
      <c r="Q4" t="s">
        <v>45</v>
      </c>
      <c r="R4" t="s">
        <v>44</v>
      </c>
      <c r="T4">
        <v>2015</v>
      </c>
      <c r="U4" s="15">
        <v>1</v>
      </c>
      <c r="W4" s="12"/>
    </row>
    <row r="5" spans="4:30" x14ac:dyDescent="0.25">
      <c r="E5" t="s">
        <v>8</v>
      </c>
      <c r="F5">
        <v>0</v>
      </c>
      <c r="G5" s="14">
        <f>F5/$F$4</f>
        <v>0</v>
      </c>
      <c r="H5" s="14"/>
      <c r="J5" s="44"/>
      <c r="L5" t="s">
        <v>15</v>
      </c>
      <c r="M5" s="14">
        <f>G12</f>
        <v>5.2993244817144186E-3</v>
      </c>
      <c r="N5" s="13"/>
      <c r="P5">
        <v>2016</v>
      </c>
      <c r="Q5" s="9">
        <v>12</v>
      </c>
      <c r="R5" s="9">
        <v>21</v>
      </c>
      <c r="T5">
        <v>2016</v>
      </c>
      <c r="U5" s="15">
        <v>6</v>
      </c>
      <c r="W5" s="12"/>
      <c r="AC5" s="14"/>
    </row>
    <row r="6" spans="4:30" x14ac:dyDescent="0.25">
      <c r="E6" t="s">
        <v>9</v>
      </c>
      <c r="F6">
        <v>684</v>
      </c>
      <c r="G6" s="14">
        <f t="shared" ref="G6:G13" si="0">F6/$F$4</f>
        <v>1.9916142557651992E-2</v>
      </c>
      <c r="H6" s="14"/>
      <c r="J6" s="44"/>
      <c r="L6" t="s">
        <v>16</v>
      </c>
      <c r="M6" s="14">
        <f>G13</f>
        <v>0.10680177032378291</v>
      </c>
      <c r="N6" s="13"/>
      <c r="P6">
        <v>2017</v>
      </c>
      <c r="Q6" s="9">
        <v>12</v>
      </c>
      <c r="R6" s="9">
        <v>24</v>
      </c>
      <c r="T6">
        <v>2017</v>
      </c>
      <c r="U6" s="15">
        <v>6</v>
      </c>
      <c r="W6" s="12"/>
      <c r="AC6" s="14"/>
    </row>
    <row r="7" spans="4:30" x14ac:dyDescent="0.25">
      <c r="E7" t="s">
        <v>10</v>
      </c>
      <c r="F7">
        <v>60</v>
      </c>
      <c r="G7" s="14">
        <f t="shared" si="0"/>
        <v>1.7470300489168414E-3</v>
      </c>
      <c r="H7" s="14"/>
      <c r="J7" s="44"/>
      <c r="K7" t="s">
        <v>44</v>
      </c>
      <c r="L7" t="s">
        <v>54</v>
      </c>
      <c r="M7" s="14">
        <f>G7</f>
        <v>1.7470300489168414E-3</v>
      </c>
      <c r="N7" s="13">
        <f>H8</f>
        <v>0.33534241788958774</v>
      </c>
      <c r="P7">
        <v>2018</v>
      </c>
      <c r="Q7" s="9">
        <v>12.65</v>
      </c>
      <c r="R7" s="9">
        <v>25.53</v>
      </c>
      <c r="T7">
        <v>2018</v>
      </c>
      <c r="U7" s="15">
        <v>6</v>
      </c>
      <c r="W7" s="12"/>
      <c r="AC7" s="14"/>
    </row>
    <row r="8" spans="4:30" x14ac:dyDescent="0.25">
      <c r="E8" t="s">
        <v>11</v>
      </c>
      <c r="F8">
        <v>5556</v>
      </c>
      <c r="G8" s="14">
        <f t="shared" si="0"/>
        <v>0.16177498252969952</v>
      </c>
      <c r="H8" s="13">
        <f>SUM(G7,G10)</f>
        <v>0.33534241788958774</v>
      </c>
      <c r="J8" s="44"/>
      <c r="L8" t="s">
        <v>13</v>
      </c>
      <c r="M8" s="14">
        <f>G10</f>
        <v>0.33359538784067089</v>
      </c>
      <c r="N8" s="13"/>
      <c r="P8">
        <v>2019</v>
      </c>
      <c r="Q8" s="9">
        <v>13.67</v>
      </c>
      <c r="R8" s="9">
        <v>29.72</v>
      </c>
      <c r="T8">
        <v>2019</v>
      </c>
      <c r="U8" s="15">
        <v>5</v>
      </c>
      <c r="W8" s="12"/>
      <c r="AC8" s="14"/>
    </row>
    <row r="9" spans="4:30" x14ac:dyDescent="0.25">
      <c r="E9" t="s">
        <v>12</v>
      </c>
      <c r="F9">
        <v>12524</v>
      </c>
      <c r="G9" s="14">
        <f t="shared" si="0"/>
        <v>0.36466340554390869</v>
      </c>
      <c r="H9" s="13"/>
      <c r="J9" s="44"/>
      <c r="P9">
        <v>2020</v>
      </c>
      <c r="Q9" s="9">
        <v>13.98</v>
      </c>
      <c r="R9" s="9">
        <v>31.45</v>
      </c>
      <c r="T9">
        <v>2020</v>
      </c>
      <c r="U9" s="15">
        <v>5</v>
      </c>
      <c r="W9" s="12"/>
      <c r="AC9" s="14"/>
    </row>
    <row r="10" spans="4:30" x14ac:dyDescent="0.25">
      <c r="E10" t="s">
        <v>13</v>
      </c>
      <c r="F10">
        <v>11457</v>
      </c>
      <c r="G10" s="14">
        <f t="shared" si="0"/>
        <v>0.33359538784067089</v>
      </c>
      <c r="H10" s="13"/>
      <c r="J10" s="44"/>
      <c r="K10" t="s">
        <v>53</v>
      </c>
      <c r="L10" t="s">
        <v>52</v>
      </c>
      <c r="M10" t="s">
        <v>51</v>
      </c>
      <c r="P10">
        <v>2021</v>
      </c>
      <c r="Q10" s="9">
        <v>14.13</v>
      </c>
      <c r="R10" s="9">
        <v>27.41</v>
      </c>
      <c r="T10">
        <v>2021</v>
      </c>
      <c r="U10" s="15">
        <v>6</v>
      </c>
      <c r="W10" s="12"/>
      <c r="AC10" s="14"/>
    </row>
    <row r="11" spans="4:30" x14ac:dyDescent="0.25">
      <c r="E11" t="s">
        <v>14</v>
      </c>
      <c r="F11">
        <v>213</v>
      </c>
      <c r="G11" s="14">
        <f t="shared" si="0"/>
        <v>6.2019566736547871E-3</v>
      </c>
      <c r="H11" s="13">
        <f>SUM(G11:G13)</f>
        <v>0.11830305147915211</v>
      </c>
      <c r="J11" s="44"/>
      <c r="K11" t="s">
        <v>8</v>
      </c>
      <c r="L11">
        <v>4.0999999999999996</v>
      </c>
      <c r="M11" s="13">
        <f>L11/$L$14</f>
        <v>4.8120371348426699E-3</v>
      </c>
      <c r="P11">
        <v>2022</v>
      </c>
      <c r="Q11" s="9">
        <v>14.16</v>
      </c>
      <c r="R11" s="9">
        <v>29.27</v>
      </c>
      <c r="T11">
        <v>2022</v>
      </c>
      <c r="U11" s="15">
        <v>5</v>
      </c>
      <c r="W11" s="12"/>
      <c r="AC11" s="14"/>
    </row>
    <row r="12" spans="4:30" x14ac:dyDescent="0.25">
      <c r="E12" t="s">
        <v>15</v>
      </c>
      <c r="F12">
        <v>182</v>
      </c>
      <c r="G12" s="14">
        <f t="shared" si="0"/>
        <v>5.2993244817144186E-3</v>
      </c>
      <c r="H12" s="13"/>
      <c r="J12" s="44"/>
      <c r="K12" t="s">
        <v>11</v>
      </c>
      <c r="L12">
        <v>784.88</v>
      </c>
      <c r="M12" s="13">
        <f>L12/$L$14</f>
        <v>0.92118822107202802</v>
      </c>
      <c r="P12">
        <v>2023</v>
      </c>
      <c r="Q12" s="9">
        <v>13.51</v>
      </c>
      <c r="R12" s="9">
        <v>27.78</v>
      </c>
      <c r="T12">
        <v>2023</v>
      </c>
      <c r="U12" s="9">
        <v>9</v>
      </c>
      <c r="W12" s="12"/>
      <c r="AC12" s="14"/>
    </row>
    <row r="13" spans="4:30" x14ac:dyDescent="0.25">
      <c r="E13" t="s">
        <v>16</v>
      </c>
      <c r="F13">
        <v>3668</v>
      </c>
      <c r="G13" s="14">
        <f t="shared" si="0"/>
        <v>0.10680177032378291</v>
      </c>
      <c r="H13" s="13"/>
      <c r="J13" s="44"/>
      <c r="K13" t="s">
        <v>14</v>
      </c>
      <c r="L13">
        <v>63.05</v>
      </c>
      <c r="M13" s="13">
        <f>L13/$L$14</f>
        <v>7.3999741793129348E-2</v>
      </c>
      <c r="P13">
        <v>2024</v>
      </c>
      <c r="Q13" s="9">
        <v>12.6</v>
      </c>
      <c r="R13" s="9">
        <v>31.6</v>
      </c>
      <c r="T13">
        <v>2024</v>
      </c>
      <c r="U13" s="9">
        <v>8.5</v>
      </c>
      <c r="W13" s="12"/>
      <c r="AC13" s="14"/>
    </row>
    <row r="14" spans="4:30" x14ac:dyDescent="0.25">
      <c r="J14" s="44"/>
      <c r="K14" t="s">
        <v>42</v>
      </c>
      <c r="L14">
        <f>SUM(L11:L13)</f>
        <v>852.03</v>
      </c>
      <c r="P14">
        <v>2025</v>
      </c>
      <c r="Q14" s="9">
        <v>11.8</v>
      </c>
      <c r="R14" s="9">
        <v>33.5</v>
      </c>
      <c r="T14">
        <v>2025</v>
      </c>
      <c r="U14" s="15">
        <v>7.4</v>
      </c>
      <c r="W14" s="12"/>
      <c r="AD14" s="13"/>
    </row>
    <row r="15" spans="4:30" x14ac:dyDescent="0.25">
      <c r="W15" s="12"/>
      <c r="AD15" s="13"/>
    </row>
    <row r="16" spans="4:30" x14ac:dyDescent="0.25">
      <c r="W16" s="12"/>
      <c r="AD16" s="13"/>
    </row>
    <row r="17" spans="4:24" x14ac:dyDescent="0.25">
      <c r="W17" s="12"/>
    </row>
    <row r="18" spans="4:24" x14ac:dyDescent="0.25">
      <c r="W18" s="12"/>
    </row>
    <row r="19" spans="4:24" x14ac:dyDescent="0.25">
      <c r="W19" s="12"/>
    </row>
    <row r="20" spans="4:24" x14ac:dyDescent="0.25">
      <c r="W20" s="12"/>
    </row>
    <row r="21" spans="4:24" x14ac:dyDescent="0.25">
      <c r="W21" s="12"/>
    </row>
    <row r="22" spans="4:24" x14ac:dyDescent="0.25">
      <c r="W22" s="12"/>
    </row>
    <row r="23" spans="4:24" x14ac:dyDescent="0.25">
      <c r="W23" s="12"/>
    </row>
    <row r="24" spans="4:24" x14ac:dyDescent="0.25">
      <c r="D24" s="31" t="s">
        <v>191</v>
      </c>
      <c r="H24" t="s">
        <v>60</v>
      </c>
      <c r="J24" s="60" t="s">
        <v>193</v>
      </c>
      <c r="K24" t="s">
        <v>55</v>
      </c>
      <c r="M24" t="s">
        <v>51</v>
      </c>
      <c r="N24" t="s">
        <v>58</v>
      </c>
      <c r="Q24" t="s">
        <v>57</v>
      </c>
      <c r="U24" t="s">
        <v>56</v>
      </c>
      <c r="W24" s="12"/>
    </row>
    <row r="25" spans="4:24" x14ac:dyDescent="0.25">
      <c r="D25" t="s">
        <v>55</v>
      </c>
      <c r="F25">
        <f>SUM(F26:F34)</f>
        <v>32226</v>
      </c>
      <c r="J25" s="45"/>
      <c r="K25" t="s">
        <v>45</v>
      </c>
      <c r="L25" t="s">
        <v>14</v>
      </c>
      <c r="M25" s="14">
        <f>G32</f>
        <v>0</v>
      </c>
      <c r="N25" s="13">
        <f>H32</f>
        <v>3.8819586669149135E-2</v>
      </c>
      <c r="Q25" t="s">
        <v>45</v>
      </c>
      <c r="R25" t="s">
        <v>44</v>
      </c>
      <c r="T25">
        <v>2015</v>
      </c>
      <c r="U25">
        <v>0</v>
      </c>
      <c r="W25" s="12"/>
    </row>
    <row r="26" spans="4:24" x14ac:dyDescent="0.25">
      <c r="E26" t="s">
        <v>8</v>
      </c>
      <c r="F26">
        <v>804</v>
      </c>
      <c r="G26" s="14">
        <f>F26/$F$25</f>
        <v>2.4948799106311675E-2</v>
      </c>
      <c r="H26" s="14"/>
      <c r="J26" s="45"/>
      <c r="L26" t="s">
        <v>15</v>
      </c>
      <c r="M26" s="14">
        <f>G33</f>
        <v>4.7477192329175204E-3</v>
      </c>
      <c r="N26" s="13"/>
      <c r="P26">
        <v>2016</v>
      </c>
      <c r="Q26" s="9">
        <v>11</v>
      </c>
      <c r="R26" s="9">
        <v>9</v>
      </c>
      <c r="T26">
        <v>2016</v>
      </c>
      <c r="U26">
        <v>6</v>
      </c>
      <c r="W26" s="12"/>
    </row>
    <row r="27" spans="4:24" x14ac:dyDescent="0.25">
      <c r="E27" t="s">
        <v>9</v>
      </c>
      <c r="F27">
        <v>8864</v>
      </c>
      <c r="G27" s="14">
        <f t="shared" ref="G27:G34" si="1">F27/$F$25</f>
        <v>0.27505740706262022</v>
      </c>
      <c r="H27" s="14"/>
      <c r="J27" s="45"/>
      <c r="L27" t="s">
        <v>16</v>
      </c>
      <c r="M27" s="14">
        <f>G34</f>
        <v>3.4071867436231612E-2</v>
      </c>
      <c r="N27" s="13"/>
      <c r="P27">
        <v>2017</v>
      </c>
      <c r="Q27" s="9">
        <v>10</v>
      </c>
      <c r="R27" s="9">
        <v>14</v>
      </c>
      <c r="T27">
        <v>2017</v>
      </c>
      <c r="U27">
        <v>6</v>
      </c>
      <c r="W27" s="12"/>
    </row>
    <row r="28" spans="4:24" x14ac:dyDescent="0.25">
      <c r="E28" t="s">
        <v>10</v>
      </c>
      <c r="F28">
        <v>516</v>
      </c>
      <c r="G28" s="14">
        <f t="shared" si="1"/>
        <v>1.6011915844349283E-2</v>
      </c>
      <c r="H28" s="14"/>
      <c r="J28" s="45"/>
      <c r="K28" t="s">
        <v>44</v>
      </c>
      <c r="L28" t="s">
        <v>54</v>
      </c>
      <c r="M28" s="14">
        <f>G28</f>
        <v>1.6011915844349283E-2</v>
      </c>
      <c r="N28" s="13">
        <f>H29</f>
        <v>0.14463476695835659</v>
      </c>
      <c r="P28">
        <v>2018</v>
      </c>
      <c r="Q28" s="9">
        <v>11.18</v>
      </c>
      <c r="R28" s="9">
        <v>13.9</v>
      </c>
      <c r="T28">
        <v>2018</v>
      </c>
      <c r="U28">
        <v>6</v>
      </c>
      <c r="W28" s="12"/>
    </row>
    <row r="29" spans="4:24" x14ac:dyDescent="0.25">
      <c r="E29" t="s">
        <v>11</v>
      </c>
      <c r="F29">
        <v>2570</v>
      </c>
      <c r="G29" s="14">
        <f t="shared" si="1"/>
        <v>7.9749270775150496E-2</v>
      </c>
      <c r="H29" s="13">
        <f>SUM(G28,G31)</f>
        <v>0.14463476695835659</v>
      </c>
      <c r="J29" s="45"/>
      <c r="L29" t="s">
        <v>13</v>
      </c>
      <c r="M29" s="14">
        <f>G31</f>
        <v>0.12862285111400731</v>
      </c>
      <c r="N29" s="13"/>
      <c r="P29">
        <v>2019</v>
      </c>
      <c r="Q29" s="9">
        <v>12.06</v>
      </c>
      <c r="R29" s="9">
        <v>14.3</v>
      </c>
      <c r="T29">
        <v>2019</v>
      </c>
      <c r="U29">
        <v>4</v>
      </c>
      <c r="W29" s="12"/>
    </row>
    <row r="30" spans="4:24" x14ac:dyDescent="0.25">
      <c r="E30" t="s">
        <v>12</v>
      </c>
      <c r="F30">
        <v>14076</v>
      </c>
      <c r="G30" s="14">
        <f t="shared" si="1"/>
        <v>0.43679016942841187</v>
      </c>
      <c r="H30" s="13"/>
      <c r="J30" s="45"/>
      <c r="P30">
        <v>2020</v>
      </c>
      <c r="Q30" s="9">
        <v>11.24</v>
      </c>
      <c r="R30" s="9">
        <v>11.98</v>
      </c>
      <c r="T30">
        <v>2020</v>
      </c>
      <c r="U30">
        <v>3</v>
      </c>
      <c r="W30" s="12"/>
      <c r="X30" s="12"/>
    </row>
    <row r="31" spans="4:24" x14ac:dyDescent="0.25">
      <c r="E31" t="s">
        <v>13</v>
      </c>
      <c r="F31">
        <v>4145</v>
      </c>
      <c r="G31" s="14">
        <f t="shared" si="1"/>
        <v>0.12862285111400731</v>
      </c>
      <c r="H31" s="13"/>
      <c r="J31" s="45"/>
      <c r="K31" t="s">
        <v>53</v>
      </c>
      <c r="L31" t="s">
        <v>52</v>
      </c>
      <c r="M31" t="s">
        <v>51</v>
      </c>
      <c r="P31">
        <v>2021</v>
      </c>
      <c r="Q31" s="9">
        <v>9.25</v>
      </c>
      <c r="R31" s="9">
        <v>11.69</v>
      </c>
      <c r="T31">
        <v>2021</v>
      </c>
      <c r="U31">
        <v>3</v>
      </c>
      <c r="W31" s="12"/>
      <c r="X31" s="12"/>
    </row>
    <row r="32" spans="4:24" x14ac:dyDescent="0.25">
      <c r="E32" t="s">
        <v>14</v>
      </c>
      <c r="F32">
        <v>0</v>
      </c>
      <c r="G32" s="14">
        <f t="shared" si="1"/>
        <v>0</v>
      </c>
      <c r="H32" s="13">
        <f>SUM(G32:G34)</f>
        <v>3.8819586669149135E-2</v>
      </c>
      <c r="J32" s="45"/>
      <c r="K32" t="s">
        <v>8</v>
      </c>
      <c r="L32">
        <v>219.5</v>
      </c>
      <c r="M32" s="13">
        <f>L32/$L$35</f>
        <v>0.27350320852283344</v>
      </c>
      <c r="P32">
        <v>2022</v>
      </c>
      <c r="Q32" s="9">
        <v>5.9</v>
      </c>
      <c r="R32" s="9">
        <v>12.17</v>
      </c>
      <c r="T32">
        <v>2022</v>
      </c>
      <c r="U32">
        <v>3</v>
      </c>
      <c r="W32" s="12"/>
      <c r="X32" s="12"/>
    </row>
    <row r="33" spans="4:24" x14ac:dyDescent="0.25">
      <c r="E33" t="s">
        <v>15</v>
      </c>
      <c r="F33">
        <v>153</v>
      </c>
      <c r="G33" s="14">
        <f t="shared" si="1"/>
        <v>4.7477192329175204E-3</v>
      </c>
      <c r="H33" s="13"/>
      <c r="J33" s="45"/>
      <c r="K33" t="s">
        <v>11</v>
      </c>
      <c r="L33">
        <v>557.45000000000005</v>
      </c>
      <c r="M33" s="13">
        <f>L33/$L$35</f>
        <v>0.69459846738520969</v>
      </c>
      <c r="P33">
        <v>2023</v>
      </c>
      <c r="Q33" s="9">
        <v>5.1100000000000003</v>
      </c>
      <c r="R33" s="9">
        <v>12.6</v>
      </c>
      <c r="T33">
        <v>2023</v>
      </c>
      <c r="U33">
        <v>3.25</v>
      </c>
      <c r="W33" s="12"/>
      <c r="X33" s="12"/>
    </row>
    <row r="34" spans="4:24" x14ac:dyDescent="0.25">
      <c r="E34" t="s">
        <v>16</v>
      </c>
      <c r="F34">
        <v>1098</v>
      </c>
      <c r="G34" s="14">
        <f t="shared" si="1"/>
        <v>3.4071867436231612E-2</v>
      </c>
      <c r="H34" s="13"/>
      <c r="J34" s="45"/>
      <c r="K34" t="s">
        <v>14</v>
      </c>
      <c r="L34">
        <v>25.6</v>
      </c>
      <c r="M34" s="13">
        <f>L34/$L$35</f>
        <v>3.1898324091956885E-2</v>
      </c>
      <c r="P34">
        <v>2024</v>
      </c>
      <c r="Q34" s="9">
        <v>4.2</v>
      </c>
      <c r="R34" s="9">
        <v>16.5</v>
      </c>
      <c r="T34">
        <v>2024</v>
      </c>
      <c r="U34">
        <v>15.3</v>
      </c>
      <c r="W34" s="12"/>
      <c r="X34" s="12"/>
    </row>
    <row r="35" spans="4:24" x14ac:dyDescent="0.25">
      <c r="J35" s="45"/>
      <c r="K35" t="s">
        <v>42</v>
      </c>
      <c r="L35">
        <f>SUM(L32:L34)</f>
        <v>802.55000000000007</v>
      </c>
      <c r="P35">
        <v>2025</v>
      </c>
      <c r="Q35" s="9">
        <v>3.9</v>
      </c>
      <c r="R35" s="9">
        <v>14.5</v>
      </c>
      <c r="T35">
        <v>2025</v>
      </c>
      <c r="U35">
        <v>3.2</v>
      </c>
      <c r="W35" s="12"/>
      <c r="X35" s="12"/>
    </row>
    <row r="36" spans="4:24" x14ac:dyDescent="0.25">
      <c r="W36" s="12"/>
      <c r="X36" s="12"/>
    </row>
    <row r="37" spans="4:24" x14ac:dyDescent="0.25">
      <c r="W37" s="12"/>
      <c r="X37" s="12"/>
    </row>
    <row r="38" spans="4:24" x14ac:dyDescent="0.25">
      <c r="W38" s="12"/>
      <c r="X38" s="12"/>
    </row>
    <row r="39" spans="4:24" x14ac:dyDescent="0.25">
      <c r="W39" s="12"/>
      <c r="X39" s="12"/>
    </row>
    <row r="40" spans="4:24" x14ac:dyDescent="0.25">
      <c r="W40" s="12"/>
      <c r="X40" s="12"/>
    </row>
    <row r="41" spans="4:24" x14ac:dyDescent="0.25">
      <c r="W41" s="12"/>
      <c r="X41" s="12"/>
    </row>
    <row r="42" spans="4:24" x14ac:dyDescent="0.25">
      <c r="W42" s="12"/>
      <c r="X42" s="12"/>
    </row>
    <row r="43" spans="4:24" x14ac:dyDescent="0.25">
      <c r="W43" s="12"/>
      <c r="X43" s="12"/>
    </row>
    <row r="44" spans="4:24" x14ac:dyDescent="0.25">
      <c r="W44" s="12"/>
      <c r="X44" s="12"/>
    </row>
    <row r="45" spans="4:24" x14ac:dyDescent="0.25">
      <c r="D45" s="10" t="s">
        <v>192</v>
      </c>
      <c r="H45" t="s">
        <v>60</v>
      </c>
      <c r="J45" s="46" t="s">
        <v>194</v>
      </c>
      <c r="K45" t="s">
        <v>55</v>
      </c>
      <c r="M45" t="s">
        <v>51</v>
      </c>
      <c r="N45" t="s">
        <v>58</v>
      </c>
      <c r="Q45" t="s">
        <v>57</v>
      </c>
      <c r="U45" t="s">
        <v>56</v>
      </c>
      <c r="W45" s="12"/>
      <c r="X45" s="12"/>
    </row>
    <row r="46" spans="4:24" x14ac:dyDescent="0.25">
      <c r="D46" t="s">
        <v>55</v>
      </c>
      <c r="F46">
        <f>SUM(F47:F55)</f>
        <v>19782</v>
      </c>
      <c r="J46" s="46"/>
      <c r="K46" t="s">
        <v>45</v>
      </c>
      <c r="L46" t="s">
        <v>14</v>
      </c>
      <c r="M46" s="14">
        <f>G53</f>
        <v>6.1672227277322815E-3</v>
      </c>
      <c r="N46" s="13">
        <f>H53</f>
        <v>9.5490850267920341E-2</v>
      </c>
      <c r="Q46" t="s">
        <v>45</v>
      </c>
      <c r="R46" t="s">
        <v>44</v>
      </c>
      <c r="T46">
        <v>2015</v>
      </c>
      <c r="U46">
        <v>0</v>
      </c>
      <c r="W46" s="12"/>
      <c r="X46" s="12"/>
    </row>
    <row r="47" spans="4:24" x14ac:dyDescent="0.25">
      <c r="E47" t="s">
        <v>8</v>
      </c>
      <c r="F47">
        <v>0</v>
      </c>
      <c r="G47" s="14">
        <f>F47/$F$46</f>
        <v>0</v>
      </c>
      <c r="H47" s="14"/>
      <c r="J47" s="46"/>
      <c r="L47" t="s">
        <v>15</v>
      </c>
      <c r="M47" s="14">
        <f>G54</f>
        <v>8.4925690021231421E-3</v>
      </c>
      <c r="N47" s="13"/>
      <c r="P47">
        <v>2016</v>
      </c>
      <c r="Q47" s="9">
        <v>17</v>
      </c>
      <c r="R47" s="9">
        <v>26</v>
      </c>
      <c r="T47">
        <v>2016</v>
      </c>
      <c r="U47">
        <v>10</v>
      </c>
      <c r="W47" s="12"/>
      <c r="X47" s="12"/>
    </row>
    <row r="48" spans="4:24" x14ac:dyDescent="0.25">
      <c r="E48" t="s">
        <v>9</v>
      </c>
      <c r="F48">
        <v>524</v>
      </c>
      <c r="G48" s="14">
        <f t="shared" ref="G48:G55" si="2">F48/$F$46</f>
        <v>2.6488727125669801E-2</v>
      </c>
      <c r="H48" s="14"/>
      <c r="J48" s="46"/>
      <c r="L48" t="s">
        <v>16</v>
      </c>
      <c r="M48" s="14">
        <f>G55</f>
        <v>8.0831058538064909E-2</v>
      </c>
      <c r="N48" s="13"/>
      <c r="P48">
        <v>2017</v>
      </c>
      <c r="Q48" s="9">
        <v>13</v>
      </c>
      <c r="R48" s="9">
        <v>35</v>
      </c>
      <c r="T48">
        <v>2017</v>
      </c>
      <c r="U48">
        <v>10</v>
      </c>
      <c r="W48" s="12"/>
      <c r="X48" s="12"/>
    </row>
    <row r="49" spans="5:24" x14ac:dyDescent="0.25">
      <c r="E49" t="s">
        <v>10</v>
      </c>
      <c r="F49">
        <v>60</v>
      </c>
      <c r="G49" s="14">
        <f t="shared" si="2"/>
        <v>3.0330603579011221E-3</v>
      </c>
      <c r="H49" s="14"/>
      <c r="J49" s="46"/>
      <c r="K49" t="s">
        <v>44</v>
      </c>
      <c r="L49" t="s">
        <v>54</v>
      </c>
      <c r="M49" s="14">
        <f>G49</f>
        <v>3.0330603579011221E-3</v>
      </c>
      <c r="N49" s="13">
        <f>H50</f>
        <v>0.41689414619350929</v>
      </c>
      <c r="P49">
        <v>2018</v>
      </c>
      <c r="Q49" s="9">
        <v>12.52</v>
      </c>
      <c r="R49" s="9">
        <v>37.68</v>
      </c>
      <c r="T49">
        <v>2018</v>
      </c>
      <c r="U49">
        <v>10</v>
      </c>
      <c r="W49" s="12"/>
      <c r="X49" s="12"/>
    </row>
    <row r="50" spans="5:24" x14ac:dyDescent="0.25">
      <c r="E50" t="s">
        <v>11</v>
      </c>
      <c r="F50">
        <v>3873</v>
      </c>
      <c r="G50" s="14">
        <f t="shared" si="2"/>
        <v>0.19578404610251743</v>
      </c>
      <c r="H50" s="13">
        <f>SUM(G49,G52)</f>
        <v>0.41689414619350929</v>
      </c>
      <c r="J50" s="46"/>
      <c r="L50" t="s">
        <v>13</v>
      </c>
      <c r="M50" s="14">
        <f>G52</f>
        <v>0.41386108583560816</v>
      </c>
      <c r="N50" s="13"/>
      <c r="P50">
        <v>2019</v>
      </c>
      <c r="Q50" s="9">
        <v>12.15</v>
      </c>
      <c r="R50" s="9">
        <v>41.24</v>
      </c>
      <c r="T50">
        <v>2019</v>
      </c>
      <c r="U50">
        <v>7</v>
      </c>
      <c r="W50" s="12"/>
      <c r="X50" s="12"/>
    </row>
    <row r="51" spans="5:24" x14ac:dyDescent="0.25">
      <c r="E51" t="s">
        <v>12</v>
      </c>
      <c r="F51">
        <v>5249</v>
      </c>
      <c r="G51" s="14">
        <f t="shared" si="2"/>
        <v>0.26534223031038318</v>
      </c>
      <c r="H51" s="13"/>
      <c r="J51" s="46"/>
      <c r="P51">
        <v>2020</v>
      </c>
      <c r="Q51" s="9">
        <v>10.27</v>
      </c>
      <c r="R51" s="9">
        <v>38.54</v>
      </c>
      <c r="T51">
        <v>2020</v>
      </c>
      <c r="U51">
        <v>8</v>
      </c>
      <c r="W51" s="12"/>
      <c r="X51" s="12"/>
    </row>
    <row r="52" spans="5:24" x14ac:dyDescent="0.25">
      <c r="E52" t="s">
        <v>13</v>
      </c>
      <c r="F52">
        <v>8187</v>
      </c>
      <c r="G52" s="14">
        <f t="shared" si="2"/>
        <v>0.41386108583560816</v>
      </c>
      <c r="H52" s="13"/>
      <c r="J52" s="46"/>
      <c r="K52" t="s">
        <v>53</v>
      </c>
      <c r="L52" t="s">
        <v>52</v>
      </c>
      <c r="M52" t="s">
        <v>51</v>
      </c>
      <c r="P52">
        <v>2021</v>
      </c>
      <c r="Q52" s="9">
        <v>8.2899999999999991</v>
      </c>
      <c r="R52" s="9">
        <v>38.799999999999997</v>
      </c>
      <c r="T52">
        <v>2021</v>
      </c>
      <c r="U52">
        <v>7</v>
      </c>
      <c r="W52" s="12"/>
      <c r="X52" s="12"/>
    </row>
    <row r="53" spans="5:24" x14ac:dyDescent="0.25">
      <c r="E53" t="s">
        <v>14</v>
      </c>
      <c r="F53">
        <v>122</v>
      </c>
      <c r="G53" s="14">
        <f t="shared" si="2"/>
        <v>6.1672227277322815E-3</v>
      </c>
      <c r="H53" s="13">
        <f>SUM(G53:G55)</f>
        <v>9.5490850267920341E-2</v>
      </c>
      <c r="J53" s="46"/>
      <c r="K53" t="s">
        <v>8</v>
      </c>
      <c r="L53">
        <v>4.5</v>
      </c>
      <c r="M53" s="13">
        <f>L53/$L$56</f>
        <v>1.067489028584984E-2</v>
      </c>
      <c r="P53">
        <v>2022</v>
      </c>
      <c r="Q53" s="9">
        <v>10.11</v>
      </c>
      <c r="R53" s="9">
        <v>39.36</v>
      </c>
      <c r="T53">
        <v>2022</v>
      </c>
      <c r="U53">
        <v>7</v>
      </c>
      <c r="W53" s="12"/>
      <c r="X53" s="12"/>
    </row>
    <row r="54" spans="5:24" x14ac:dyDescent="0.25">
      <c r="E54" t="s">
        <v>15</v>
      </c>
      <c r="F54">
        <v>168</v>
      </c>
      <c r="G54" s="14">
        <f t="shared" si="2"/>
        <v>8.4925690021231421E-3</v>
      </c>
      <c r="H54" s="13"/>
      <c r="J54" s="46"/>
      <c r="K54" t="s">
        <v>11</v>
      </c>
      <c r="L54">
        <v>394.7</v>
      </c>
      <c r="M54" s="13">
        <f>L54/$L$56</f>
        <v>0.93630648796109595</v>
      </c>
      <c r="P54">
        <v>2023</v>
      </c>
      <c r="Q54" s="9">
        <v>10.84</v>
      </c>
      <c r="R54" s="9">
        <v>41.86</v>
      </c>
      <c r="T54">
        <v>2023</v>
      </c>
      <c r="U54">
        <v>9.1</v>
      </c>
      <c r="W54" s="12"/>
      <c r="X54" s="12"/>
    </row>
    <row r="55" spans="5:24" x14ac:dyDescent="0.25">
      <c r="E55" t="s">
        <v>16</v>
      </c>
      <c r="F55">
        <v>1599</v>
      </c>
      <c r="G55" s="14">
        <f t="shared" si="2"/>
        <v>8.0831058538064909E-2</v>
      </c>
      <c r="H55" s="13"/>
      <c r="J55" s="46"/>
      <c r="K55" t="s">
        <v>14</v>
      </c>
      <c r="L55">
        <v>22.35</v>
      </c>
      <c r="M55" s="13">
        <f>L55/$L$56</f>
        <v>5.3018621753054204E-2</v>
      </c>
      <c r="P55">
        <v>2024</v>
      </c>
      <c r="Q55" s="9">
        <v>9.5</v>
      </c>
      <c r="R55" s="9">
        <v>37.1</v>
      </c>
      <c r="T55">
        <v>2024</v>
      </c>
      <c r="U55">
        <v>5.8</v>
      </c>
      <c r="W55" s="12"/>
      <c r="X55" s="12"/>
    </row>
    <row r="56" spans="5:24" x14ac:dyDescent="0.25">
      <c r="J56" s="46"/>
      <c r="K56" t="s">
        <v>42</v>
      </c>
      <c r="L56">
        <f>SUM(L53:L55)</f>
        <v>421.55</v>
      </c>
      <c r="P56">
        <v>2025</v>
      </c>
      <c r="Q56" s="9">
        <v>9.5</v>
      </c>
      <c r="R56" s="9">
        <v>41.7</v>
      </c>
      <c r="T56">
        <v>2025</v>
      </c>
      <c r="U56">
        <v>5.3</v>
      </c>
      <c r="W56" s="12"/>
      <c r="X56" s="12"/>
    </row>
    <row r="57" spans="5:24" x14ac:dyDescent="0.25">
      <c r="W57" s="12"/>
      <c r="X57" s="12"/>
    </row>
    <row r="58" spans="5:24" x14ac:dyDescent="0.25">
      <c r="W58" s="12"/>
      <c r="X58" s="12"/>
    </row>
    <row r="59" spans="5:24" x14ac:dyDescent="0.25">
      <c r="W59" s="12"/>
      <c r="X59" s="12"/>
    </row>
    <row r="60" spans="5:24" x14ac:dyDescent="0.25">
      <c r="W60" s="12"/>
      <c r="X60" s="12"/>
    </row>
    <row r="61" spans="5:24" x14ac:dyDescent="0.25">
      <c r="W61" s="12"/>
      <c r="X61" s="12"/>
    </row>
    <row r="62" spans="5:24" x14ac:dyDescent="0.25">
      <c r="W62" s="12"/>
      <c r="X62" s="12"/>
    </row>
    <row r="63" spans="5:24" x14ac:dyDescent="0.25">
      <c r="W63" s="12"/>
      <c r="X63" s="12"/>
    </row>
    <row r="64" spans="5:24" x14ac:dyDescent="0.25">
      <c r="W64" s="12"/>
      <c r="X64" s="12"/>
    </row>
    <row r="65" spans="4:24" x14ac:dyDescent="0.25">
      <c r="W65" s="12"/>
      <c r="X65" s="12"/>
    </row>
    <row r="66" spans="4:24" x14ac:dyDescent="0.25">
      <c r="D66" s="28" t="s">
        <v>195</v>
      </c>
      <c r="H66" t="s">
        <v>60</v>
      </c>
      <c r="J66" s="61" t="s">
        <v>196</v>
      </c>
      <c r="K66" t="s">
        <v>55</v>
      </c>
      <c r="M66" t="s">
        <v>51</v>
      </c>
      <c r="N66" t="s">
        <v>58</v>
      </c>
      <c r="Q66" t="s">
        <v>57</v>
      </c>
      <c r="U66" t="s">
        <v>56</v>
      </c>
      <c r="W66" s="12"/>
      <c r="X66" s="12"/>
    </row>
    <row r="67" spans="4:24" x14ac:dyDescent="0.25">
      <c r="D67" t="s">
        <v>55</v>
      </c>
      <c r="F67">
        <f>SUM(F68:F76)</f>
        <v>36904</v>
      </c>
      <c r="J67" s="61"/>
      <c r="K67" t="s">
        <v>45</v>
      </c>
      <c r="L67" t="s">
        <v>14</v>
      </c>
      <c r="M67" s="14">
        <f>G74</f>
        <v>7.2349880771732065E-3</v>
      </c>
      <c r="N67" s="13">
        <f>H74</f>
        <v>0.11258942120095382</v>
      </c>
      <c r="Q67" t="s">
        <v>45</v>
      </c>
      <c r="R67" t="s">
        <v>44</v>
      </c>
      <c r="T67">
        <v>2015</v>
      </c>
      <c r="U67">
        <v>2</v>
      </c>
      <c r="W67" s="12"/>
      <c r="X67" s="12"/>
    </row>
    <row r="68" spans="4:24" x14ac:dyDescent="0.25">
      <c r="E68" t="s">
        <v>8</v>
      </c>
      <c r="F68">
        <v>113</v>
      </c>
      <c r="G68" s="14">
        <f>F68/$F$67</f>
        <v>3.0619986993279859E-3</v>
      </c>
      <c r="H68" s="14"/>
      <c r="J68" s="61"/>
      <c r="L68" t="s">
        <v>15</v>
      </c>
      <c r="M68" s="14">
        <f>G75</f>
        <v>6.4220680685020595E-3</v>
      </c>
      <c r="N68" s="13"/>
      <c r="P68">
        <v>2016</v>
      </c>
      <c r="Q68" s="9">
        <v>13</v>
      </c>
      <c r="R68" s="9">
        <v>24</v>
      </c>
      <c r="T68">
        <v>2016</v>
      </c>
      <c r="U68">
        <v>7</v>
      </c>
      <c r="W68" s="12"/>
      <c r="X68" s="12"/>
    </row>
    <row r="69" spans="4:24" x14ac:dyDescent="0.25">
      <c r="E69" t="s">
        <v>9</v>
      </c>
      <c r="F69">
        <v>1953</v>
      </c>
      <c r="G69" s="14">
        <f t="shared" ref="G69:G76" si="3">F69/$F$67</f>
        <v>5.2921092564491651E-2</v>
      </c>
      <c r="H69" s="14"/>
      <c r="J69" s="61"/>
      <c r="L69" t="s">
        <v>16</v>
      </c>
      <c r="M69" s="14">
        <f>G76</f>
        <v>9.8932365055278554E-2</v>
      </c>
      <c r="N69" s="13"/>
      <c r="P69">
        <v>2017</v>
      </c>
      <c r="Q69" s="9">
        <v>13</v>
      </c>
      <c r="R69" s="9">
        <v>27</v>
      </c>
      <c r="T69">
        <v>2017</v>
      </c>
      <c r="U69">
        <v>6</v>
      </c>
      <c r="W69" s="12"/>
      <c r="X69" s="12"/>
    </row>
    <row r="70" spans="4:24" x14ac:dyDescent="0.25">
      <c r="E70" t="s">
        <v>10</v>
      </c>
      <c r="F70">
        <v>86</v>
      </c>
      <c r="G70" s="14">
        <f t="shared" si="3"/>
        <v>2.330370691523954E-3</v>
      </c>
      <c r="H70" s="14"/>
      <c r="J70" s="61"/>
      <c r="K70" t="s">
        <v>44</v>
      </c>
      <c r="L70" t="s">
        <v>54</v>
      </c>
      <c r="M70" s="14">
        <f>G70</f>
        <v>2.330370691523954E-3</v>
      </c>
      <c r="N70" s="13">
        <f>H71</f>
        <v>0.30107847387817038</v>
      </c>
      <c r="P70">
        <v>2018</v>
      </c>
      <c r="Q70" s="9">
        <v>13.74</v>
      </c>
      <c r="R70" s="9">
        <v>31.94</v>
      </c>
      <c r="T70">
        <v>2018</v>
      </c>
      <c r="U70">
        <v>6</v>
      </c>
      <c r="W70" s="12"/>
      <c r="X70" s="12"/>
    </row>
    <row r="71" spans="4:24" x14ac:dyDescent="0.25">
      <c r="E71" t="s">
        <v>11</v>
      </c>
      <c r="F71">
        <v>6045</v>
      </c>
      <c r="G71" s="14">
        <f t="shared" si="3"/>
        <v>0.16380338174723608</v>
      </c>
      <c r="H71" s="13">
        <f>SUM(G70,G73)</f>
        <v>0.30107847387817038</v>
      </c>
      <c r="J71" s="61"/>
      <c r="L71" t="s">
        <v>13</v>
      </c>
      <c r="M71" s="14">
        <f>G73</f>
        <v>0.29874810318664641</v>
      </c>
      <c r="N71" s="13"/>
      <c r="P71">
        <v>2019</v>
      </c>
      <c r="Q71" s="9">
        <v>13.34</v>
      </c>
      <c r="R71" s="9">
        <v>32.53</v>
      </c>
      <c r="T71">
        <v>2019</v>
      </c>
      <c r="U71">
        <v>6</v>
      </c>
      <c r="W71" s="12"/>
      <c r="X71" s="12"/>
    </row>
    <row r="72" spans="4:24" x14ac:dyDescent="0.25">
      <c r="E72" t="s">
        <v>12</v>
      </c>
      <c r="F72">
        <v>13527</v>
      </c>
      <c r="G72" s="14">
        <f t="shared" si="3"/>
        <v>0.36654563190982009</v>
      </c>
      <c r="H72" s="13"/>
      <c r="J72" s="61"/>
      <c r="P72">
        <v>2020</v>
      </c>
      <c r="Q72" s="9">
        <v>12.3</v>
      </c>
      <c r="R72" s="9">
        <v>32.200000000000003</v>
      </c>
      <c r="T72">
        <v>2020</v>
      </c>
      <c r="U72">
        <v>4</v>
      </c>
      <c r="W72" s="12"/>
      <c r="X72" s="12"/>
    </row>
    <row r="73" spans="4:24" x14ac:dyDescent="0.25">
      <c r="E73" t="s">
        <v>13</v>
      </c>
      <c r="F73">
        <v>11025</v>
      </c>
      <c r="G73" s="14">
        <f t="shared" si="3"/>
        <v>0.29874810318664641</v>
      </c>
      <c r="H73" s="13"/>
      <c r="J73" s="61"/>
      <c r="K73" t="s">
        <v>53</v>
      </c>
      <c r="L73" t="s">
        <v>52</v>
      </c>
      <c r="M73" t="s">
        <v>51</v>
      </c>
      <c r="P73">
        <v>2021</v>
      </c>
      <c r="Q73" s="9">
        <v>12.07</v>
      </c>
      <c r="R73" s="9">
        <v>32.29</v>
      </c>
      <c r="T73">
        <v>2021</v>
      </c>
      <c r="U73">
        <v>4</v>
      </c>
      <c r="W73" s="12"/>
      <c r="X73" s="12"/>
    </row>
    <row r="74" spans="4:24" x14ac:dyDescent="0.25">
      <c r="E74" t="s">
        <v>14</v>
      </c>
      <c r="F74">
        <v>267</v>
      </c>
      <c r="G74" s="14">
        <f t="shared" si="3"/>
        <v>7.2349880771732065E-3</v>
      </c>
      <c r="H74" s="13">
        <f>SUM(G74:G76)</f>
        <v>0.11258942120095382</v>
      </c>
      <c r="J74" s="61"/>
      <c r="K74" t="s">
        <v>8</v>
      </c>
      <c r="L74">
        <v>47.95</v>
      </c>
      <c r="M74" s="13">
        <f>L74/$L$77</f>
        <v>5.0814946694644036E-2</v>
      </c>
      <c r="P74">
        <v>2022</v>
      </c>
      <c r="Q74" s="9">
        <v>10.62</v>
      </c>
      <c r="R74" s="9">
        <v>31.94</v>
      </c>
      <c r="T74">
        <v>2022</v>
      </c>
      <c r="U74">
        <v>5</v>
      </c>
      <c r="W74" s="12"/>
      <c r="X74" s="12"/>
    </row>
    <row r="75" spans="4:24" x14ac:dyDescent="0.25">
      <c r="E75" t="s">
        <v>15</v>
      </c>
      <c r="F75">
        <v>237</v>
      </c>
      <c r="G75" s="14">
        <f t="shared" si="3"/>
        <v>6.4220680685020595E-3</v>
      </c>
      <c r="H75" s="13"/>
      <c r="J75" s="61"/>
      <c r="K75" t="s">
        <v>11</v>
      </c>
      <c r="L75">
        <v>863.17</v>
      </c>
      <c r="M75" s="13">
        <f>L75/$L$77</f>
        <v>0.9147432229075263</v>
      </c>
      <c r="P75">
        <v>2023</v>
      </c>
      <c r="Q75" s="9">
        <v>8.69</v>
      </c>
      <c r="R75" s="9">
        <v>32.36</v>
      </c>
      <c r="T75">
        <v>2023</v>
      </c>
      <c r="U75">
        <v>4.8499999999999996</v>
      </c>
      <c r="W75" s="12"/>
      <c r="X75" s="12"/>
    </row>
    <row r="76" spans="4:24" x14ac:dyDescent="0.25">
      <c r="E76" t="s">
        <v>16</v>
      </c>
      <c r="F76">
        <v>3651</v>
      </c>
      <c r="G76" s="14">
        <f t="shared" si="3"/>
        <v>9.8932365055278554E-2</v>
      </c>
      <c r="H76" s="13"/>
      <c r="J76" s="61"/>
      <c r="K76" t="s">
        <v>14</v>
      </c>
      <c r="L76">
        <v>32.5</v>
      </c>
      <c r="M76" s="13">
        <f>L76/$L$77</f>
        <v>3.4441830397829637E-2</v>
      </c>
      <c r="P76">
        <v>2024</v>
      </c>
      <c r="Q76" s="9">
        <v>10.1</v>
      </c>
      <c r="R76" s="9">
        <v>31.77</v>
      </c>
      <c r="T76">
        <v>2024</v>
      </c>
      <c r="U76">
        <v>3.4</v>
      </c>
      <c r="W76" s="12"/>
      <c r="X76" s="12"/>
    </row>
    <row r="77" spans="4:24" x14ac:dyDescent="0.25">
      <c r="J77" s="61"/>
      <c r="K77" t="s">
        <v>42</v>
      </c>
      <c r="L77">
        <f>SUM(L74:L76)</f>
        <v>943.62</v>
      </c>
      <c r="P77">
        <v>2025</v>
      </c>
      <c r="Q77" s="9">
        <v>11.3</v>
      </c>
      <c r="R77" s="9">
        <v>30.1</v>
      </c>
      <c r="T77">
        <v>2025</v>
      </c>
      <c r="U77">
        <v>3.4</v>
      </c>
      <c r="W77" s="12"/>
      <c r="X77" s="12"/>
    </row>
    <row r="78" spans="4:24" x14ac:dyDescent="0.25">
      <c r="W78" s="12"/>
      <c r="X78" s="12"/>
    </row>
    <row r="79" spans="4:24" x14ac:dyDescent="0.25">
      <c r="W79" s="12"/>
      <c r="X79" s="12"/>
    </row>
    <row r="80" spans="4:24" x14ac:dyDescent="0.25">
      <c r="W80" s="12"/>
      <c r="X80" s="12"/>
    </row>
    <row r="81" spans="4:24" x14ac:dyDescent="0.25">
      <c r="W81" s="12"/>
      <c r="X81" s="12"/>
    </row>
    <row r="82" spans="4:24" x14ac:dyDescent="0.25">
      <c r="W82" s="12"/>
      <c r="X82" s="12"/>
    </row>
    <row r="83" spans="4:24" x14ac:dyDescent="0.25">
      <c r="W83" s="12"/>
      <c r="X83" s="12"/>
    </row>
    <row r="84" spans="4:24" x14ac:dyDescent="0.25">
      <c r="W84" s="12"/>
      <c r="X84" s="12"/>
    </row>
    <row r="85" spans="4:24" x14ac:dyDescent="0.25">
      <c r="W85" s="12"/>
      <c r="X85" s="12"/>
    </row>
    <row r="86" spans="4:24" x14ac:dyDescent="0.25">
      <c r="W86" s="11"/>
      <c r="X86" s="11"/>
    </row>
    <row r="87" spans="4:24" x14ac:dyDescent="0.25">
      <c r="D87" s="32" t="s">
        <v>197</v>
      </c>
      <c r="H87" t="s">
        <v>60</v>
      </c>
      <c r="J87" s="62" t="s">
        <v>198</v>
      </c>
      <c r="K87" t="s">
        <v>55</v>
      </c>
      <c r="M87" t="s">
        <v>51</v>
      </c>
      <c r="N87" t="s">
        <v>58</v>
      </c>
      <c r="Q87" t="s">
        <v>57</v>
      </c>
      <c r="U87" t="s">
        <v>56</v>
      </c>
      <c r="W87" s="11"/>
      <c r="X87" s="11"/>
    </row>
    <row r="88" spans="4:24" x14ac:dyDescent="0.25">
      <c r="D88" t="s">
        <v>55</v>
      </c>
      <c r="F88">
        <f>SUM(F89:F97)</f>
        <v>38008</v>
      </c>
      <c r="J88" s="62"/>
      <c r="K88" t="s">
        <v>45</v>
      </c>
      <c r="L88" t="s">
        <v>14</v>
      </c>
      <c r="M88" s="14">
        <f>G95</f>
        <v>2.6836455483056198E-3</v>
      </c>
      <c r="N88" s="13">
        <f>H95</f>
        <v>9.3927594190696698E-2</v>
      </c>
      <c r="Q88" t="s">
        <v>45</v>
      </c>
      <c r="R88" t="s">
        <v>44</v>
      </c>
      <c r="T88">
        <v>2015</v>
      </c>
      <c r="U88">
        <v>3</v>
      </c>
      <c r="W88" s="11"/>
      <c r="X88" s="11"/>
    </row>
    <row r="89" spans="4:24" x14ac:dyDescent="0.25">
      <c r="E89" t="s">
        <v>8</v>
      </c>
      <c r="F89">
        <v>56</v>
      </c>
      <c r="G89" s="14">
        <f>F89/$F$88</f>
        <v>1.4733740265207324E-3</v>
      </c>
      <c r="H89" s="14"/>
      <c r="J89" s="62"/>
      <c r="L89" t="s">
        <v>15</v>
      </c>
      <c r="M89" s="14">
        <f>G96</f>
        <v>6.4723216165017894E-3</v>
      </c>
      <c r="N89" s="13"/>
      <c r="P89">
        <v>2016</v>
      </c>
      <c r="Q89" s="9">
        <v>13</v>
      </c>
      <c r="R89" s="9">
        <v>19</v>
      </c>
      <c r="T89">
        <v>2016</v>
      </c>
      <c r="U89">
        <v>6</v>
      </c>
      <c r="W89" s="11"/>
      <c r="X89" s="11"/>
    </row>
    <row r="90" spans="4:24" x14ac:dyDescent="0.25">
      <c r="E90" t="s">
        <v>9</v>
      </c>
      <c r="F90">
        <v>1641</v>
      </c>
      <c r="G90" s="14">
        <f t="shared" ref="G90:G97" si="4">F90/$F$88</f>
        <v>4.317512102715218E-2</v>
      </c>
      <c r="H90" s="14"/>
      <c r="J90" s="62"/>
      <c r="L90" t="s">
        <v>16</v>
      </c>
      <c r="M90" s="14">
        <f>G97</f>
        <v>8.4771627025889293E-2</v>
      </c>
      <c r="N90" s="13"/>
      <c r="P90">
        <v>2017</v>
      </c>
      <c r="Q90" s="9">
        <v>12</v>
      </c>
      <c r="R90" s="9">
        <v>27</v>
      </c>
      <c r="T90">
        <v>2017</v>
      </c>
      <c r="U90">
        <v>7</v>
      </c>
      <c r="W90" s="11"/>
      <c r="X90" s="11"/>
    </row>
    <row r="91" spans="4:24" x14ac:dyDescent="0.25">
      <c r="E91" t="s">
        <v>10</v>
      </c>
      <c r="F91">
        <v>0</v>
      </c>
      <c r="G91" s="14">
        <f t="shared" si="4"/>
        <v>0</v>
      </c>
      <c r="H91" s="14"/>
      <c r="J91" s="62"/>
      <c r="K91" t="s">
        <v>44</v>
      </c>
      <c r="L91" t="s">
        <v>54</v>
      </c>
      <c r="M91" s="14">
        <f>G91</f>
        <v>0</v>
      </c>
      <c r="N91" s="13">
        <f>H92</f>
        <v>0.28549252788886548</v>
      </c>
      <c r="P91">
        <v>2018</v>
      </c>
      <c r="Q91" s="9">
        <v>14.27</v>
      </c>
      <c r="R91" s="9">
        <v>26.28</v>
      </c>
      <c r="T91">
        <v>2018</v>
      </c>
      <c r="U91">
        <v>7</v>
      </c>
      <c r="W91" s="11"/>
      <c r="X91" s="11"/>
    </row>
    <row r="92" spans="4:24" x14ac:dyDescent="0.25">
      <c r="E92" t="s">
        <v>11</v>
      </c>
      <c r="F92">
        <v>6176</v>
      </c>
      <c r="G92" s="14">
        <f t="shared" si="4"/>
        <v>0.16249210692485794</v>
      </c>
      <c r="H92" s="13">
        <f>SUM(G91,G94)</f>
        <v>0.28549252788886548</v>
      </c>
      <c r="J92" s="62"/>
      <c r="L92" t="s">
        <v>13</v>
      </c>
      <c r="M92" s="14">
        <f>G94</f>
        <v>0.28549252788886548</v>
      </c>
      <c r="N92" s="13"/>
      <c r="P92">
        <v>2019</v>
      </c>
      <c r="Q92" s="9">
        <v>14.97</v>
      </c>
      <c r="R92" s="9">
        <v>25.67</v>
      </c>
      <c r="T92">
        <v>2019</v>
      </c>
      <c r="U92">
        <v>4</v>
      </c>
      <c r="W92" s="11"/>
      <c r="X92" s="11"/>
    </row>
    <row r="93" spans="4:24" x14ac:dyDescent="0.25">
      <c r="E93" t="s">
        <v>12</v>
      </c>
      <c r="F93">
        <v>15714</v>
      </c>
      <c r="G93" s="14">
        <f t="shared" si="4"/>
        <v>0.41343927594190699</v>
      </c>
      <c r="H93" s="13"/>
      <c r="J93" s="62"/>
      <c r="P93">
        <v>2020</v>
      </c>
      <c r="Q93" s="9">
        <v>14.7</v>
      </c>
      <c r="R93" s="9">
        <v>27.06</v>
      </c>
      <c r="T93">
        <v>2020</v>
      </c>
      <c r="U93">
        <v>4</v>
      </c>
      <c r="W93" s="11"/>
      <c r="X93" s="11"/>
    </row>
    <row r="94" spans="4:24" x14ac:dyDescent="0.25">
      <c r="E94" t="s">
        <v>13</v>
      </c>
      <c r="F94">
        <v>10851</v>
      </c>
      <c r="G94" s="14">
        <f t="shared" si="4"/>
        <v>0.28549252788886548</v>
      </c>
      <c r="H94" s="13"/>
      <c r="J94" s="62"/>
      <c r="K94" t="s">
        <v>53</v>
      </c>
      <c r="L94" t="s">
        <v>52</v>
      </c>
      <c r="M94" t="s">
        <v>51</v>
      </c>
      <c r="P94">
        <v>2021</v>
      </c>
      <c r="Q94" s="9">
        <v>15.15</v>
      </c>
      <c r="R94" s="9">
        <v>30.53</v>
      </c>
      <c r="T94">
        <v>2021</v>
      </c>
      <c r="U94">
        <v>3</v>
      </c>
      <c r="W94" s="11"/>
      <c r="X94" s="11"/>
    </row>
    <row r="95" spans="4:24" x14ac:dyDescent="0.25">
      <c r="E95" t="s">
        <v>14</v>
      </c>
      <c r="F95">
        <v>102</v>
      </c>
      <c r="G95" s="14">
        <f t="shared" si="4"/>
        <v>2.6836455483056198E-3</v>
      </c>
      <c r="H95" s="13">
        <f>SUM(G95:G97)</f>
        <v>9.3927594190696698E-2</v>
      </c>
      <c r="J95" s="62"/>
      <c r="K95" t="s">
        <v>8</v>
      </c>
      <c r="L95">
        <v>0</v>
      </c>
      <c r="M95" s="13">
        <f>L95/$L$98</f>
        <v>0</v>
      </c>
      <c r="P95">
        <v>2022</v>
      </c>
      <c r="Q95" s="9">
        <v>12.82</v>
      </c>
      <c r="R95" s="9">
        <v>25.91</v>
      </c>
      <c r="T95">
        <v>2022</v>
      </c>
      <c r="U95">
        <v>2</v>
      </c>
      <c r="W95" s="11"/>
      <c r="X95" s="11"/>
    </row>
    <row r="96" spans="4:24" x14ac:dyDescent="0.25">
      <c r="E96" t="s">
        <v>15</v>
      </c>
      <c r="F96">
        <v>246</v>
      </c>
      <c r="G96" s="14">
        <f t="shared" si="4"/>
        <v>6.4723216165017894E-3</v>
      </c>
      <c r="H96" s="13"/>
      <c r="J96" s="62"/>
      <c r="K96" t="s">
        <v>11</v>
      </c>
      <c r="L96">
        <v>977.4</v>
      </c>
      <c r="M96" s="13">
        <f>L96/$L$98</f>
        <v>0.9812267844593916</v>
      </c>
      <c r="P96">
        <v>2023</v>
      </c>
      <c r="Q96" s="9">
        <v>10.5</v>
      </c>
      <c r="R96" s="9">
        <v>26.92</v>
      </c>
      <c r="T96">
        <v>2023</v>
      </c>
      <c r="U96">
        <v>2.14</v>
      </c>
      <c r="W96" s="11"/>
      <c r="X96" s="11"/>
    </row>
    <row r="97" spans="4:24" x14ac:dyDescent="0.25">
      <c r="E97" t="s">
        <v>16</v>
      </c>
      <c r="F97">
        <v>3222</v>
      </c>
      <c r="G97" s="14">
        <f t="shared" si="4"/>
        <v>8.4771627025889293E-2</v>
      </c>
      <c r="H97" s="13"/>
      <c r="J97" s="62"/>
      <c r="K97" t="s">
        <v>14</v>
      </c>
      <c r="L97">
        <v>18.7</v>
      </c>
      <c r="M97" s="13">
        <f>L97/$L$98</f>
        <v>1.877321554060837E-2</v>
      </c>
      <c r="P97">
        <v>2024</v>
      </c>
      <c r="Q97" s="9">
        <v>8.6999999999999993</v>
      </c>
      <c r="R97" s="9">
        <v>30</v>
      </c>
      <c r="T97">
        <v>2024</v>
      </c>
      <c r="U97">
        <v>2.2000000000000002</v>
      </c>
      <c r="W97" s="11"/>
      <c r="X97" s="11"/>
    </row>
    <row r="98" spans="4:24" x14ac:dyDescent="0.25">
      <c r="J98" s="62"/>
      <c r="K98" t="s">
        <v>42</v>
      </c>
      <c r="L98">
        <f>SUM(L95:L97)</f>
        <v>996.1</v>
      </c>
      <c r="P98">
        <v>2025</v>
      </c>
      <c r="Q98" s="9">
        <v>9.4</v>
      </c>
      <c r="R98" s="9">
        <v>28.5</v>
      </c>
      <c r="T98">
        <v>2025</v>
      </c>
      <c r="U98">
        <v>1.9</v>
      </c>
      <c r="W98" s="11"/>
      <c r="X98" s="11"/>
    </row>
    <row r="99" spans="4:24" x14ac:dyDescent="0.25">
      <c r="W99" s="11"/>
      <c r="X99" s="11"/>
    </row>
    <row r="100" spans="4:24" x14ac:dyDescent="0.25">
      <c r="W100" s="11"/>
      <c r="X100" s="11"/>
    </row>
    <row r="101" spans="4:24" x14ac:dyDescent="0.25">
      <c r="W101" s="11"/>
      <c r="X101" s="11"/>
    </row>
    <row r="102" spans="4:24" x14ac:dyDescent="0.25">
      <c r="W102" s="11"/>
      <c r="X102" s="11"/>
    </row>
    <row r="103" spans="4:24" x14ac:dyDescent="0.25">
      <c r="W103" s="11"/>
      <c r="X103" s="11"/>
    </row>
    <row r="104" spans="4:24" x14ac:dyDescent="0.25">
      <c r="W104" s="11"/>
      <c r="X104" s="11"/>
    </row>
    <row r="105" spans="4:24" x14ac:dyDescent="0.25">
      <c r="W105" s="11"/>
      <c r="X105" s="11"/>
    </row>
    <row r="106" spans="4:24" x14ac:dyDescent="0.25">
      <c r="W106" s="11"/>
      <c r="X106" s="11"/>
    </row>
    <row r="107" spans="4:24" x14ac:dyDescent="0.25">
      <c r="W107" s="11"/>
      <c r="X107" s="11"/>
    </row>
    <row r="108" spans="4:24" x14ac:dyDescent="0.25">
      <c r="D108" s="33" t="s">
        <v>199</v>
      </c>
      <c r="H108" t="s">
        <v>60</v>
      </c>
      <c r="J108" s="59" t="s">
        <v>199</v>
      </c>
      <c r="K108" t="s">
        <v>55</v>
      </c>
      <c r="M108" t="s">
        <v>51</v>
      </c>
      <c r="N108" t="s">
        <v>58</v>
      </c>
      <c r="Q108" t="s">
        <v>57</v>
      </c>
      <c r="U108" t="s">
        <v>56</v>
      </c>
      <c r="W108" s="11"/>
      <c r="X108" s="11"/>
    </row>
    <row r="109" spans="4:24" x14ac:dyDescent="0.25">
      <c r="D109" t="s">
        <v>55</v>
      </c>
      <c r="F109">
        <f>SUM(F110:F118)</f>
        <v>3525</v>
      </c>
      <c r="J109" s="59"/>
      <c r="K109" t="s">
        <v>45</v>
      </c>
      <c r="L109" t="s">
        <v>14</v>
      </c>
      <c r="M109" s="14">
        <f>G116</f>
        <v>0</v>
      </c>
      <c r="N109" s="13">
        <f>H116</f>
        <v>2.553191489361702E-2</v>
      </c>
      <c r="Q109" t="s">
        <v>45</v>
      </c>
      <c r="R109" t="s">
        <v>44</v>
      </c>
      <c r="T109">
        <v>2015</v>
      </c>
      <c r="W109" s="11"/>
      <c r="X109" s="11"/>
    </row>
    <row r="110" spans="4:24" x14ac:dyDescent="0.25">
      <c r="E110" t="s">
        <v>8</v>
      </c>
      <c r="F110">
        <v>60</v>
      </c>
      <c r="G110" s="14">
        <f>F110/$F$109</f>
        <v>1.7021276595744681E-2</v>
      </c>
      <c r="H110" s="14"/>
      <c r="J110" s="59"/>
      <c r="L110" t="s">
        <v>15</v>
      </c>
      <c r="M110" s="14">
        <f>G117</f>
        <v>0</v>
      </c>
      <c r="N110" s="13"/>
      <c r="P110">
        <v>2016</v>
      </c>
      <c r="Q110" s="9"/>
      <c r="R110" s="9"/>
      <c r="T110">
        <v>2016</v>
      </c>
      <c r="W110" s="11"/>
      <c r="X110" s="11"/>
    </row>
    <row r="111" spans="4:24" x14ac:dyDescent="0.25">
      <c r="E111" t="s">
        <v>9</v>
      </c>
      <c r="F111">
        <v>294</v>
      </c>
      <c r="G111" s="14">
        <f t="shared" ref="G111:G118" si="5">F111/$F$109</f>
        <v>8.340425531914894E-2</v>
      </c>
      <c r="H111" s="14"/>
      <c r="J111" s="59"/>
      <c r="L111" t="s">
        <v>16</v>
      </c>
      <c r="M111" s="14">
        <f>G118</f>
        <v>2.553191489361702E-2</v>
      </c>
      <c r="N111" s="13"/>
      <c r="P111">
        <v>2017</v>
      </c>
      <c r="Q111" s="9"/>
      <c r="R111" s="9"/>
      <c r="T111">
        <v>2017</v>
      </c>
      <c r="W111" s="11"/>
      <c r="X111" s="11"/>
    </row>
    <row r="112" spans="4:24" x14ac:dyDescent="0.25">
      <c r="E112" t="s">
        <v>10</v>
      </c>
      <c r="F112">
        <v>0</v>
      </c>
      <c r="G112" s="14">
        <f t="shared" si="5"/>
        <v>0</v>
      </c>
      <c r="H112" s="14"/>
      <c r="J112" s="59"/>
      <c r="K112" t="s">
        <v>44</v>
      </c>
      <c r="L112" t="s">
        <v>54</v>
      </c>
      <c r="M112" s="14">
        <f>G112</f>
        <v>0</v>
      </c>
      <c r="N112" s="13">
        <f>H113</f>
        <v>0.13617021276595745</v>
      </c>
      <c r="P112">
        <v>2018</v>
      </c>
      <c r="Q112" s="9"/>
      <c r="R112" s="9"/>
      <c r="T112">
        <v>2018</v>
      </c>
      <c r="W112" s="11"/>
      <c r="X112" s="11"/>
    </row>
    <row r="113" spans="5:24" x14ac:dyDescent="0.25">
      <c r="E113" t="s">
        <v>11</v>
      </c>
      <c r="F113">
        <v>240</v>
      </c>
      <c r="G113" s="14">
        <f t="shared" si="5"/>
        <v>6.8085106382978725E-2</v>
      </c>
      <c r="H113" s="13">
        <f>SUM(G112,G115)</f>
        <v>0.13617021276595745</v>
      </c>
      <c r="J113" s="59"/>
      <c r="L113" t="s">
        <v>13</v>
      </c>
      <c r="M113" s="14">
        <f>G115</f>
        <v>0.13617021276595745</v>
      </c>
      <c r="N113" s="13"/>
      <c r="P113">
        <v>2019</v>
      </c>
      <c r="Q113" s="9"/>
      <c r="R113" s="9"/>
      <c r="T113">
        <v>2019</v>
      </c>
      <c r="W113" s="11"/>
      <c r="X113" s="11"/>
    </row>
    <row r="114" spans="5:24" x14ac:dyDescent="0.25">
      <c r="E114" t="s">
        <v>12</v>
      </c>
      <c r="F114">
        <v>2361</v>
      </c>
      <c r="G114" s="14">
        <f t="shared" si="5"/>
        <v>0.66978723404255314</v>
      </c>
      <c r="H114" s="13"/>
      <c r="J114" s="59"/>
      <c r="P114">
        <v>2020</v>
      </c>
      <c r="Q114" s="9"/>
      <c r="R114" s="9"/>
      <c r="T114">
        <v>2020</v>
      </c>
      <c r="W114" s="11"/>
      <c r="X114" s="11"/>
    </row>
    <row r="115" spans="5:24" x14ac:dyDescent="0.25">
      <c r="E115" t="s">
        <v>13</v>
      </c>
      <c r="F115">
        <v>480</v>
      </c>
      <c r="G115" s="14">
        <f t="shared" si="5"/>
        <v>0.13617021276595745</v>
      </c>
      <c r="H115" s="13"/>
      <c r="J115" s="59"/>
      <c r="K115" t="s">
        <v>53</v>
      </c>
      <c r="L115" t="s">
        <v>52</v>
      </c>
      <c r="M115" t="s">
        <v>51</v>
      </c>
      <c r="P115">
        <v>2021</v>
      </c>
      <c r="Q115" s="9"/>
      <c r="R115" s="9"/>
      <c r="T115">
        <v>2021</v>
      </c>
      <c r="W115" s="11"/>
      <c r="X115" s="11"/>
    </row>
    <row r="116" spans="5:24" x14ac:dyDescent="0.25">
      <c r="E116" t="s">
        <v>14</v>
      </c>
      <c r="F116">
        <v>0</v>
      </c>
      <c r="G116" s="14">
        <f t="shared" si="5"/>
        <v>0</v>
      </c>
      <c r="H116" s="13">
        <f>SUM(G116:G118)</f>
        <v>2.553191489361702E-2</v>
      </c>
      <c r="J116" s="59"/>
      <c r="K116" t="s">
        <v>8</v>
      </c>
      <c r="L116">
        <v>57</v>
      </c>
      <c r="M116" s="13">
        <f>L116/$L$119</f>
        <v>0.39310344827586208</v>
      </c>
      <c r="P116">
        <v>2022</v>
      </c>
      <c r="Q116" s="9"/>
      <c r="R116" s="9"/>
      <c r="T116">
        <v>2022</v>
      </c>
      <c r="W116" s="11"/>
      <c r="X116" s="11"/>
    </row>
    <row r="117" spans="5:24" x14ac:dyDescent="0.25">
      <c r="E117" t="s">
        <v>15</v>
      </c>
      <c r="F117">
        <v>0</v>
      </c>
      <c r="G117" s="14">
        <f t="shared" si="5"/>
        <v>0</v>
      </c>
      <c r="H117" s="13"/>
      <c r="J117" s="59"/>
      <c r="K117" t="s">
        <v>11</v>
      </c>
      <c r="L117">
        <v>88</v>
      </c>
      <c r="M117" s="13">
        <f>L117/$L$119</f>
        <v>0.60689655172413792</v>
      </c>
      <c r="P117">
        <v>2023</v>
      </c>
      <c r="Q117" s="9">
        <v>9.6</v>
      </c>
      <c r="R117" s="9">
        <v>7.1</v>
      </c>
      <c r="T117">
        <v>2023</v>
      </c>
      <c r="U117">
        <v>0</v>
      </c>
      <c r="W117" s="11"/>
      <c r="X117" s="11"/>
    </row>
    <row r="118" spans="5:24" x14ac:dyDescent="0.25">
      <c r="E118" t="s">
        <v>16</v>
      </c>
      <c r="F118">
        <v>90</v>
      </c>
      <c r="G118" s="14">
        <f t="shared" si="5"/>
        <v>2.553191489361702E-2</v>
      </c>
      <c r="H118" s="13"/>
      <c r="J118" s="59"/>
      <c r="K118" t="s">
        <v>14</v>
      </c>
      <c r="L118">
        <v>0</v>
      </c>
      <c r="M118" s="13">
        <f>L118/$L$119</f>
        <v>0</v>
      </c>
      <c r="P118">
        <v>2024</v>
      </c>
      <c r="Q118" s="9">
        <v>4.5</v>
      </c>
      <c r="R118" s="9">
        <v>10.3</v>
      </c>
      <c r="T118">
        <v>2024</v>
      </c>
      <c r="U118">
        <v>0</v>
      </c>
      <c r="W118" s="11"/>
      <c r="X118" s="11"/>
    </row>
    <row r="119" spans="5:24" x14ac:dyDescent="0.25">
      <c r="J119" s="59"/>
      <c r="K119" t="s">
        <v>42</v>
      </c>
      <c r="L119">
        <f>SUM(L116:L118)</f>
        <v>145</v>
      </c>
      <c r="P119">
        <v>2025</v>
      </c>
      <c r="Q119">
        <v>2.6</v>
      </c>
      <c r="R119">
        <v>13.6</v>
      </c>
      <c r="T119">
        <v>2025</v>
      </c>
      <c r="U119">
        <v>0</v>
      </c>
      <c r="W119" s="11"/>
      <c r="X119" s="11"/>
    </row>
    <row r="120" spans="5:24" x14ac:dyDescent="0.25">
      <c r="W120" s="11"/>
      <c r="X120" s="11"/>
    </row>
    <row r="121" spans="5:24" x14ac:dyDescent="0.25">
      <c r="W121" s="11"/>
      <c r="X121" s="11"/>
    </row>
    <row r="122" spans="5:24" x14ac:dyDescent="0.25">
      <c r="W122" s="11"/>
      <c r="X122" s="11"/>
    </row>
    <row r="123" spans="5:24" x14ac:dyDescent="0.25">
      <c r="W123" s="11"/>
      <c r="X123" s="11"/>
    </row>
    <row r="124" spans="5:24" x14ac:dyDescent="0.25">
      <c r="W124" s="11"/>
      <c r="X124" s="11"/>
    </row>
    <row r="125" spans="5:24" x14ac:dyDescent="0.25">
      <c r="W125" s="11"/>
      <c r="X125" s="11"/>
    </row>
    <row r="126" spans="5:24" x14ac:dyDescent="0.25">
      <c r="W126" s="11"/>
      <c r="X126" s="11"/>
    </row>
    <row r="127" spans="5:24" x14ac:dyDescent="0.25">
      <c r="W127" s="11"/>
      <c r="X127" s="11"/>
    </row>
    <row r="128" spans="5:24" x14ac:dyDescent="0.25">
      <c r="W128" s="11"/>
      <c r="X128" s="11"/>
    </row>
    <row r="129" spans="23:24" x14ac:dyDescent="0.25">
      <c r="W129" s="11"/>
      <c r="X129" s="11"/>
    </row>
    <row r="130" spans="23:24" x14ac:dyDescent="0.25">
      <c r="W130" s="11"/>
      <c r="X130" s="11"/>
    </row>
    <row r="131" spans="23:24" x14ac:dyDescent="0.25">
      <c r="W131" s="11"/>
      <c r="X131" s="11"/>
    </row>
    <row r="132" spans="23:24" x14ac:dyDescent="0.25">
      <c r="W132" s="11"/>
      <c r="X132" s="11"/>
    </row>
    <row r="133" spans="23:24" x14ac:dyDescent="0.25">
      <c r="W133" s="11"/>
      <c r="X133" s="11"/>
    </row>
    <row r="134" spans="23:24" x14ac:dyDescent="0.25">
      <c r="W134" s="11"/>
      <c r="X134" s="11"/>
    </row>
    <row r="135" spans="23:24" x14ac:dyDescent="0.25">
      <c r="W135" s="11"/>
      <c r="X135" s="11"/>
    </row>
    <row r="136" spans="23:24" x14ac:dyDescent="0.25">
      <c r="W136" s="11"/>
      <c r="X136" s="11"/>
    </row>
    <row r="137" spans="23:24" x14ac:dyDescent="0.25">
      <c r="W137" s="11"/>
      <c r="X137" s="11"/>
    </row>
    <row r="138" spans="23:24" x14ac:dyDescent="0.25">
      <c r="W138" s="11"/>
      <c r="X138" s="11"/>
    </row>
    <row r="139" spans="23:24" x14ac:dyDescent="0.25">
      <c r="W139" s="11"/>
      <c r="X139" s="11"/>
    </row>
    <row r="140" spans="23:24" x14ac:dyDescent="0.25">
      <c r="W140" s="11"/>
      <c r="X140" s="11"/>
    </row>
    <row r="141" spans="23:24" x14ac:dyDescent="0.25">
      <c r="W141" s="11"/>
      <c r="X141" s="11"/>
    </row>
    <row r="142" spans="23:24" x14ac:dyDescent="0.25">
      <c r="W142" s="11"/>
      <c r="X142" s="11"/>
    </row>
    <row r="143" spans="23:24" x14ac:dyDescent="0.25">
      <c r="W143" s="11"/>
      <c r="X143" s="11"/>
    </row>
    <row r="144" spans="23:24" x14ac:dyDescent="0.25">
      <c r="W144" s="11"/>
      <c r="X144" s="11"/>
    </row>
    <row r="145" spans="23:24" x14ac:dyDescent="0.25">
      <c r="W145" s="11"/>
      <c r="X145" s="11"/>
    </row>
    <row r="146" spans="23:24" x14ac:dyDescent="0.25">
      <c r="W146" s="11"/>
      <c r="X146" s="11"/>
    </row>
    <row r="147" spans="23:24" x14ac:dyDescent="0.25">
      <c r="W147" s="11"/>
      <c r="X147" s="11"/>
    </row>
    <row r="148" spans="23:24" x14ac:dyDescent="0.25">
      <c r="W148" s="11"/>
      <c r="X148" s="11"/>
    </row>
    <row r="149" spans="23:24" x14ac:dyDescent="0.25">
      <c r="W149" s="11"/>
      <c r="X149" s="11"/>
    </row>
    <row r="150" spans="23:24" x14ac:dyDescent="0.25">
      <c r="W150" s="11"/>
      <c r="X150" s="11"/>
    </row>
    <row r="151" spans="23:24" x14ac:dyDescent="0.25">
      <c r="W151" s="11"/>
      <c r="X151" s="11"/>
    </row>
    <row r="152" spans="23:24" x14ac:dyDescent="0.25">
      <c r="W152" s="11"/>
      <c r="X152" s="11"/>
    </row>
    <row r="153" spans="23:24" x14ac:dyDescent="0.25">
      <c r="W153" s="11"/>
      <c r="X153" s="11"/>
    </row>
    <row r="154" spans="23:24" x14ac:dyDescent="0.25">
      <c r="W154" s="11"/>
      <c r="X154" s="11"/>
    </row>
    <row r="155" spans="23:24" x14ac:dyDescent="0.25">
      <c r="W155" s="11"/>
      <c r="X155" s="11"/>
    </row>
    <row r="156" spans="23:24" x14ac:dyDescent="0.25">
      <c r="W156" s="11"/>
      <c r="X156" s="11"/>
    </row>
    <row r="157" spans="23:24" x14ac:dyDescent="0.25">
      <c r="W157" s="11"/>
      <c r="X157" s="11"/>
    </row>
    <row r="158" spans="23:24" x14ac:dyDescent="0.25">
      <c r="W158" s="11"/>
      <c r="X158" s="11"/>
    </row>
    <row r="159" spans="23:24" x14ac:dyDescent="0.25">
      <c r="W159" s="11"/>
      <c r="X159" s="11"/>
    </row>
    <row r="160" spans="23:24" x14ac:dyDescent="0.25">
      <c r="W160" s="11"/>
      <c r="X160" s="11"/>
    </row>
    <row r="161" spans="23:24" x14ac:dyDescent="0.25">
      <c r="W161" s="11"/>
      <c r="X161" s="11"/>
    </row>
    <row r="162" spans="23:24" x14ac:dyDescent="0.25">
      <c r="W162" s="11"/>
      <c r="X162" s="11"/>
    </row>
    <row r="163" spans="23:24" x14ac:dyDescent="0.25">
      <c r="W163" s="11"/>
      <c r="X163" s="11"/>
    </row>
    <row r="164" spans="23:24" x14ac:dyDescent="0.25">
      <c r="W164" s="11"/>
      <c r="X164" s="11"/>
    </row>
    <row r="165" spans="23:24" x14ac:dyDescent="0.25">
      <c r="W165" s="11"/>
      <c r="X165" s="11"/>
    </row>
    <row r="166" spans="23:24" x14ac:dyDescent="0.25">
      <c r="W166" s="11"/>
      <c r="X166" s="11"/>
    </row>
    <row r="167" spans="23:24" x14ac:dyDescent="0.25">
      <c r="W167" s="11"/>
      <c r="X167" s="11"/>
    </row>
    <row r="168" spans="23:24" x14ac:dyDescent="0.25">
      <c r="W168" s="11"/>
      <c r="X168" s="11"/>
    </row>
    <row r="169" spans="23:24" x14ac:dyDescent="0.25">
      <c r="W169" s="11"/>
      <c r="X169" s="11"/>
    </row>
    <row r="170" spans="23:24" x14ac:dyDescent="0.25">
      <c r="W170" s="11"/>
      <c r="X170" s="11"/>
    </row>
    <row r="171" spans="23:24" x14ac:dyDescent="0.25">
      <c r="W171" s="11"/>
      <c r="X171" s="11"/>
    </row>
    <row r="172" spans="23:24" x14ac:dyDescent="0.25">
      <c r="W172" s="11"/>
      <c r="X172" s="11"/>
    </row>
    <row r="173" spans="23:24" x14ac:dyDescent="0.25">
      <c r="W173" s="11"/>
      <c r="X173" s="11"/>
    </row>
    <row r="174" spans="23:24" x14ac:dyDescent="0.25">
      <c r="W174" s="11"/>
      <c r="X174" s="11"/>
    </row>
    <row r="175" spans="23:24" x14ac:dyDescent="0.25">
      <c r="W175" s="11"/>
      <c r="X175" s="11"/>
    </row>
    <row r="176" spans="23:24" x14ac:dyDescent="0.25">
      <c r="W176" s="11"/>
      <c r="X176" s="11"/>
    </row>
    <row r="177" spans="23:24" x14ac:dyDescent="0.25">
      <c r="W177" s="11"/>
      <c r="X177" s="11"/>
    </row>
    <row r="178" spans="23:24" x14ac:dyDescent="0.25">
      <c r="W178" s="11"/>
      <c r="X178" s="11"/>
    </row>
    <row r="179" spans="23:24" x14ac:dyDescent="0.25">
      <c r="W179" s="11"/>
      <c r="X179" s="11"/>
    </row>
    <row r="180" spans="23:24" x14ac:dyDescent="0.25">
      <c r="W180" s="11"/>
      <c r="X180" s="11"/>
    </row>
    <row r="181" spans="23:24" x14ac:dyDescent="0.25">
      <c r="W181" s="11"/>
      <c r="X181" s="11"/>
    </row>
    <row r="182" spans="23:24" x14ac:dyDescent="0.25">
      <c r="W182" s="11"/>
      <c r="X182" s="11"/>
    </row>
    <row r="183" spans="23:24" x14ac:dyDescent="0.25">
      <c r="W183" s="11"/>
      <c r="X183" s="11"/>
    </row>
    <row r="184" spans="23:24" x14ac:dyDescent="0.25">
      <c r="W184" s="11"/>
      <c r="X184" s="11"/>
    </row>
    <row r="185" spans="23:24" x14ac:dyDescent="0.25">
      <c r="W185" s="11"/>
      <c r="X185" s="11"/>
    </row>
    <row r="186" spans="23:24" x14ac:dyDescent="0.25">
      <c r="W186" s="11"/>
      <c r="X186" s="11"/>
    </row>
    <row r="187" spans="23:24" x14ac:dyDescent="0.25">
      <c r="W187" s="11"/>
      <c r="X187" s="11"/>
    </row>
    <row r="188" spans="23:24" x14ac:dyDescent="0.25">
      <c r="W188" s="11"/>
      <c r="X188" s="11"/>
    </row>
    <row r="189" spans="23:24" x14ac:dyDescent="0.25">
      <c r="W189" s="11"/>
      <c r="X189" s="11"/>
    </row>
    <row r="190" spans="23:24" x14ac:dyDescent="0.25">
      <c r="W190" s="11"/>
      <c r="X190" s="11"/>
    </row>
    <row r="191" spans="23:24" x14ac:dyDescent="0.25">
      <c r="W191" s="11"/>
      <c r="X191" s="11"/>
    </row>
    <row r="192" spans="23:24" x14ac:dyDescent="0.25">
      <c r="W192" s="11"/>
      <c r="X192" s="11"/>
    </row>
    <row r="193" spans="23:24" x14ac:dyDescent="0.25">
      <c r="W193" s="11"/>
      <c r="X193" s="11"/>
    </row>
    <row r="194" spans="23:24" x14ac:dyDescent="0.25">
      <c r="W194" s="11"/>
      <c r="X194" s="11"/>
    </row>
    <row r="195" spans="23:24" x14ac:dyDescent="0.25">
      <c r="W195" s="11"/>
      <c r="X195" s="11"/>
    </row>
    <row r="196" spans="23:24" x14ac:dyDescent="0.25">
      <c r="W196" s="11"/>
      <c r="X196" s="11"/>
    </row>
    <row r="197" spans="23:24" x14ac:dyDescent="0.25">
      <c r="W197" s="11"/>
      <c r="X197" s="11"/>
    </row>
    <row r="198" spans="23:24" x14ac:dyDescent="0.25">
      <c r="W198" s="11"/>
      <c r="X198" s="11"/>
    </row>
    <row r="199" spans="23:24" x14ac:dyDescent="0.25">
      <c r="W199" s="11"/>
      <c r="X199" s="11"/>
    </row>
    <row r="200" spans="23:24" x14ac:dyDescent="0.25">
      <c r="W200" s="10"/>
      <c r="X200" s="10"/>
    </row>
    <row r="201" spans="23:24" x14ac:dyDescent="0.25">
      <c r="W201" s="10"/>
      <c r="X201" s="10"/>
    </row>
    <row r="202" spans="23:24" x14ac:dyDescent="0.25">
      <c r="W202" s="10"/>
      <c r="X202" s="10"/>
    </row>
    <row r="203" spans="23:24" x14ac:dyDescent="0.25">
      <c r="W203" s="10"/>
      <c r="X203" s="10"/>
    </row>
    <row r="204" spans="23:24" x14ac:dyDescent="0.25">
      <c r="W204" s="10"/>
      <c r="X204" s="10"/>
    </row>
    <row r="205" spans="23:24" x14ac:dyDescent="0.25">
      <c r="W205" s="10"/>
      <c r="X205" s="10"/>
    </row>
    <row r="206" spans="23:24" x14ac:dyDescent="0.25">
      <c r="W206" s="10"/>
      <c r="X206" s="10"/>
    </row>
    <row r="207" spans="23:24" x14ac:dyDescent="0.25">
      <c r="W207" s="10"/>
      <c r="X207" s="10"/>
    </row>
    <row r="208" spans="23:24" x14ac:dyDescent="0.25">
      <c r="W208" s="10"/>
      <c r="X208" s="10"/>
    </row>
    <row r="209" spans="23:24" x14ac:dyDescent="0.25">
      <c r="W209" s="10"/>
      <c r="X209" s="10"/>
    </row>
    <row r="210" spans="23:24" x14ac:dyDescent="0.25">
      <c r="W210" s="10"/>
      <c r="X210" s="10"/>
    </row>
    <row r="211" spans="23:24" x14ac:dyDescent="0.25">
      <c r="W211" s="10"/>
      <c r="X211" s="10"/>
    </row>
    <row r="212" spans="23:24" x14ac:dyDescent="0.25">
      <c r="W212" s="10"/>
      <c r="X212" s="10"/>
    </row>
    <row r="213" spans="23:24" x14ac:dyDescent="0.25">
      <c r="W213" s="10"/>
      <c r="X213" s="10"/>
    </row>
    <row r="214" spans="23:24" x14ac:dyDescent="0.25">
      <c r="W214" s="10"/>
      <c r="X214" s="10"/>
    </row>
    <row r="215" spans="23:24" x14ac:dyDescent="0.25">
      <c r="W215" s="10"/>
      <c r="X215" s="10"/>
    </row>
    <row r="216" spans="23:24" x14ac:dyDescent="0.25">
      <c r="W216" s="10"/>
      <c r="X216" s="10"/>
    </row>
    <row r="217" spans="23:24" x14ac:dyDescent="0.25">
      <c r="W217" s="10"/>
      <c r="X217" s="10"/>
    </row>
    <row r="218" spans="23:24" x14ac:dyDescent="0.25">
      <c r="W218" s="10"/>
      <c r="X218" s="10"/>
    </row>
    <row r="219" spans="23:24" x14ac:dyDescent="0.25">
      <c r="W219" s="10"/>
      <c r="X219" s="10"/>
    </row>
    <row r="220" spans="23:24" x14ac:dyDescent="0.25">
      <c r="W220" s="10"/>
      <c r="X220" s="10"/>
    </row>
    <row r="221" spans="23:24" x14ac:dyDescent="0.25">
      <c r="W221" s="10"/>
      <c r="X221" s="10"/>
    </row>
    <row r="222" spans="23:24" x14ac:dyDescent="0.25">
      <c r="W222" s="10"/>
      <c r="X222" s="10"/>
    </row>
    <row r="223" spans="23:24" x14ac:dyDescent="0.25">
      <c r="W223" s="10"/>
      <c r="X223" s="10"/>
    </row>
    <row r="224" spans="23:24" x14ac:dyDescent="0.25">
      <c r="W224" s="10"/>
      <c r="X224" s="10"/>
    </row>
    <row r="225" spans="23:24" x14ac:dyDescent="0.25">
      <c r="W225" s="10"/>
      <c r="X225" s="10"/>
    </row>
    <row r="226" spans="23:24" x14ac:dyDescent="0.25">
      <c r="W226" s="10"/>
      <c r="X226" s="10"/>
    </row>
    <row r="227" spans="23:24" x14ac:dyDescent="0.25">
      <c r="W227" s="10"/>
      <c r="X227" s="10"/>
    </row>
    <row r="228" spans="23:24" x14ac:dyDescent="0.25">
      <c r="W228" s="10"/>
      <c r="X228" s="10"/>
    </row>
    <row r="229" spans="23:24" x14ac:dyDescent="0.25">
      <c r="W229" s="10"/>
      <c r="X229" s="10"/>
    </row>
    <row r="230" spans="23:24" x14ac:dyDescent="0.25">
      <c r="W230" s="10"/>
      <c r="X230" s="10"/>
    </row>
    <row r="231" spans="23:24" x14ac:dyDescent="0.25">
      <c r="W231" s="10"/>
      <c r="X231" s="10"/>
    </row>
    <row r="232" spans="23:24" x14ac:dyDescent="0.25">
      <c r="W232" s="10"/>
      <c r="X232" s="10"/>
    </row>
    <row r="233" spans="23:24" x14ac:dyDescent="0.25">
      <c r="W233" s="10"/>
      <c r="X233" s="10"/>
    </row>
    <row r="234" spans="23:24" x14ac:dyDescent="0.25">
      <c r="W234" s="10"/>
      <c r="X234" s="10"/>
    </row>
    <row r="235" spans="23:24" x14ac:dyDescent="0.25">
      <c r="W235" s="10"/>
      <c r="X235" s="10"/>
    </row>
    <row r="236" spans="23:24" x14ac:dyDescent="0.25">
      <c r="W236" s="10"/>
      <c r="X236" s="10"/>
    </row>
    <row r="237" spans="23:24" x14ac:dyDescent="0.25">
      <c r="W237" s="10"/>
      <c r="X237" s="10"/>
    </row>
    <row r="238" spans="23:24" x14ac:dyDescent="0.25">
      <c r="W238" s="10"/>
      <c r="X238" s="10"/>
    </row>
    <row r="239" spans="23:24" x14ac:dyDescent="0.25">
      <c r="W239" s="10"/>
      <c r="X239" s="10"/>
    </row>
    <row r="240" spans="23:24" x14ac:dyDescent="0.25">
      <c r="W240" s="10"/>
      <c r="X240" s="10"/>
    </row>
    <row r="241" spans="23:24" x14ac:dyDescent="0.25">
      <c r="W241" s="10"/>
      <c r="X241" s="10"/>
    </row>
    <row r="242" spans="23:24" x14ac:dyDescent="0.25">
      <c r="W242" s="10"/>
      <c r="X242" s="10"/>
    </row>
    <row r="243" spans="23:24" x14ac:dyDescent="0.25">
      <c r="W243" s="10"/>
      <c r="X243" s="10"/>
    </row>
    <row r="244" spans="23:24" x14ac:dyDescent="0.25">
      <c r="W244" s="10"/>
      <c r="X244" s="10"/>
    </row>
    <row r="245" spans="23:24" x14ac:dyDescent="0.25">
      <c r="W245" s="10"/>
      <c r="X245" s="10"/>
    </row>
    <row r="246" spans="23:24" x14ac:dyDescent="0.25">
      <c r="W246" s="10"/>
      <c r="X246" s="10"/>
    </row>
    <row r="247" spans="23:24" x14ac:dyDescent="0.25">
      <c r="W247" s="10"/>
      <c r="X247" s="10"/>
    </row>
    <row r="248" spans="23:24" x14ac:dyDescent="0.25">
      <c r="W248" s="10"/>
      <c r="X248" s="10"/>
    </row>
    <row r="249" spans="23:24" x14ac:dyDescent="0.25">
      <c r="W249" s="10"/>
      <c r="X249" s="10"/>
    </row>
    <row r="250" spans="23:24" x14ac:dyDescent="0.25">
      <c r="W250" s="10"/>
      <c r="X250" s="10"/>
    </row>
    <row r="251" spans="23:24" x14ac:dyDescent="0.25">
      <c r="W251" s="10"/>
      <c r="X251" s="10"/>
    </row>
    <row r="252" spans="23:24" x14ac:dyDescent="0.25">
      <c r="W252" s="10"/>
      <c r="X252" s="10"/>
    </row>
    <row r="253" spans="23:24" x14ac:dyDescent="0.25">
      <c r="W253" s="10"/>
      <c r="X253" s="10"/>
    </row>
    <row r="254" spans="23:24" x14ac:dyDescent="0.25">
      <c r="W254" s="10"/>
      <c r="X254" s="10"/>
    </row>
    <row r="255" spans="23:24" x14ac:dyDescent="0.25">
      <c r="W255" s="10"/>
      <c r="X255" s="10"/>
    </row>
    <row r="256" spans="23:24" x14ac:dyDescent="0.25">
      <c r="W256" s="10"/>
      <c r="X256" s="10"/>
    </row>
    <row r="257" spans="23:24" x14ac:dyDescent="0.25">
      <c r="W257" s="10"/>
      <c r="X257" s="10"/>
    </row>
    <row r="258" spans="23:24" x14ac:dyDescent="0.25">
      <c r="W258" s="10"/>
      <c r="X258" s="10"/>
    </row>
    <row r="259" spans="23:24" x14ac:dyDescent="0.25">
      <c r="W259" s="10"/>
      <c r="X259" s="10"/>
    </row>
    <row r="260" spans="23:24" x14ac:dyDescent="0.25">
      <c r="W260" s="10"/>
      <c r="X260" s="10"/>
    </row>
    <row r="261" spans="23:24" x14ac:dyDescent="0.25">
      <c r="W261" s="10"/>
      <c r="X261" s="10"/>
    </row>
    <row r="262" spans="23:24" x14ac:dyDescent="0.25">
      <c r="W262" s="10"/>
      <c r="X262" s="10"/>
    </row>
    <row r="263" spans="23:24" x14ac:dyDescent="0.25">
      <c r="W263" s="10"/>
      <c r="X263" s="10"/>
    </row>
    <row r="264" spans="23:24" x14ac:dyDescent="0.25">
      <c r="W264" s="10"/>
      <c r="X264" s="10"/>
    </row>
    <row r="265" spans="23:24" x14ac:dyDescent="0.25">
      <c r="W265" s="10"/>
      <c r="X265" s="10"/>
    </row>
    <row r="266" spans="23:24" x14ac:dyDescent="0.25">
      <c r="W266" s="10"/>
      <c r="X266" s="10"/>
    </row>
    <row r="267" spans="23:24" x14ac:dyDescent="0.25">
      <c r="W267" s="10"/>
      <c r="X267" s="10"/>
    </row>
    <row r="268" spans="23:24" x14ac:dyDescent="0.25">
      <c r="W268" s="10"/>
      <c r="X268" s="10"/>
    </row>
    <row r="269" spans="23:24" x14ac:dyDescent="0.25">
      <c r="W269" s="10"/>
      <c r="X269" s="10"/>
    </row>
    <row r="270" spans="23:24" x14ac:dyDescent="0.25">
      <c r="W270" s="10"/>
      <c r="X270" s="10"/>
    </row>
    <row r="271" spans="23:24" x14ac:dyDescent="0.25">
      <c r="W271" s="10"/>
      <c r="X271" s="10"/>
    </row>
    <row r="272" spans="23:24" x14ac:dyDescent="0.25">
      <c r="W272" s="10"/>
      <c r="X272" s="10"/>
    </row>
    <row r="273" spans="23:24" x14ac:dyDescent="0.25">
      <c r="W273" s="28"/>
      <c r="X273" s="28"/>
    </row>
    <row r="274" spans="23:24" x14ac:dyDescent="0.25">
      <c r="W274" s="28"/>
      <c r="X274" s="28"/>
    </row>
    <row r="275" spans="23:24" x14ac:dyDescent="0.25">
      <c r="W275" s="28"/>
      <c r="X275" s="28"/>
    </row>
    <row r="276" spans="23:24" x14ac:dyDescent="0.25">
      <c r="W276" s="28"/>
      <c r="X276" s="28"/>
    </row>
    <row r="277" spans="23:24" x14ac:dyDescent="0.25">
      <c r="W277" s="28"/>
      <c r="X277" s="28"/>
    </row>
    <row r="278" spans="23:24" x14ac:dyDescent="0.25">
      <c r="W278" s="28"/>
      <c r="X278" s="28"/>
    </row>
    <row r="279" spans="23:24" x14ac:dyDescent="0.25">
      <c r="W279" s="28"/>
      <c r="X279" s="28"/>
    </row>
    <row r="280" spans="23:24" x14ac:dyDescent="0.25">
      <c r="W280" s="28"/>
      <c r="X280" s="28"/>
    </row>
    <row r="281" spans="23:24" x14ac:dyDescent="0.25">
      <c r="W281" s="28"/>
      <c r="X281" s="28"/>
    </row>
    <row r="282" spans="23:24" x14ac:dyDescent="0.25">
      <c r="W282" s="28"/>
      <c r="X282" s="28"/>
    </row>
    <row r="283" spans="23:24" x14ac:dyDescent="0.25">
      <c r="W283" s="28"/>
      <c r="X283" s="28"/>
    </row>
    <row r="284" spans="23:24" x14ac:dyDescent="0.25">
      <c r="W284" s="28"/>
      <c r="X284" s="28"/>
    </row>
    <row r="285" spans="23:24" x14ac:dyDescent="0.25">
      <c r="W285" s="28"/>
      <c r="X285" s="28"/>
    </row>
    <row r="286" spans="23:24" x14ac:dyDescent="0.25">
      <c r="W286" s="28"/>
      <c r="X286" s="28"/>
    </row>
    <row r="287" spans="23:24" x14ac:dyDescent="0.25">
      <c r="W287" s="28"/>
      <c r="X287" s="28"/>
    </row>
    <row r="288" spans="23:24" x14ac:dyDescent="0.25">
      <c r="W288" s="28"/>
      <c r="X288" s="28"/>
    </row>
    <row r="289" spans="23:24" x14ac:dyDescent="0.25">
      <c r="W289" s="28"/>
      <c r="X289" s="28"/>
    </row>
    <row r="290" spans="23:24" x14ac:dyDescent="0.25">
      <c r="W290" s="28"/>
      <c r="X290" s="28"/>
    </row>
    <row r="291" spans="23:24" x14ac:dyDescent="0.25">
      <c r="W291" s="28"/>
      <c r="X291" s="28"/>
    </row>
    <row r="292" spans="23:24" x14ac:dyDescent="0.25">
      <c r="W292" s="28"/>
      <c r="X292" s="28"/>
    </row>
    <row r="293" spans="23:24" x14ac:dyDescent="0.25">
      <c r="W293" s="28"/>
      <c r="X293" s="28"/>
    </row>
    <row r="294" spans="23:24" x14ac:dyDescent="0.25">
      <c r="W294" s="28"/>
      <c r="X294" s="28"/>
    </row>
    <row r="295" spans="23:24" x14ac:dyDescent="0.25">
      <c r="W295" s="28"/>
      <c r="X295" s="28"/>
    </row>
    <row r="296" spans="23:24" x14ac:dyDescent="0.25">
      <c r="W296" s="28"/>
      <c r="X296" s="28"/>
    </row>
    <row r="297" spans="23:24" x14ac:dyDescent="0.25">
      <c r="W297" s="28"/>
      <c r="X297" s="28"/>
    </row>
    <row r="298" spans="23:24" x14ac:dyDescent="0.25">
      <c r="W298" s="28"/>
      <c r="X298" s="28"/>
    </row>
    <row r="299" spans="23:24" x14ac:dyDescent="0.25">
      <c r="W299" s="28"/>
      <c r="X299" s="28"/>
    </row>
    <row r="300" spans="23:24" x14ac:dyDescent="0.25">
      <c r="W300" s="28"/>
      <c r="X300" s="28"/>
    </row>
    <row r="301" spans="23:24" x14ac:dyDescent="0.25">
      <c r="W301" s="28"/>
      <c r="X301" s="28"/>
    </row>
    <row r="302" spans="23:24" x14ac:dyDescent="0.25">
      <c r="W302" s="28"/>
      <c r="X302" s="28"/>
    </row>
    <row r="303" spans="23:24" x14ac:dyDescent="0.25">
      <c r="W303" s="28"/>
      <c r="X303" s="28"/>
    </row>
    <row r="304" spans="23:24" x14ac:dyDescent="0.25">
      <c r="W304" s="28"/>
      <c r="X304" s="28"/>
    </row>
    <row r="305" spans="23:24" x14ac:dyDescent="0.25">
      <c r="W305" s="28"/>
      <c r="X305" s="28"/>
    </row>
    <row r="306" spans="23:24" x14ac:dyDescent="0.25">
      <c r="W306" s="28"/>
      <c r="X306" s="28"/>
    </row>
    <row r="307" spans="23:24" x14ac:dyDescent="0.25">
      <c r="W307" s="28"/>
      <c r="X307" s="28"/>
    </row>
    <row r="308" spans="23:24" x14ac:dyDescent="0.25">
      <c r="W308" s="28"/>
      <c r="X308" s="28"/>
    </row>
    <row r="309" spans="23:24" x14ac:dyDescent="0.25">
      <c r="W309" s="28"/>
      <c r="X309" s="28"/>
    </row>
    <row r="310" spans="23:24" x14ac:dyDescent="0.25">
      <c r="W310" s="28"/>
      <c r="X310" s="28"/>
    </row>
    <row r="311" spans="23:24" x14ac:dyDescent="0.25">
      <c r="W311" s="28"/>
      <c r="X311" s="28"/>
    </row>
    <row r="312" spans="23:24" x14ac:dyDescent="0.25">
      <c r="W312" s="28"/>
      <c r="X312" s="28"/>
    </row>
    <row r="313" spans="23:24" x14ac:dyDescent="0.25">
      <c r="W313" s="28"/>
      <c r="X313" s="28"/>
    </row>
    <row r="314" spans="23:24" x14ac:dyDescent="0.25">
      <c r="W314" s="28"/>
      <c r="X314" s="28"/>
    </row>
    <row r="315" spans="23:24" x14ac:dyDescent="0.25">
      <c r="W315" s="28"/>
      <c r="X315" s="28"/>
    </row>
    <row r="316" spans="23:24" x14ac:dyDescent="0.25">
      <c r="W316" s="28"/>
      <c r="X316" s="28"/>
    </row>
    <row r="317" spans="23:24" x14ac:dyDescent="0.25">
      <c r="W317" s="28"/>
      <c r="X317" s="28"/>
    </row>
    <row r="318" spans="23:24" x14ac:dyDescent="0.25">
      <c r="W318" s="28"/>
      <c r="X318" s="28"/>
    </row>
    <row r="319" spans="23:24" x14ac:dyDescent="0.25">
      <c r="W319" s="28"/>
      <c r="X319" s="28"/>
    </row>
    <row r="320" spans="23:24" x14ac:dyDescent="0.25">
      <c r="W320" s="28"/>
      <c r="X320" s="28"/>
    </row>
    <row r="321" spans="23:24" x14ac:dyDescent="0.25">
      <c r="W321" s="28"/>
      <c r="X321" s="28"/>
    </row>
    <row r="322" spans="23:24" x14ac:dyDescent="0.25">
      <c r="W322" s="28"/>
      <c r="X322" s="28"/>
    </row>
    <row r="323" spans="23:24" x14ac:dyDescent="0.25">
      <c r="W323" s="28"/>
      <c r="X323" s="28"/>
    </row>
    <row r="324" spans="23:24" x14ac:dyDescent="0.25">
      <c r="W324" s="28"/>
      <c r="X324" s="28"/>
    </row>
    <row r="325" spans="23:24" x14ac:dyDescent="0.25">
      <c r="W325" s="28"/>
      <c r="X325" s="28"/>
    </row>
    <row r="326" spans="23:24" x14ac:dyDescent="0.25">
      <c r="W326" s="28"/>
      <c r="X326" s="28"/>
    </row>
    <row r="327" spans="23:24" x14ac:dyDescent="0.25">
      <c r="W327" s="28"/>
      <c r="X327" s="28"/>
    </row>
    <row r="328" spans="23:24" x14ac:dyDescent="0.25">
      <c r="W328" s="28"/>
      <c r="X328" s="28"/>
    </row>
    <row r="329" spans="23:24" x14ac:dyDescent="0.25">
      <c r="W329" s="28"/>
      <c r="X329" s="28"/>
    </row>
    <row r="330" spans="23:24" x14ac:dyDescent="0.25">
      <c r="W330" s="28"/>
      <c r="X330" s="28"/>
    </row>
    <row r="331" spans="23:24" x14ac:dyDescent="0.25">
      <c r="W331" s="28"/>
      <c r="X331" s="28"/>
    </row>
    <row r="332" spans="23:24" x14ac:dyDescent="0.25">
      <c r="W332" s="28"/>
      <c r="X332" s="28"/>
    </row>
    <row r="333" spans="23:24" x14ac:dyDescent="0.25">
      <c r="W333" s="28"/>
      <c r="X333" s="28"/>
    </row>
    <row r="334" spans="23:24" x14ac:dyDescent="0.25">
      <c r="W334" s="28"/>
      <c r="X334" s="28"/>
    </row>
    <row r="335" spans="23:24" x14ac:dyDescent="0.25">
      <c r="W335" s="28"/>
      <c r="X335" s="28"/>
    </row>
    <row r="336" spans="23:24" x14ac:dyDescent="0.25">
      <c r="W336" s="28"/>
      <c r="X336" s="28"/>
    </row>
    <row r="337" spans="23:24" x14ac:dyDescent="0.25">
      <c r="W337" s="28"/>
      <c r="X337" s="28"/>
    </row>
    <row r="338" spans="23:24" x14ac:dyDescent="0.25">
      <c r="W338" s="28"/>
      <c r="X338" s="28"/>
    </row>
    <row r="339" spans="23:24" x14ac:dyDescent="0.25">
      <c r="W339" s="28"/>
      <c r="X339" s="28"/>
    </row>
    <row r="340" spans="23:24" x14ac:dyDescent="0.25">
      <c r="W340" s="28"/>
      <c r="X340" s="28"/>
    </row>
    <row r="341" spans="23:24" x14ac:dyDescent="0.25">
      <c r="W341" s="28"/>
      <c r="X341" s="28"/>
    </row>
    <row r="342" spans="23:24" x14ac:dyDescent="0.25">
      <c r="W342" s="28"/>
      <c r="X342" s="28"/>
    </row>
    <row r="343" spans="23:24" x14ac:dyDescent="0.25">
      <c r="W343" s="28"/>
      <c r="X343" s="28"/>
    </row>
    <row r="344" spans="23:24" x14ac:dyDescent="0.25">
      <c r="W344" s="28"/>
      <c r="X344" s="28"/>
    </row>
    <row r="345" spans="23:24" x14ac:dyDescent="0.25">
      <c r="W345" s="28"/>
      <c r="X345" s="28"/>
    </row>
    <row r="346" spans="23:24" x14ac:dyDescent="0.25">
      <c r="W346" s="28"/>
      <c r="X346" s="28"/>
    </row>
    <row r="347" spans="23:24" x14ac:dyDescent="0.25">
      <c r="W347" s="28"/>
      <c r="X347" s="28"/>
    </row>
    <row r="348" spans="23:24" x14ac:dyDescent="0.25">
      <c r="W348" s="28"/>
      <c r="X348" s="28"/>
    </row>
    <row r="349" spans="23:24" x14ac:dyDescent="0.25">
      <c r="W349" s="28"/>
      <c r="X349" s="28"/>
    </row>
    <row r="350" spans="23:24" x14ac:dyDescent="0.25">
      <c r="W350" s="28"/>
      <c r="X350" s="28"/>
    </row>
    <row r="351" spans="23:24" x14ac:dyDescent="0.25">
      <c r="W351" s="28"/>
      <c r="X351" s="28"/>
    </row>
    <row r="352" spans="23:24" x14ac:dyDescent="0.25">
      <c r="W352" s="28"/>
      <c r="X352" s="28"/>
    </row>
    <row r="353" spans="23:24" x14ac:dyDescent="0.25">
      <c r="W353" s="28"/>
      <c r="X353" s="28"/>
    </row>
    <row r="354" spans="23:24" x14ac:dyDescent="0.25">
      <c r="W354" s="28"/>
      <c r="X354" s="28"/>
    </row>
    <row r="355" spans="23:24" x14ac:dyDescent="0.25">
      <c r="W355" s="28"/>
      <c r="X355" s="28"/>
    </row>
    <row r="356" spans="23:24" x14ac:dyDescent="0.25">
      <c r="W356" s="28"/>
      <c r="X356" s="28"/>
    </row>
    <row r="357" spans="23:24" x14ac:dyDescent="0.25">
      <c r="W357" s="28"/>
      <c r="X357" s="28"/>
    </row>
    <row r="358" spans="23:24" x14ac:dyDescent="0.25">
      <c r="W358" s="28"/>
      <c r="X358" s="28"/>
    </row>
    <row r="359" spans="23:24" x14ac:dyDescent="0.25">
      <c r="W359" s="28"/>
      <c r="X359" s="28"/>
    </row>
    <row r="360" spans="23:24" x14ac:dyDescent="0.25">
      <c r="W360" s="28"/>
      <c r="X360" s="28"/>
    </row>
    <row r="361" spans="23:24" x14ac:dyDescent="0.25">
      <c r="W361" s="28"/>
      <c r="X361" s="28"/>
    </row>
    <row r="362" spans="23:24" x14ac:dyDescent="0.25">
      <c r="W362" s="28"/>
      <c r="X362" s="28"/>
    </row>
    <row r="363" spans="23:24" x14ac:dyDescent="0.25">
      <c r="W363" s="28"/>
      <c r="X363" s="28"/>
    </row>
    <row r="364" spans="23:24" x14ac:dyDescent="0.25">
      <c r="W364" s="28"/>
      <c r="X364" s="28"/>
    </row>
    <row r="365" spans="23:24" x14ac:dyDescent="0.25">
      <c r="W365" s="28"/>
      <c r="X365" s="28"/>
    </row>
    <row r="366" spans="23:24" x14ac:dyDescent="0.25">
      <c r="W366" s="28"/>
      <c r="X366" s="28"/>
    </row>
    <row r="367" spans="23:24" x14ac:dyDescent="0.25">
      <c r="W367" s="28"/>
      <c r="X367" s="28"/>
    </row>
    <row r="368" spans="23:24" x14ac:dyDescent="0.25">
      <c r="W368" s="28"/>
      <c r="X368" s="28"/>
    </row>
    <row r="369" spans="23:24" x14ac:dyDescent="0.25">
      <c r="W369" s="28"/>
      <c r="X369" s="28"/>
    </row>
    <row r="370" spans="23:24" x14ac:dyDescent="0.25">
      <c r="W370" s="28"/>
      <c r="X370" s="28"/>
    </row>
    <row r="371" spans="23:24" x14ac:dyDescent="0.25">
      <c r="W371" s="28"/>
      <c r="X371" s="28"/>
    </row>
    <row r="372" spans="23:24" x14ac:dyDescent="0.25">
      <c r="W372" s="32"/>
      <c r="X372" s="32"/>
    </row>
    <row r="373" spans="23:24" x14ac:dyDescent="0.25">
      <c r="W373" s="32"/>
      <c r="X373" s="32"/>
    </row>
    <row r="374" spans="23:24" x14ac:dyDescent="0.25">
      <c r="W374" s="32"/>
      <c r="X374" s="32"/>
    </row>
    <row r="375" spans="23:24" x14ac:dyDescent="0.25">
      <c r="W375" s="32"/>
      <c r="X375" s="32"/>
    </row>
    <row r="376" spans="23:24" x14ac:dyDescent="0.25">
      <c r="W376" s="32"/>
      <c r="X376" s="32"/>
    </row>
    <row r="377" spans="23:24" x14ac:dyDescent="0.25">
      <c r="W377" s="32"/>
      <c r="X377" s="32"/>
    </row>
    <row r="378" spans="23:24" x14ac:dyDescent="0.25">
      <c r="W378" s="32"/>
      <c r="X378" s="32"/>
    </row>
    <row r="379" spans="23:24" x14ac:dyDescent="0.25">
      <c r="W379" s="32"/>
      <c r="X379" s="32"/>
    </row>
    <row r="380" spans="23:24" x14ac:dyDescent="0.25">
      <c r="W380" s="32"/>
      <c r="X380" s="32"/>
    </row>
    <row r="381" spans="23:24" x14ac:dyDescent="0.25">
      <c r="W381" s="32"/>
      <c r="X381" s="32"/>
    </row>
    <row r="382" spans="23:24" x14ac:dyDescent="0.25">
      <c r="W382" s="32"/>
      <c r="X382" s="32"/>
    </row>
    <row r="383" spans="23:24" x14ac:dyDescent="0.25">
      <c r="W383" s="32"/>
      <c r="X383" s="32"/>
    </row>
    <row r="384" spans="23:24" x14ac:dyDescent="0.25">
      <c r="W384" s="32"/>
      <c r="X384" s="32"/>
    </row>
    <row r="385" spans="23:24" x14ac:dyDescent="0.25">
      <c r="W385" s="32"/>
      <c r="X385" s="32"/>
    </row>
    <row r="386" spans="23:24" x14ac:dyDescent="0.25">
      <c r="W386" s="32"/>
      <c r="X386" s="32"/>
    </row>
    <row r="387" spans="23:24" x14ac:dyDescent="0.25">
      <c r="W387" s="32"/>
      <c r="X387" s="32"/>
    </row>
    <row r="388" spans="23:24" x14ac:dyDescent="0.25">
      <c r="W388" s="32"/>
      <c r="X388" s="32"/>
    </row>
    <row r="389" spans="23:24" x14ac:dyDescent="0.25">
      <c r="W389" s="32"/>
      <c r="X389" s="32"/>
    </row>
    <row r="390" spans="23:24" x14ac:dyDescent="0.25">
      <c r="W390" s="32"/>
      <c r="X390" s="32"/>
    </row>
    <row r="391" spans="23:24" x14ac:dyDescent="0.25">
      <c r="W391" s="32"/>
      <c r="X391" s="32"/>
    </row>
    <row r="392" spans="23:24" x14ac:dyDescent="0.25">
      <c r="W392" s="32"/>
      <c r="X392" s="32"/>
    </row>
    <row r="393" spans="23:24" x14ac:dyDescent="0.25">
      <c r="W393" s="32"/>
      <c r="X393" s="32"/>
    </row>
    <row r="394" spans="23:24" x14ac:dyDescent="0.25">
      <c r="W394" s="32"/>
      <c r="X394" s="32"/>
    </row>
    <row r="395" spans="23:24" x14ac:dyDescent="0.25">
      <c r="W395" s="32"/>
      <c r="X395" s="32"/>
    </row>
    <row r="396" spans="23:24" x14ac:dyDescent="0.25">
      <c r="W396" s="32"/>
      <c r="X396" s="32"/>
    </row>
    <row r="397" spans="23:24" x14ac:dyDescent="0.25">
      <c r="W397" s="32"/>
      <c r="X397" s="32"/>
    </row>
    <row r="398" spans="23:24" x14ac:dyDescent="0.25">
      <c r="W398" s="32"/>
      <c r="X398" s="32"/>
    </row>
    <row r="399" spans="23:24" x14ac:dyDescent="0.25">
      <c r="W399" s="32"/>
      <c r="X399" s="32"/>
    </row>
    <row r="400" spans="23:24" x14ac:dyDescent="0.25">
      <c r="W400" s="32"/>
      <c r="X400" s="32"/>
    </row>
    <row r="401" spans="23:24" x14ac:dyDescent="0.25">
      <c r="W401" s="32"/>
      <c r="X401" s="32"/>
    </row>
    <row r="402" spans="23:24" x14ac:dyDescent="0.25">
      <c r="W402" s="32"/>
      <c r="X402" s="32"/>
    </row>
    <row r="403" spans="23:24" x14ac:dyDescent="0.25">
      <c r="W403" s="32"/>
      <c r="X403" s="32"/>
    </row>
    <row r="404" spans="23:24" x14ac:dyDescent="0.25">
      <c r="W404" s="32"/>
      <c r="X404" s="32"/>
    </row>
    <row r="405" spans="23:24" x14ac:dyDescent="0.25">
      <c r="W405" s="32"/>
      <c r="X405" s="32"/>
    </row>
    <row r="406" spans="23:24" x14ac:dyDescent="0.25">
      <c r="W406" s="32"/>
      <c r="X406" s="32"/>
    </row>
    <row r="407" spans="23:24" x14ac:dyDescent="0.25">
      <c r="W407" s="32"/>
      <c r="X407" s="32"/>
    </row>
    <row r="408" spans="23:24" x14ac:dyDescent="0.25">
      <c r="W408" s="32"/>
      <c r="X408" s="32"/>
    </row>
    <row r="409" spans="23:24" x14ac:dyDescent="0.25">
      <c r="W409" s="32"/>
      <c r="X409" s="32"/>
    </row>
    <row r="410" spans="23:24" x14ac:dyDescent="0.25">
      <c r="W410" s="32"/>
      <c r="X410" s="32"/>
    </row>
    <row r="411" spans="23:24" x14ac:dyDescent="0.25">
      <c r="W411" s="32"/>
      <c r="X411" s="32"/>
    </row>
    <row r="412" spans="23:24" x14ac:dyDescent="0.25">
      <c r="W412" s="32"/>
      <c r="X412" s="32"/>
    </row>
    <row r="413" spans="23:24" x14ac:dyDescent="0.25">
      <c r="W413" s="32"/>
      <c r="X413" s="32"/>
    </row>
    <row r="414" spans="23:24" x14ac:dyDescent="0.25">
      <c r="W414" s="32"/>
      <c r="X414" s="32"/>
    </row>
    <row r="415" spans="23:24" x14ac:dyDescent="0.25">
      <c r="W415" s="32"/>
      <c r="X415" s="32"/>
    </row>
    <row r="416" spans="23:24" x14ac:dyDescent="0.25">
      <c r="W416" s="32"/>
      <c r="X416" s="32"/>
    </row>
    <row r="417" spans="23:24" x14ac:dyDescent="0.25">
      <c r="W417" s="32"/>
      <c r="X417" s="32"/>
    </row>
    <row r="418" spans="23:24" x14ac:dyDescent="0.25">
      <c r="W418" s="32"/>
      <c r="X418" s="32"/>
    </row>
    <row r="419" spans="23:24" x14ac:dyDescent="0.25">
      <c r="W419" s="32"/>
      <c r="X419" s="32"/>
    </row>
    <row r="420" spans="23:24" x14ac:dyDescent="0.25">
      <c r="W420" s="32"/>
      <c r="X420" s="32"/>
    </row>
    <row r="421" spans="23:24" x14ac:dyDescent="0.25">
      <c r="W421" s="32"/>
      <c r="X421" s="32"/>
    </row>
    <row r="422" spans="23:24" x14ac:dyDescent="0.25">
      <c r="W422" s="32"/>
      <c r="X422" s="32"/>
    </row>
    <row r="423" spans="23:24" x14ac:dyDescent="0.25">
      <c r="W423" s="32"/>
      <c r="X423" s="32"/>
    </row>
    <row r="424" spans="23:24" x14ac:dyDescent="0.25">
      <c r="W424" s="32"/>
      <c r="X424" s="32"/>
    </row>
    <row r="425" spans="23:24" x14ac:dyDescent="0.25">
      <c r="W425" s="32"/>
      <c r="X425" s="32"/>
    </row>
    <row r="426" spans="23:24" x14ac:dyDescent="0.25">
      <c r="W426" s="32"/>
      <c r="X426" s="32"/>
    </row>
    <row r="427" spans="23:24" x14ac:dyDescent="0.25">
      <c r="W427" s="32"/>
      <c r="X427" s="32"/>
    </row>
    <row r="428" spans="23:24" x14ac:dyDescent="0.25">
      <c r="W428" s="32"/>
      <c r="X428" s="32"/>
    </row>
    <row r="429" spans="23:24" x14ac:dyDescent="0.25">
      <c r="W429" s="32"/>
      <c r="X429" s="32"/>
    </row>
    <row r="430" spans="23:24" x14ac:dyDescent="0.25">
      <c r="W430" s="32"/>
      <c r="X430" s="32"/>
    </row>
    <row r="431" spans="23:24" x14ac:dyDescent="0.25">
      <c r="W431" s="32"/>
      <c r="X431" s="32"/>
    </row>
    <row r="432" spans="23:24" x14ac:dyDescent="0.25">
      <c r="W432" s="32"/>
      <c r="X432" s="32"/>
    </row>
    <row r="433" spans="23:24" x14ac:dyDescent="0.25">
      <c r="W433" s="32"/>
      <c r="X433" s="32"/>
    </row>
    <row r="434" spans="23:24" x14ac:dyDescent="0.25">
      <c r="W434" s="32"/>
      <c r="X434" s="32"/>
    </row>
    <row r="435" spans="23:24" x14ac:dyDescent="0.25">
      <c r="W435" s="32"/>
      <c r="X435" s="32"/>
    </row>
    <row r="436" spans="23:24" x14ac:dyDescent="0.25">
      <c r="W436" s="32"/>
      <c r="X436" s="32"/>
    </row>
    <row r="437" spans="23:24" x14ac:dyDescent="0.25">
      <c r="W437" s="32"/>
      <c r="X437" s="32"/>
    </row>
    <row r="438" spans="23:24" x14ac:dyDescent="0.25">
      <c r="W438" s="32"/>
      <c r="X438" s="32"/>
    </row>
    <row r="439" spans="23:24" x14ac:dyDescent="0.25">
      <c r="W439" s="32"/>
      <c r="X439" s="32"/>
    </row>
    <row r="440" spans="23:24" x14ac:dyDescent="0.25">
      <c r="W440" s="32"/>
      <c r="X440" s="32"/>
    </row>
    <row r="441" spans="23:24" x14ac:dyDescent="0.25">
      <c r="W441" s="32"/>
      <c r="X441" s="32"/>
    </row>
    <row r="442" spans="23:24" x14ac:dyDescent="0.25">
      <c r="W442" s="32"/>
      <c r="X442" s="32"/>
    </row>
    <row r="443" spans="23:24" x14ac:dyDescent="0.25">
      <c r="W443" s="32"/>
      <c r="X443" s="32"/>
    </row>
    <row r="444" spans="23:24" x14ac:dyDescent="0.25">
      <c r="W444" s="32"/>
      <c r="X444" s="32"/>
    </row>
    <row r="445" spans="23:24" x14ac:dyDescent="0.25">
      <c r="W445" s="32"/>
      <c r="X445" s="32"/>
    </row>
    <row r="446" spans="23:24" x14ac:dyDescent="0.25">
      <c r="W446" s="32"/>
      <c r="X446" s="32"/>
    </row>
    <row r="447" spans="23:24" x14ac:dyDescent="0.25">
      <c r="W447" s="32"/>
      <c r="X447" s="32"/>
    </row>
    <row r="448" spans="23:24" x14ac:dyDescent="0.25">
      <c r="W448" s="32"/>
      <c r="X448" s="32"/>
    </row>
    <row r="449" spans="23:24" x14ac:dyDescent="0.25">
      <c r="W449" s="32"/>
      <c r="X449" s="32"/>
    </row>
    <row r="450" spans="23:24" x14ac:dyDescent="0.25">
      <c r="W450" s="32"/>
      <c r="X450" s="32"/>
    </row>
    <row r="451" spans="23:24" x14ac:dyDescent="0.25">
      <c r="W451" s="32"/>
      <c r="X451" s="32"/>
    </row>
    <row r="452" spans="23:24" x14ac:dyDescent="0.25">
      <c r="W452" s="33"/>
      <c r="X452" s="33"/>
    </row>
    <row r="453" spans="23:24" x14ac:dyDescent="0.25">
      <c r="W453" s="33"/>
      <c r="X453" s="33"/>
    </row>
    <row r="454" spans="23:24" x14ac:dyDescent="0.25">
      <c r="W454" s="33"/>
      <c r="X454" s="33"/>
    </row>
    <row r="455" spans="23:24" x14ac:dyDescent="0.25">
      <c r="W455" s="33"/>
      <c r="X455" s="33"/>
    </row>
    <row r="456" spans="23:24" x14ac:dyDescent="0.25">
      <c r="W456" s="33"/>
      <c r="X456" s="33"/>
    </row>
    <row r="457" spans="23:24" x14ac:dyDescent="0.25">
      <c r="W457" s="33"/>
      <c r="X457" s="33"/>
    </row>
    <row r="458" spans="23:24" x14ac:dyDescent="0.25">
      <c r="W458" s="33"/>
      <c r="X458" s="33"/>
    </row>
    <row r="459" spans="23:24" x14ac:dyDescent="0.25">
      <c r="W459" s="33"/>
      <c r="X459" s="33"/>
    </row>
    <row r="460" spans="23:24" x14ac:dyDescent="0.25">
      <c r="W460" s="33"/>
      <c r="X460" s="33"/>
    </row>
    <row r="461" spans="23:24" x14ac:dyDescent="0.25">
      <c r="W461" s="33"/>
      <c r="X461" s="33"/>
    </row>
    <row r="462" spans="23:24" x14ac:dyDescent="0.25">
      <c r="W462" s="33"/>
      <c r="X462" s="33"/>
    </row>
    <row r="463" spans="23:24" x14ac:dyDescent="0.25">
      <c r="W463" s="33"/>
      <c r="X463" s="33"/>
    </row>
    <row r="464" spans="23:24" x14ac:dyDescent="0.25">
      <c r="W464" s="33"/>
      <c r="X464" s="33"/>
    </row>
    <row r="465" spans="23:24" x14ac:dyDescent="0.25">
      <c r="W465" s="33"/>
      <c r="X465" s="33"/>
    </row>
    <row r="466" spans="23:24" x14ac:dyDescent="0.25">
      <c r="W466" s="33"/>
      <c r="X466" s="33"/>
    </row>
    <row r="467" spans="23:24" x14ac:dyDescent="0.25">
      <c r="W467" s="33"/>
      <c r="X467" s="33"/>
    </row>
    <row r="468" spans="23:24" x14ac:dyDescent="0.25">
      <c r="W468" s="33"/>
      <c r="X468" s="33"/>
    </row>
    <row r="469" spans="23:24" x14ac:dyDescent="0.25">
      <c r="W469" s="33"/>
      <c r="X469" s="33"/>
    </row>
    <row r="470" spans="23:24" x14ac:dyDescent="0.25">
      <c r="W470" s="33"/>
      <c r="X470" s="33"/>
    </row>
    <row r="471" spans="23:24" x14ac:dyDescent="0.25">
      <c r="W471" s="33"/>
      <c r="X471" s="33"/>
    </row>
    <row r="472" spans="23:24" x14ac:dyDescent="0.25">
      <c r="W472" s="33"/>
      <c r="X472" s="33"/>
    </row>
    <row r="473" spans="23:24" x14ac:dyDescent="0.25">
      <c r="W473" s="33"/>
      <c r="X473" s="33"/>
    </row>
    <row r="474" spans="23:24" x14ac:dyDescent="0.25">
      <c r="W474" s="33"/>
      <c r="X474" s="33"/>
    </row>
    <row r="475" spans="23:24" x14ac:dyDescent="0.25">
      <c r="W475" s="33"/>
      <c r="X475" s="33"/>
    </row>
    <row r="476" spans="23:24" x14ac:dyDescent="0.25">
      <c r="W476" s="33"/>
      <c r="X476" s="33"/>
    </row>
    <row r="477" spans="23:24" x14ac:dyDescent="0.25">
      <c r="W477" s="33"/>
      <c r="X477" s="33"/>
    </row>
    <row r="478" spans="23:24" x14ac:dyDescent="0.25">
      <c r="W478" s="33"/>
      <c r="X478" s="33"/>
    </row>
    <row r="479" spans="23:24" x14ac:dyDescent="0.25">
      <c r="W479" s="33"/>
      <c r="X479" s="33"/>
    </row>
    <row r="480" spans="23:24" x14ac:dyDescent="0.25">
      <c r="W480" s="33"/>
      <c r="X480" s="33"/>
    </row>
    <row r="481" spans="23:24" x14ac:dyDescent="0.25">
      <c r="W481" s="33"/>
      <c r="X481" s="33"/>
    </row>
    <row r="482" spans="23:24" x14ac:dyDescent="0.25">
      <c r="W482" s="33"/>
      <c r="X482" s="33"/>
    </row>
    <row r="483" spans="23:24" x14ac:dyDescent="0.25">
      <c r="W483" s="33"/>
      <c r="X483" s="33"/>
    </row>
    <row r="484" spans="23:24" x14ac:dyDescent="0.25">
      <c r="W484" s="33"/>
      <c r="X484" s="33"/>
    </row>
    <row r="485" spans="23:24" x14ac:dyDescent="0.25">
      <c r="W485" s="33"/>
      <c r="X485" s="33"/>
    </row>
    <row r="486" spans="23:24" x14ac:dyDescent="0.25">
      <c r="W486" s="33"/>
      <c r="X486" s="33"/>
    </row>
    <row r="487" spans="23:24" x14ac:dyDescent="0.25">
      <c r="W487" s="33"/>
      <c r="X487" s="33"/>
    </row>
    <row r="488" spans="23:24" x14ac:dyDescent="0.25">
      <c r="W488" s="33"/>
      <c r="X488" s="33"/>
    </row>
    <row r="489" spans="23:24" x14ac:dyDescent="0.25">
      <c r="W489" s="33"/>
      <c r="X489" s="33"/>
    </row>
  </sheetData>
  <mergeCells count="6">
    <mergeCell ref="J108:J119"/>
    <mergeCell ref="J3:J14"/>
    <mergeCell ref="J24:J35"/>
    <mergeCell ref="J45:J56"/>
    <mergeCell ref="J66:J77"/>
    <mergeCell ref="J87:J9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D966-6E6D-4B26-95C5-18E2F80437FD}">
  <dimension ref="D3:U14"/>
  <sheetViews>
    <sheetView topLeftCell="E1" zoomScale="55" zoomScaleNormal="55" workbookViewId="0">
      <selection activeCell="X36" sqref="X36"/>
    </sheetView>
  </sheetViews>
  <sheetFormatPr baseColWidth="10" defaultRowHeight="15" x14ac:dyDescent="0.25"/>
  <sheetData>
    <row r="3" spans="4:21" x14ac:dyDescent="0.25">
      <c r="D3" s="30" t="s">
        <v>200</v>
      </c>
      <c r="H3" t="s">
        <v>60</v>
      </c>
      <c r="J3" s="55" t="s">
        <v>201</v>
      </c>
      <c r="K3" t="s">
        <v>55</v>
      </c>
      <c r="M3" t="s">
        <v>51</v>
      </c>
      <c r="N3" t="s">
        <v>58</v>
      </c>
      <c r="Q3" t="s">
        <v>57</v>
      </c>
      <c r="U3" t="s">
        <v>56</v>
      </c>
    </row>
    <row r="4" spans="4:21" x14ac:dyDescent="0.25">
      <c r="D4" t="s">
        <v>55</v>
      </c>
      <c r="F4">
        <f>SUM(F5:F13)</f>
        <v>56513</v>
      </c>
      <c r="J4" s="44"/>
      <c r="K4" t="s">
        <v>45</v>
      </c>
      <c r="L4" t="s">
        <v>14</v>
      </c>
      <c r="M4" s="14">
        <f>G11</f>
        <v>2.3357457576132926E-3</v>
      </c>
      <c r="N4" s="13">
        <f>H11</f>
        <v>8.2742023959089056E-2</v>
      </c>
      <c r="Q4" t="s">
        <v>45</v>
      </c>
      <c r="R4" t="s">
        <v>44</v>
      </c>
      <c r="T4">
        <v>2015</v>
      </c>
      <c r="U4">
        <v>3</v>
      </c>
    </row>
    <row r="5" spans="4:21" x14ac:dyDescent="0.25">
      <c r="E5" t="s">
        <v>8</v>
      </c>
      <c r="F5">
        <v>140</v>
      </c>
      <c r="G5" s="14">
        <f>F5/$F$4</f>
        <v>2.4773061065595527E-3</v>
      </c>
      <c r="H5" s="14"/>
      <c r="J5" s="44"/>
      <c r="L5" t="s">
        <v>15</v>
      </c>
      <c r="M5" s="14">
        <f>G12</f>
        <v>2.4419160193229878E-3</v>
      </c>
      <c r="N5" s="13"/>
      <c r="P5">
        <v>2016</v>
      </c>
      <c r="Q5" s="9">
        <v>14</v>
      </c>
      <c r="R5" s="9">
        <v>31</v>
      </c>
      <c r="T5">
        <v>2016</v>
      </c>
      <c r="U5">
        <v>3</v>
      </c>
    </row>
    <row r="6" spans="4:21" x14ac:dyDescent="0.25">
      <c r="E6" t="s">
        <v>9</v>
      </c>
      <c r="F6">
        <v>1100</v>
      </c>
      <c r="G6" s="14">
        <f t="shared" ref="G6:G13" si="0">F6/$F$4</f>
        <v>1.9464547980110773E-2</v>
      </c>
      <c r="H6" s="14"/>
      <c r="J6" s="44"/>
      <c r="L6" t="s">
        <v>16</v>
      </c>
      <c r="M6" s="14">
        <f>G13</f>
        <v>7.7964362182152774E-2</v>
      </c>
      <c r="N6" s="13"/>
      <c r="P6">
        <v>2017</v>
      </c>
      <c r="Q6" s="9">
        <v>13</v>
      </c>
      <c r="R6" s="9">
        <v>36</v>
      </c>
      <c r="T6">
        <v>2017</v>
      </c>
      <c r="U6">
        <v>2</v>
      </c>
    </row>
    <row r="7" spans="4:21" x14ac:dyDescent="0.25">
      <c r="E7" t="s">
        <v>10</v>
      </c>
      <c r="F7">
        <v>0</v>
      </c>
      <c r="G7" s="14">
        <f t="shared" si="0"/>
        <v>0</v>
      </c>
      <c r="H7" s="14"/>
      <c r="J7" s="44"/>
      <c r="K7" t="s">
        <v>44</v>
      </c>
      <c r="L7" t="s">
        <v>54</v>
      </c>
      <c r="M7" s="14">
        <f>G7</f>
        <v>0</v>
      </c>
      <c r="N7" s="13">
        <f>H8</f>
        <v>0.42891016226355</v>
      </c>
      <c r="P7">
        <v>2018</v>
      </c>
      <c r="Q7" s="9">
        <v>9.2200000000000006</v>
      </c>
      <c r="R7" s="9">
        <v>39.42</v>
      </c>
      <c r="T7">
        <v>2018</v>
      </c>
      <c r="U7">
        <v>2</v>
      </c>
    </row>
    <row r="8" spans="4:21" x14ac:dyDescent="0.25">
      <c r="E8" t="s">
        <v>11</v>
      </c>
      <c r="F8">
        <v>11721</v>
      </c>
      <c r="G8" s="14">
        <f t="shared" si="0"/>
        <v>0.20740360624988941</v>
      </c>
      <c r="H8" s="13">
        <f>SUM(G7,G10)</f>
        <v>0.42891016226355</v>
      </c>
      <c r="J8" s="44"/>
      <c r="L8" t="s">
        <v>13</v>
      </c>
      <c r="M8" s="14">
        <f>G10</f>
        <v>0.42891016226355</v>
      </c>
      <c r="N8" s="13"/>
      <c r="P8">
        <v>2019</v>
      </c>
      <c r="Q8" s="9">
        <v>11.28</v>
      </c>
      <c r="R8" s="9">
        <v>37.28</v>
      </c>
      <c r="T8">
        <v>2019</v>
      </c>
      <c r="U8">
        <v>1</v>
      </c>
    </row>
    <row r="9" spans="4:21" x14ac:dyDescent="0.25">
      <c r="E9" t="s">
        <v>12</v>
      </c>
      <c r="F9">
        <v>14637</v>
      </c>
      <c r="G9" s="14">
        <f t="shared" si="0"/>
        <v>0.25900235344080125</v>
      </c>
      <c r="H9" s="13"/>
      <c r="J9" s="44"/>
      <c r="P9">
        <v>2020</v>
      </c>
      <c r="Q9" s="9">
        <v>9.6300000000000008</v>
      </c>
      <c r="R9" s="9">
        <v>39.35</v>
      </c>
      <c r="T9">
        <v>2020</v>
      </c>
      <c r="U9">
        <v>1</v>
      </c>
    </row>
    <row r="10" spans="4:21" x14ac:dyDescent="0.25">
      <c r="E10" t="s">
        <v>13</v>
      </c>
      <c r="F10">
        <v>24239</v>
      </c>
      <c r="G10" s="14">
        <f t="shared" si="0"/>
        <v>0.42891016226355</v>
      </c>
      <c r="H10" s="13"/>
      <c r="J10" s="44"/>
      <c r="K10" t="s">
        <v>53</v>
      </c>
      <c r="L10" t="s">
        <v>52</v>
      </c>
      <c r="M10" t="s">
        <v>51</v>
      </c>
      <c r="P10">
        <v>2021</v>
      </c>
      <c r="Q10" s="9">
        <v>8.7799999999999994</v>
      </c>
      <c r="R10" s="9">
        <v>38.729999999999997</v>
      </c>
      <c r="T10">
        <v>2021</v>
      </c>
      <c r="U10">
        <v>3</v>
      </c>
    </row>
    <row r="11" spans="4:21" x14ac:dyDescent="0.25">
      <c r="E11" t="s">
        <v>14</v>
      </c>
      <c r="F11">
        <v>132</v>
      </c>
      <c r="G11" s="14">
        <f t="shared" si="0"/>
        <v>2.3357457576132926E-3</v>
      </c>
      <c r="H11" s="13">
        <f>SUM(G11:G13)</f>
        <v>8.2742023959089056E-2</v>
      </c>
      <c r="J11" s="44"/>
      <c r="K11" t="s">
        <v>8</v>
      </c>
      <c r="L11">
        <v>61.5</v>
      </c>
      <c r="M11" s="13">
        <f>L11/$L$14</f>
        <v>6.0879033854682241E-2</v>
      </c>
      <c r="P11">
        <v>2022</v>
      </c>
      <c r="Q11" s="9">
        <v>9.81</v>
      </c>
      <c r="R11" s="9">
        <v>38.83</v>
      </c>
      <c r="T11">
        <v>2022</v>
      </c>
      <c r="U11">
        <v>4</v>
      </c>
    </row>
    <row r="12" spans="4:21" x14ac:dyDescent="0.25">
      <c r="E12" t="s">
        <v>15</v>
      </c>
      <c r="F12">
        <v>138</v>
      </c>
      <c r="G12" s="14">
        <f t="shared" si="0"/>
        <v>2.4419160193229878E-3</v>
      </c>
      <c r="H12" s="13"/>
      <c r="J12" s="44"/>
      <c r="K12" t="s">
        <v>11</v>
      </c>
      <c r="L12">
        <v>928.2</v>
      </c>
      <c r="M12" s="13">
        <f>L12/$L$14</f>
        <v>0.91882795486042368</v>
      </c>
      <c r="P12">
        <v>2023</v>
      </c>
      <c r="Q12" s="34">
        <v>6.5</v>
      </c>
      <c r="R12" s="34">
        <v>41.44</v>
      </c>
      <c r="T12">
        <v>2023</v>
      </c>
      <c r="U12" s="34">
        <v>1.17</v>
      </c>
    </row>
    <row r="13" spans="4:21" x14ac:dyDescent="0.25">
      <c r="E13" t="s">
        <v>16</v>
      </c>
      <c r="F13">
        <v>4406</v>
      </c>
      <c r="G13" s="14">
        <f t="shared" si="0"/>
        <v>7.7964362182152774E-2</v>
      </c>
      <c r="H13" s="13"/>
      <c r="J13" s="44"/>
      <c r="K13" t="s">
        <v>14</v>
      </c>
      <c r="L13">
        <v>20.5</v>
      </c>
      <c r="M13" s="13">
        <f>L13/$L$14</f>
        <v>2.029301128489408E-2</v>
      </c>
      <c r="P13">
        <v>2024</v>
      </c>
      <c r="Q13" s="9">
        <v>7</v>
      </c>
      <c r="R13" s="9">
        <v>43.7</v>
      </c>
      <c r="T13">
        <v>2024</v>
      </c>
      <c r="U13" s="9">
        <v>2.9</v>
      </c>
    </row>
    <row r="14" spans="4:21" x14ac:dyDescent="0.25">
      <c r="J14" s="44"/>
      <c r="K14" t="s">
        <v>42</v>
      </c>
      <c r="L14">
        <f>SUM(L11:L13)</f>
        <v>1010.2</v>
      </c>
      <c r="P14">
        <v>2025</v>
      </c>
      <c r="Q14" s="9">
        <v>8.3000000000000007</v>
      </c>
      <c r="R14" s="9">
        <v>42.9</v>
      </c>
      <c r="T14">
        <v>2025</v>
      </c>
      <c r="U14">
        <v>2</v>
      </c>
    </row>
  </sheetData>
  <mergeCells count="1">
    <mergeCell ref="J3:J1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9F08-1639-49D7-AD20-756497091DF3}">
  <dimension ref="K4:AQ99"/>
  <sheetViews>
    <sheetView topLeftCell="K67" zoomScale="55" zoomScaleNormal="55" workbookViewId="0">
      <selection activeCell="AF89" sqref="AF89"/>
    </sheetView>
  </sheetViews>
  <sheetFormatPr baseColWidth="10" defaultRowHeight="15" x14ac:dyDescent="0.25"/>
  <sheetData>
    <row r="4" spans="11:43" x14ac:dyDescent="0.25">
      <c r="K4" s="30" t="s">
        <v>202</v>
      </c>
      <c r="O4" t="s">
        <v>60</v>
      </c>
      <c r="Q4" s="55" t="s">
        <v>203</v>
      </c>
      <c r="R4" t="s">
        <v>55</v>
      </c>
      <c r="T4" t="s">
        <v>51</v>
      </c>
      <c r="U4" t="s">
        <v>58</v>
      </c>
      <c r="X4" t="s">
        <v>57</v>
      </c>
      <c r="AB4" t="s">
        <v>56</v>
      </c>
    </row>
    <row r="5" spans="11:43" x14ac:dyDescent="0.25">
      <c r="K5" t="s">
        <v>55</v>
      </c>
      <c r="M5">
        <f>SUM(M6:M14)</f>
        <v>34352</v>
      </c>
      <c r="Q5" s="44"/>
      <c r="R5" t="s">
        <v>45</v>
      </c>
      <c r="S5" t="s">
        <v>14</v>
      </c>
      <c r="T5" s="14">
        <f>N12</f>
        <v>1.3943875174662319E-2</v>
      </c>
      <c r="U5" s="13">
        <f>O12</f>
        <v>0.14430018630647415</v>
      </c>
      <c r="X5" t="s">
        <v>45</v>
      </c>
      <c r="Y5" t="s">
        <v>44</v>
      </c>
      <c r="AA5">
        <v>2015</v>
      </c>
      <c r="AB5" s="34">
        <v>13</v>
      </c>
      <c r="AO5">
        <v>107483.99999999996</v>
      </c>
    </row>
    <row r="6" spans="11:43" x14ac:dyDescent="0.25">
      <c r="L6" t="s">
        <v>8</v>
      </c>
      <c r="M6">
        <v>51</v>
      </c>
      <c r="N6" s="14">
        <f>M6/$M$5</f>
        <v>1.4846297158826269E-3</v>
      </c>
      <c r="O6" s="14"/>
      <c r="Q6" s="44"/>
      <c r="S6" t="s">
        <v>15</v>
      </c>
      <c r="T6" s="14">
        <f>N13</f>
        <v>8.5293432696786214E-3</v>
      </c>
      <c r="U6" s="13"/>
      <c r="W6">
        <v>2016</v>
      </c>
      <c r="X6" s="34">
        <v>23</v>
      </c>
      <c r="Y6" s="34">
        <v>28</v>
      </c>
      <c r="AA6">
        <v>2016</v>
      </c>
      <c r="AB6" s="34">
        <v>10</v>
      </c>
      <c r="AN6" t="s">
        <v>45</v>
      </c>
      <c r="AO6" t="s">
        <v>14</v>
      </c>
      <c r="AP6">
        <v>1114.5</v>
      </c>
      <c r="AQ6" s="39">
        <v>1.0368985151278334E-2</v>
      </c>
    </row>
    <row r="7" spans="11:43" x14ac:dyDescent="0.25">
      <c r="L7" t="s">
        <v>9</v>
      </c>
      <c r="M7">
        <v>590</v>
      </c>
      <c r="N7" s="14">
        <f t="shared" ref="N7:N14" si="0">M7/$M$5</f>
        <v>1.7175128085700979E-2</v>
      </c>
      <c r="O7" s="14"/>
      <c r="Q7" s="44"/>
      <c r="S7" t="s">
        <v>16</v>
      </c>
      <c r="T7" s="14">
        <f>N14</f>
        <v>0.12182696786213321</v>
      </c>
      <c r="U7" s="13"/>
      <c r="W7">
        <v>2017</v>
      </c>
      <c r="X7" s="34">
        <v>24</v>
      </c>
      <c r="Y7" s="34">
        <v>38</v>
      </c>
      <c r="AA7">
        <v>2017</v>
      </c>
      <c r="AB7" s="34">
        <v>11</v>
      </c>
      <c r="AO7" t="s">
        <v>15</v>
      </c>
      <c r="AP7">
        <v>1250.9999999999998</v>
      </c>
      <c r="AQ7" s="39">
        <v>1.1638941609914036E-2</v>
      </c>
    </row>
    <row r="8" spans="11:43" x14ac:dyDescent="0.25">
      <c r="L8" t="s">
        <v>10</v>
      </c>
      <c r="M8">
        <v>56</v>
      </c>
      <c r="N8" s="14">
        <f t="shared" si="0"/>
        <v>1.6301816488122963E-3</v>
      </c>
      <c r="O8" s="14"/>
      <c r="Q8" s="44"/>
      <c r="R8" t="s">
        <v>44</v>
      </c>
      <c r="S8" t="s">
        <v>54</v>
      </c>
      <c r="T8" s="14">
        <f>N8</f>
        <v>1.6301816488122963E-3</v>
      </c>
      <c r="U8" s="13">
        <f>O9</f>
        <v>0.39249534233814626</v>
      </c>
      <c r="W8">
        <v>2018</v>
      </c>
      <c r="X8" s="34">
        <v>22.27</v>
      </c>
      <c r="Y8" s="34">
        <v>33</v>
      </c>
      <c r="AA8">
        <v>2018</v>
      </c>
      <c r="AB8" s="34">
        <v>12</v>
      </c>
      <c r="AO8" t="s">
        <v>16</v>
      </c>
      <c r="AP8">
        <v>10741.000000000002</v>
      </c>
      <c r="AQ8" s="39">
        <v>9.9931152543634452E-2</v>
      </c>
    </row>
    <row r="9" spans="11:43" x14ac:dyDescent="0.25">
      <c r="L9" t="s">
        <v>11</v>
      </c>
      <c r="M9">
        <v>6842</v>
      </c>
      <c r="N9" s="14">
        <f t="shared" si="0"/>
        <v>0.19917326502095947</v>
      </c>
      <c r="O9" s="13">
        <f>SUM(N8,N11)</f>
        <v>0.39249534233814626</v>
      </c>
      <c r="Q9" s="44"/>
      <c r="S9" t="s">
        <v>13</v>
      </c>
      <c r="T9" s="14">
        <f>N11</f>
        <v>0.39086516068933397</v>
      </c>
      <c r="U9" s="13"/>
      <c r="W9">
        <v>2019</v>
      </c>
      <c r="X9" s="34">
        <v>22.71</v>
      </c>
      <c r="Y9" s="34">
        <v>34.97</v>
      </c>
      <c r="AA9">
        <v>2019</v>
      </c>
      <c r="AB9" s="34">
        <v>7</v>
      </c>
      <c r="AN9" t="s">
        <v>44</v>
      </c>
      <c r="AO9" t="s">
        <v>54</v>
      </c>
      <c r="AP9">
        <v>735</v>
      </c>
      <c r="AQ9" s="39">
        <v>6.8382270849614854E-3</v>
      </c>
    </row>
    <row r="10" spans="11:43" x14ac:dyDescent="0.25">
      <c r="L10" t="s">
        <v>12</v>
      </c>
      <c r="M10">
        <v>8429</v>
      </c>
      <c r="N10" s="14">
        <f t="shared" si="0"/>
        <v>0.24537144853283652</v>
      </c>
      <c r="O10" s="13"/>
      <c r="Q10" s="44"/>
      <c r="W10">
        <v>2020</v>
      </c>
      <c r="X10" s="34">
        <v>20.97</v>
      </c>
      <c r="Y10" s="34">
        <v>34.630000000000003</v>
      </c>
      <c r="AA10">
        <v>2020</v>
      </c>
      <c r="AB10" s="34">
        <v>7</v>
      </c>
      <c r="AO10" t="s">
        <v>13</v>
      </c>
      <c r="AP10">
        <v>37410</v>
      </c>
      <c r="AQ10" s="39">
        <v>0.34805180305906008</v>
      </c>
    </row>
    <row r="11" spans="11:43" x14ac:dyDescent="0.25">
      <c r="L11" t="s">
        <v>13</v>
      </c>
      <c r="M11">
        <v>13427</v>
      </c>
      <c r="N11" s="14">
        <f t="shared" si="0"/>
        <v>0.39086516068933397</v>
      </c>
      <c r="O11" s="13"/>
      <c r="Q11" s="44"/>
      <c r="R11" t="s">
        <v>53</v>
      </c>
      <c r="S11" t="s">
        <v>52</v>
      </c>
      <c r="T11" t="s">
        <v>51</v>
      </c>
      <c r="W11">
        <v>2021</v>
      </c>
      <c r="X11" s="34">
        <v>19.079999999999998</v>
      </c>
      <c r="Y11" s="34">
        <v>35.42</v>
      </c>
      <c r="AA11">
        <v>2021</v>
      </c>
      <c r="AB11" s="34">
        <v>7</v>
      </c>
    </row>
    <row r="12" spans="11:43" x14ac:dyDescent="0.25">
      <c r="L12" t="s">
        <v>14</v>
      </c>
      <c r="M12">
        <v>479</v>
      </c>
      <c r="N12" s="14">
        <f t="shared" si="0"/>
        <v>1.3943875174662319E-2</v>
      </c>
      <c r="O12" s="13">
        <f>SUM(N12:N14)</f>
        <v>0.14430018630647415</v>
      </c>
      <c r="Q12" s="44"/>
      <c r="R12" t="s">
        <v>8</v>
      </c>
      <c r="S12">
        <v>0</v>
      </c>
      <c r="T12" s="13">
        <f>S12/$S$15</f>
        <v>0</v>
      </c>
      <c r="W12">
        <v>2022</v>
      </c>
      <c r="X12" s="34">
        <v>15.82</v>
      </c>
      <c r="Y12" s="34">
        <v>37.81</v>
      </c>
      <c r="AA12">
        <v>2022</v>
      </c>
      <c r="AB12" s="34">
        <v>8</v>
      </c>
    </row>
    <row r="13" spans="11:43" x14ac:dyDescent="0.25">
      <c r="L13" t="s">
        <v>15</v>
      </c>
      <c r="M13">
        <v>293</v>
      </c>
      <c r="N13" s="14">
        <f t="shared" si="0"/>
        <v>8.5293432696786214E-3</v>
      </c>
      <c r="O13" s="13"/>
      <c r="Q13" s="44"/>
      <c r="R13" t="s">
        <v>11</v>
      </c>
      <c r="S13">
        <v>722.48</v>
      </c>
      <c r="T13" s="13">
        <f>S13/$S$15</f>
        <v>0.8819228280904774</v>
      </c>
      <c r="W13">
        <v>2023</v>
      </c>
      <c r="X13" s="34">
        <v>15.33</v>
      </c>
      <c r="Y13" s="34">
        <v>41.56</v>
      </c>
      <c r="AA13">
        <v>2023</v>
      </c>
      <c r="AB13" s="34">
        <v>7.05</v>
      </c>
      <c r="AN13" s="13">
        <v>0.12193907930482682</v>
      </c>
      <c r="AO13" t="s">
        <v>45</v>
      </c>
    </row>
    <row r="14" spans="11:43" x14ac:dyDescent="0.25">
      <c r="L14" t="s">
        <v>16</v>
      </c>
      <c r="M14">
        <v>4185</v>
      </c>
      <c r="N14" s="14">
        <f t="shared" si="0"/>
        <v>0.12182696786213321</v>
      </c>
      <c r="O14" s="13"/>
      <c r="Q14" s="44"/>
      <c r="R14" t="s">
        <v>14</v>
      </c>
      <c r="S14">
        <v>96.73</v>
      </c>
      <c r="T14" s="13">
        <f>S14/$S$15</f>
        <v>0.11807717190952259</v>
      </c>
      <c r="W14">
        <v>2024</v>
      </c>
      <c r="X14" s="9">
        <v>12.3</v>
      </c>
      <c r="Y14" s="9">
        <v>39.5</v>
      </c>
      <c r="AA14">
        <v>2024</v>
      </c>
      <c r="AB14" s="9">
        <v>9.1</v>
      </c>
      <c r="AN14" s="13">
        <v>0.3548900301440216</v>
      </c>
      <c r="AO14" t="s">
        <v>44</v>
      </c>
    </row>
    <row r="15" spans="11:43" x14ac:dyDescent="0.25">
      <c r="Q15" s="44"/>
      <c r="R15" t="s">
        <v>42</v>
      </c>
      <c r="S15">
        <f>SUM(S12:S14)</f>
        <v>819.21</v>
      </c>
      <c r="W15">
        <v>2025</v>
      </c>
      <c r="X15" s="34">
        <v>14.4</v>
      </c>
      <c r="Y15" s="34">
        <v>39.200000000000003</v>
      </c>
      <c r="AA15">
        <v>2025</v>
      </c>
      <c r="AB15">
        <v>11.8</v>
      </c>
      <c r="AN15" s="13">
        <v>0.52317089055115151</v>
      </c>
      <c r="AO15" t="s">
        <v>43</v>
      </c>
    </row>
    <row r="25" spans="11:28" x14ac:dyDescent="0.25">
      <c r="K25" s="31" t="s">
        <v>204</v>
      </c>
      <c r="O25" t="s">
        <v>60</v>
      </c>
      <c r="Q25" s="60" t="s">
        <v>205</v>
      </c>
      <c r="R25" t="s">
        <v>55</v>
      </c>
      <c r="T25" t="s">
        <v>51</v>
      </c>
      <c r="U25" t="s">
        <v>58</v>
      </c>
      <c r="X25" t="s">
        <v>57</v>
      </c>
      <c r="AB25" t="s">
        <v>56</v>
      </c>
    </row>
    <row r="26" spans="11:28" x14ac:dyDescent="0.25">
      <c r="K26" t="s">
        <v>55</v>
      </c>
      <c r="M26">
        <f>SUM(M27:M35)</f>
        <v>15701</v>
      </c>
      <c r="Q26" s="45"/>
      <c r="R26" t="s">
        <v>45</v>
      </c>
      <c r="S26" t="s">
        <v>14</v>
      </c>
      <c r="T26" s="14">
        <f>N33</f>
        <v>1.910706324437934E-2</v>
      </c>
      <c r="U26" s="13">
        <f>O33</f>
        <v>0.14960830520349022</v>
      </c>
      <c r="X26" t="s">
        <v>45</v>
      </c>
      <c r="Y26" t="s">
        <v>44</v>
      </c>
      <c r="AA26">
        <v>2015</v>
      </c>
      <c r="AB26">
        <v>7</v>
      </c>
    </row>
    <row r="27" spans="11:28" x14ac:dyDescent="0.25">
      <c r="L27" t="s">
        <v>8</v>
      </c>
      <c r="M27">
        <v>0</v>
      </c>
      <c r="N27" s="14">
        <f>M27/$M$26</f>
        <v>0</v>
      </c>
      <c r="O27" s="14"/>
      <c r="Q27" s="45"/>
      <c r="S27" t="s">
        <v>15</v>
      </c>
      <c r="T27" s="14">
        <f>N34</f>
        <v>1.012674351952105E-2</v>
      </c>
      <c r="U27" s="13"/>
      <c r="W27">
        <v>2016</v>
      </c>
      <c r="X27" s="34">
        <v>23</v>
      </c>
      <c r="Y27" s="34">
        <v>28</v>
      </c>
      <c r="AA27">
        <v>2016</v>
      </c>
      <c r="AB27">
        <v>2</v>
      </c>
    </row>
    <row r="28" spans="11:28" x14ac:dyDescent="0.25">
      <c r="L28" t="s">
        <v>9</v>
      </c>
      <c r="M28">
        <v>60</v>
      </c>
      <c r="N28" s="14">
        <f t="shared" ref="N28:N35" si="1">M28/$M$26</f>
        <v>3.8214126488758677E-3</v>
      </c>
      <c r="O28" s="14"/>
      <c r="Q28" s="45"/>
      <c r="S28" t="s">
        <v>16</v>
      </c>
      <c r="T28" s="14">
        <f>N35</f>
        <v>0.12037449843958983</v>
      </c>
      <c r="U28" s="13"/>
      <c r="W28">
        <v>2017</v>
      </c>
      <c r="X28" s="34">
        <v>24</v>
      </c>
      <c r="Y28" s="34">
        <v>38</v>
      </c>
      <c r="AA28">
        <v>2017</v>
      </c>
      <c r="AB28">
        <v>1</v>
      </c>
    </row>
    <row r="29" spans="11:28" x14ac:dyDescent="0.25">
      <c r="L29" t="s">
        <v>10</v>
      </c>
      <c r="M29">
        <v>0</v>
      </c>
      <c r="N29" s="14">
        <f t="shared" si="1"/>
        <v>0</v>
      </c>
      <c r="O29" s="14"/>
      <c r="Q29" s="45"/>
      <c r="R29" t="s">
        <v>44</v>
      </c>
      <c r="S29" t="s">
        <v>54</v>
      </c>
      <c r="T29" s="14">
        <f>N29</f>
        <v>0</v>
      </c>
      <c r="U29" s="13">
        <f>O30</f>
        <v>0.43086427616075407</v>
      </c>
      <c r="W29">
        <v>2018</v>
      </c>
      <c r="X29" s="34">
        <v>22.27</v>
      </c>
      <c r="Y29" s="34">
        <v>33</v>
      </c>
      <c r="AA29">
        <v>2018</v>
      </c>
      <c r="AB29">
        <v>2</v>
      </c>
    </row>
    <row r="30" spans="11:28" x14ac:dyDescent="0.25">
      <c r="L30" t="s">
        <v>11</v>
      </c>
      <c r="M30">
        <v>3312</v>
      </c>
      <c r="N30" s="14">
        <f t="shared" si="1"/>
        <v>0.21094197821794791</v>
      </c>
      <c r="O30" s="13">
        <f>SUM(N29,N32)</f>
        <v>0.43086427616075407</v>
      </c>
      <c r="Q30" s="45"/>
      <c r="S30" t="s">
        <v>13</v>
      </c>
      <c r="T30" s="14">
        <f>N32</f>
        <v>0.43086427616075407</v>
      </c>
      <c r="U30" s="13"/>
      <c r="W30">
        <v>2019</v>
      </c>
      <c r="X30" s="34">
        <v>22.71</v>
      </c>
      <c r="Y30" s="34">
        <v>34.97</v>
      </c>
      <c r="AA30">
        <v>2019</v>
      </c>
      <c r="AB30">
        <v>2</v>
      </c>
    </row>
    <row r="31" spans="11:28" x14ac:dyDescent="0.25">
      <c r="L31" t="s">
        <v>12</v>
      </c>
      <c r="M31">
        <v>3215</v>
      </c>
      <c r="N31" s="14">
        <f t="shared" si="1"/>
        <v>0.20476402776893191</v>
      </c>
      <c r="O31" s="13"/>
      <c r="Q31" s="45"/>
      <c r="W31">
        <v>2020</v>
      </c>
      <c r="X31" s="34">
        <v>20.97</v>
      </c>
      <c r="Y31" s="34">
        <v>34.630000000000003</v>
      </c>
      <c r="AA31">
        <v>2020</v>
      </c>
      <c r="AB31">
        <v>3</v>
      </c>
    </row>
    <row r="32" spans="11:28" x14ac:dyDescent="0.25">
      <c r="L32" t="s">
        <v>13</v>
      </c>
      <c r="M32">
        <v>6765</v>
      </c>
      <c r="N32" s="14">
        <f t="shared" si="1"/>
        <v>0.43086427616075407</v>
      </c>
      <c r="O32" s="13"/>
      <c r="Q32" s="45"/>
      <c r="R32" t="s">
        <v>53</v>
      </c>
      <c r="S32" t="s">
        <v>52</v>
      </c>
      <c r="T32" t="s">
        <v>51</v>
      </c>
      <c r="W32">
        <v>2021</v>
      </c>
      <c r="X32" s="34">
        <v>19.079999999999998</v>
      </c>
      <c r="Y32" s="34">
        <v>35.42</v>
      </c>
      <c r="AA32">
        <v>2021</v>
      </c>
      <c r="AB32">
        <v>7</v>
      </c>
    </row>
    <row r="33" spans="11:28" x14ac:dyDescent="0.25">
      <c r="L33" t="s">
        <v>14</v>
      </c>
      <c r="M33" s="17">
        <v>300</v>
      </c>
      <c r="N33" s="14">
        <f t="shared" si="1"/>
        <v>1.910706324437934E-2</v>
      </c>
      <c r="O33" s="13">
        <f>SUM(N33:N35)</f>
        <v>0.14960830520349022</v>
      </c>
      <c r="Q33" s="45"/>
      <c r="R33" t="s">
        <v>8</v>
      </c>
      <c r="S33">
        <v>0</v>
      </c>
      <c r="T33" s="13">
        <f>S33/$S$36</f>
        <v>0</v>
      </c>
      <c r="W33">
        <v>2022</v>
      </c>
      <c r="X33" s="34">
        <v>19</v>
      </c>
      <c r="Y33" s="34">
        <v>45.77</v>
      </c>
      <c r="AA33">
        <v>2022</v>
      </c>
      <c r="AB33">
        <v>7</v>
      </c>
    </row>
    <row r="34" spans="11:28" x14ac:dyDescent="0.25">
      <c r="L34" t="s">
        <v>15</v>
      </c>
      <c r="M34">
        <v>159</v>
      </c>
      <c r="N34" s="14">
        <f t="shared" si="1"/>
        <v>1.012674351952105E-2</v>
      </c>
      <c r="O34" s="13"/>
      <c r="Q34" s="45"/>
      <c r="R34" t="s">
        <v>11</v>
      </c>
      <c r="S34">
        <v>337.98</v>
      </c>
      <c r="T34" s="13">
        <f>S34/$S$36</f>
        <v>0.95090453816503961</v>
      </c>
      <c r="W34">
        <v>2023</v>
      </c>
      <c r="X34" s="34">
        <v>17.05</v>
      </c>
      <c r="Y34" s="34">
        <v>37.4</v>
      </c>
      <c r="AA34">
        <v>2023</v>
      </c>
      <c r="AB34" s="34">
        <v>2.71</v>
      </c>
    </row>
    <row r="35" spans="11:28" x14ac:dyDescent="0.25">
      <c r="L35" t="s">
        <v>16</v>
      </c>
      <c r="M35">
        <v>1890</v>
      </c>
      <c r="N35" s="14">
        <f t="shared" si="1"/>
        <v>0.12037449843958983</v>
      </c>
      <c r="O35" s="13"/>
      <c r="Q35" s="45"/>
      <c r="R35" t="s">
        <v>14</v>
      </c>
      <c r="S35">
        <v>17.45</v>
      </c>
      <c r="T35" s="13">
        <f>S35/$S$36</f>
        <v>4.9095461834960469E-2</v>
      </c>
      <c r="W35">
        <v>2024</v>
      </c>
      <c r="X35" s="9">
        <v>14.6</v>
      </c>
      <c r="Y35">
        <v>40.299999999999997</v>
      </c>
      <c r="AA35">
        <v>2024</v>
      </c>
      <c r="AB35">
        <v>4.3</v>
      </c>
    </row>
    <row r="36" spans="11:28" x14ac:dyDescent="0.25">
      <c r="Q36" s="45"/>
      <c r="R36" t="s">
        <v>42</v>
      </c>
      <c r="S36">
        <f>SUM(S33:S35)</f>
        <v>355.43</v>
      </c>
      <c r="W36">
        <v>2025</v>
      </c>
      <c r="X36">
        <v>15</v>
      </c>
      <c r="Y36">
        <v>43.1</v>
      </c>
      <c r="AA36">
        <v>2025</v>
      </c>
      <c r="AB36">
        <v>4.9000000000000004</v>
      </c>
    </row>
    <row r="46" spans="11:28" x14ac:dyDescent="0.25">
      <c r="K46" s="10" t="s">
        <v>206</v>
      </c>
      <c r="O46" t="s">
        <v>60</v>
      </c>
      <c r="Q46" s="46" t="s">
        <v>207</v>
      </c>
      <c r="R46" t="s">
        <v>55</v>
      </c>
      <c r="T46" t="s">
        <v>51</v>
      </c>
      <c r="U46" t="s">
        <v>58</v>
      </c>
      <c r="X46" t="s">
        <v>57</v>
      </c>
      <c r="AB46" t="s">
        <v>56</v>
      </c>
    </row>
    <row r="47" spans="11:28" x14ac:dyDescent="0.25">
      <c r="K47" t="s">
        <v>55</v>
      </c>
      <c r="M47">
        <f>SUM(M48:M56)</f>
        <v>30169</v>
      </c>
      <c r="Q47" s="46"/>
      <c r="R47" t="s">
        <v>45</v>
      </c>
      <c r="S47" t="s">
        <v>14</v>
      </c>
      <c r="T47" s="14">
        <f>N54</f>
        <v>8.3197984686267362E-3</v>
      </c>
      <c r="U47" s="13">
        <f>O54</f>
        <v>0.10255560343398853</v>
      </c>
      <c r="X47" t="s">
        <v>45</v>
      </c>
      <c r="Y47" t="s">
        <v>44</v>
      </c>
      <c r="AA47">
        <v>2015</v>
      </c>
      <c r="AB47">
        <v>2</v>
      </c>
    </row>
    <row r="48" spans="11:28" x14ac:dyDescent="0.25">
      <c r="L48" t="s">
        <v>8</v>
      </c>
      <c r="M48">
        <v>216</v>
      </c>
      <c r="N48" s="14">
        <f>M48/$M$47</f>
        <v>7.1596672080612546E-3</v>
      </c>
      <c r="O48" s="14"/>
      <c r="Q48" s="46"/>
      <c r="S48" t="s">
        <v>15</v>
      </c>
      <c r="T48" s="14">
        <f>N55</f>
        <v>2.1843614306075773E-2</v>
      </c>
      <c r="U48" s="13"/>
      <c r="W48">
        <v>2016</v>
      </c>
      <c r="X48" s="9">
        <v>13</v>
      </c>
      <c r="Y48" s="9">
        <v>13</v>
      </c>
      <c r="AA48">
        <v>2016</v>
      </c>
      <c r="AB48">
        <v>1</v>
      </c>
    </row>
    <row r="49" spans="12:28" x14ac:dyDescent="0.25">
      <c r="L49" t="s">
        <v>9</v>
      </c>
      <c r="M49">
        <v>3525</v>
      </c>
      <c r="N49" s="14">
        <f t="shared" ref="N49:N56" si="2">M49/$M$47</f>
        <v>0.11684179124266632</v>
      </c>
      <c r="O49" s="14"/>
      <c r="Q49" s="46"/>
      <c r="S49" t="s">
        <v>16</v>
      </c>
      <c r="T49" s="14">
        <f>N56</f>
        <v>7.2392190659286024E-2</v>
      </c>
      <c r="U49" s="13"/>
      <c r="W49">
        <v>2017</v>
      </c>
      <c r="X49" s="9">
        <v>15</v>
      </c>
      <c r="Y49" s="9">
        <v>18</v>
      </c>
      <c r="AA49">
        <v>2017</v>
      </c>
      <c r="AB49">
        <v>4</v>
      </c>
    </row>
    <row r="50" spans="12:28" x14ac:dyDescent="0.25">
      <c r="L50" t="s">
        <v>10</v>
      </c>
      <c r="M50">
        <v>365</v>
      </c>
      <c r="N50" s="14">
        <f t="shared" si="2"/>
        <v>1.2098511717325731E-2</v>
      </c>
      <c r="O50" s="14"/>
      <c r="Q50" s="46"/>
      <c r="R50" t="s">
        <v>44</v>
      </c>
      <c r="S50" t="s">
        <v>54</v>
      </c>
      <c r="T50" s="14">
        <f>N50</f>
        <v>1.2098511717325731E-2</v>
      </c>
      <c r="U50" s="13">
        <f>O51</f>
        <v>0.28791143226490767</v>
      </c>
      <c r="W50">
        <v>2018</v>
      </c>
      <c r="X50" s="9">
        <v>13.53</v>
      </c>
      <c r="Y50" s="9">
        <v>16.059999999999999</v>
      </c>
      <c r="AA50">
        <v>2018</v>
      </c>
      <c r="AB50">
        <v>8</v>
      </c>
    </row>
    <row r="51" spans="12:28" x14ac:dyDescent="0.25">
      <c r="L51" t="s">
        <v>11</v>
      </c>
      <c r="M51">
        <v>3372</v>
      </c>
      <c r="N51" s="14">
        <f t="shared" si="2"/>
        <v>0.11177036030362292</v>
      </c>
      <c r="O51" s="13">
        <f>SUM(N50,N53)</f>
        <v>0.28791143226490767</v>
      </c>
      <c r="Q51" s="46"/>
      <c r="S51" t="s">
        <v>13</v>
      </c>
      <c r="T51" s="14">
        <f>N53</f>
        <v>0.27581292054758194</v>
      </c>
      <c r="U51" s="13"/>
      <c r="W51">
        <v>2019</v>
      </c>
      <c r="X51" s="9">
        <v>13.22</v>
      </c>
      <c r="Y51" s="9">
        <v>17.07</v>
      </c>
      <c r="AA51">
        <v>2019</v>
      </c>
      <c r="AB51">
        <v>6</v>
      </c>
    </row>
    <row r="52" spans="12:28" x14ac:dyDescent="0.25">
      <c r="L52" t="s">
        <v>12</v>
      </c>
      <c r="M52">
        <v>11276</v>
      </c>
      <c r="N52" s="14">
        <f t="shared" si="2"/>
        <v>0.37376114554675327</v>
      </c>
      <c r="O52" s="13"/>
      <c r="Q52" s="46"/>
      <c r="W52">
        <v>2020</v>
      </c>
      <c r="X52" s="9">
        <v>11.74</v>
      </c>
      <c r="Y52" s="9">
        <v>16.45</v>
      </c>
      <c r="AA52">
        <v>2020</v>
      </c>
      <c r="AB52">
        <v>6</v>
      </c>
    </row>
    <row r="53" spans="12:28" x14ac:dyDescent="0.25">
      <c r="L53" t="s">
        <v>13</v>
      </c>
      <c r="M53">
        <v>8321</v>
      </c>
      <c r="N53" s="14">
        <f t="shared" si="2"/>
        <v>0.27581292054758194</v>
      </c>
      <c r="O53" s="13"/>
      <c r="Q53" s="46"/>
      <c r="R53" t="s">
        <v>53</v>
      </c>
      <c r="S53" t="s">
        <v>52</v>
      </c>
      <c r="T53" t="s">
        <v>51</v>
      </c>
      <c r="W53">
        <v>2021</v>
      </c>
      <c r="X53" s="9">
        <v>10.32</v>
      </c>
      <c r="Y53" s="9">
        <v>19.3</v>
      </c>
      <c r="AA53">
        <v>2021</v>
      </c>
      <c r="AB53">
        <v>7</v>
      </c>
    </row>
    <row r="54" spans="12:28" x14ac:dyDescent="0.25">
      <c r="L54" t="s">
        <v>14</v>
      </c>
      <c r="M54">
        <v>251</v>
      </c>
      <c r="N54" s="14">
        <f t="shared" si="2"/>
        <v>8.3197984686267362E-3</v>
      </c>
      <c r="O54" s="13">
        <f>SUM(N54:N56)</f>
        <v>0.10255560343398853</v>
      </c>
      <c r="Q54" s="46"/>
      <c r="R54" t="s">
        <v>8</v>
      </c>
      <c r="S54">
        <v>84.75</v>
      </c>
      <c r="T54" s="13">
        <f>S54/$S$57</f>
        <v>0.11930738368409938</v>
      </c>
      <c r="W54">
        <v>2022</v>
      </c>
      <c r="X54" s="9">
        <v>10.119999999999999</v>
      </c>
      <c r="Y54" s="9">
        <v>16.5</v>
      </c>
      <c r="AA54">
        <v>2022</v>
      </c>
      <c r="AB54">
        <v>6</v>
      </c>
    </row>
    <row r="55" spans="12:28" x14ac:dyDescent="0.25">
      <c r="L55" t="s">
        <v>15</v>
      </c>
      <c r="M55">
        <v>659</v>
      </c>
      <c r="N55" s="14">
        <f t="shared" si="2"/>
        <v>2.1843614306075773E-2</v>
      </c>
      <c r="O55" s="13"/>
      <c r="Q55" s="46"/>
      <c r="R55" t="s">
        <v>11</v>
      </c>
      <c r="S55">
        <v>553.25</v>
      </c>
      <c r="T55" s="13">
        <f>S55/$S$57</f>
        <v>0.77884141620328007</v>
      </c>
      <c r="W55">
        <v>2023</v>
      </c>
      <c r="X55" s="34">
        <v>9.24</v>
      </c>
      <c r="Y55" s="34">
        <v>20.99</v>
      </c>
      <c r="AA55">
        <v>2023</v>
      </c>
      <c r="AB55" s="34">
        <v>10.119999999999999</v>
      </c>
    </row>
    <row r="56" spans="12:28" x14ac:dyDescent="0.25">
      <c r="L56" t="s">
        <v>16</v>
      </c>
      <c r="M56">
        <v>2184</v>
      </c>
      <c r="N56" s="14">
        <f t="shared" si="2"/>
        <v>7.2392190659286024E-2</v>
      </c>
      <c r="O56" s="13"/>
      <c r="Q56" s="46"/>
      <c r="R56" t="s">
        <v>14</v>
      </c>
      <c r="S56">
        <v>72.349999999999994</v>
      </c>
      <c r="T56" s="13">
        <f>S56/$S$57</f>
        <v>0.10185120011262053</v>
      </c>
      <c r="W56">
        <v>2024</v>
      </c>
      <c r="X56" s="9">
        <v>8.3000000000000007</v>
      </c>
      <c r="Y56" s="9">
        <v>23.9</v>
      </c>
      <c r="AA56">
        <v>2024</v>
      </c>
      <c r="AB56" s="9">
        <v>8.1</v>
      </c>
    </row>
    <row r="57" spans="12:28" x14ac:dyDescent="0.25">
      <c r="Q57" s="46"/>
      <c r="R57" t="s">
        <v>42</v>
      </c>
      <c r="S57">
        <f>SUM(S54:S56)</f>
        <v>710.35</v>
      </c>
      <c r="W57">
        <v>2025</v>
      </c>
      <c r="X57">
        <v>10.3</v>
      </c>
      <c r="Y57">
        <v>28.8</v>
      </c>
      <c r="AA57">
        <v>2025</v>
      </c>
      <c r="AB57">
        <v>10.199999999999999</v>
      </c>
    </row>
    <row r="67" spans="11:28" x14ac:dyDescent="0.25">
      <c r="K67" s="36" t="s">
        <v>208</v>
      </c>
      <c r="O67" t="s">
        <v>60</v>
      </c>
      <c r="Q67" s="63" t="s">
        <v>209</v>
      </c>
      <c r="R67" t="s">
        <v>55</v>
      </c>
      <c r="T67" t="s">
        <v>51</v>
      </c>
      <c r="U67" t="s">
        <v>58</v>
      </c>
      <c r="X67" t="s">
        <v>57</v>
      </c>
      <c r="AB67" t="s">
        <v>56</v>
      </c>
    </row>
    <row r="68" spans="11:28" x14ac:dyDescent="0.25">
      <c r="K68" t="s">
        <v>55</v>
      </c>
      <c r="M68">
        <f>SUM(M69:M77)</f>
        <v>23555</v>
      </c>
      <c r="Q68" s="63"/>
      <c r="R68" t="s">
        <v>45</v>
      </c>
      <c r="S68" t="s">
        <v>14</v>
      </c>
      <c r="T68" s="14">
        <f>N75</f>
        <v>1.7023986414773932E-2</v>
      </c>
      <c r="U68" s="13">
        <f>O75</f>
        <v>0.15160263213755043</v>
      </c>
      <c r="X68" t="s">
        <v>45</v>
      </c>
      <c r="Y68" t="s">
        <v>44</v>
      </c>
      <c r="AA68">
        <v>2015</v>
      </c>
      <c r="AB68">
        <v>6</v>
      </c>
    </row>
    <row r="69" spans="11:28" x14ac:dyDescent="0.25">
      <c r="L69" t="s">
        <v>8</v>
      </c>
      <c r="M69">
        <v>0</v>
      </c>
      <c r="N69" s="14">
        <f t="shared" ref="N69:N77" si="3">M69/$M$68</f>
        <v>0</v>
      </c>
      <c r="O69" s="14"/>
      <c r="Q69" s="63"/>
      <c r="S69" t="s">
        <v>15</v>
      </c>
      <c r="T69" s="14">
        <f>N76</f>
        <v>1.0188919549989387E-2</v>
      </c>
      <c r="U69" s="13"/>
      <c r="W69">
        <v>2016</v>
      </c>
      <c r="X69" s="9">
        <v>22</v>
      </c>
      <c r="Y69" s="9">
        <v>23</v>
      </c>
      <c r="AA69">
        <v>2016</v>
      </c>
      <c r="AB69">
        <v>5</v>
      </c>
    </row>
    <row r="70" spans="11:28" x14ac:dyDescent="0.25">
      <c r="L70" t="s">
        <v>9</v>
      </c>
      <c r="M70">
        <v>278</v>
      </c>
      <c r="N70" s="14">
        <f t="shared" si="3"/>
        <v>1.1802165145404372E-2</v>
      </c>
      <c r="O70" s="14"/>
      <c r="Q70" s="63"/>
      <c r="S70" t="s">
        <v>16</v>
      </c>
      <c r="T70" s="14">
        <f>N77</f>
        <v>0.1243897261727871</v>
      </c>
      <c r="U70" s="13"/>
      <c r="W70">
        <v>2017</v>
      </c>
      <c r="X70" s="9">
        <v>23</v>
      </c>
      <c r="Y70" s="9">
        <v>33</v>
      </c>
      <c r="AA70">
        <v>2017</v>
      </c>
      <c r="AB70">
        <v>6</v>
      </c>
    </row>
    <row r="71" spans="11:28" x14ac:dyDescent="0.25">
      <c r="L71" t="s">
        <v>10</v>
      </c>
      <c r="M71">
        <v>101</v>
      </c>
      <c r="N71" s="14">
        <f t="shared" si="3"/>
        <v>4.2878369772872005E-3</v>
      </c>
      <c r="O71" s="14"/>
      <c r="Q71" s="63"/>
      <c r="R71" t="s">
        <v>44</v>
      </c>
      <c r="S71" t="s">
        <v>54</v>
      </c>
      <c r="T71" s="14">
        <f>N71</f>
        <v>4.2878369772872005E-3</v>
      </c>
      <c r="U71" s="13">
        <f>O72</f>
        <v>0.44317554659308001</v>
      </c>
      <c r="W71">
        <v>2018</v>
      </c>
      <c r="X71" s="9">
        <v>16.75</v>
      </c>
      <c r="Y71" s="9">
        <v>40.56</v>
      </c>
      <c r="AA71">
        <v>2018</v>
      </c>
      <c r="AB71">
        <v>6</v>
      </c>
    </row>
    <row r="72" spans="11:28" x14ac:dyDescent="0.25">
      <c r="L72" t="s">
        <v>11</v>
      </c>
      <c r="M72">
        <v>4224</v>
      </c>
      <c r="N72" s="14">
        <f t="shared" si="3"/>
        <v>0.1793249840798132</v>
      </c>
      <c r="O72" s="13">
        <f>SUM(N71,N74)</f>
        <v>0.44317554659308001</v>
      </c>
      <c r="Q72" s="63"/>
      <c r="S72" t="s">
        <v>13</v>
      </c>
      <c r="T72" s="14">
        <f>N74</f>
        <v>0.43888770961579282</v>
      </c>
      <c r="U72" s="13"/>
      <c r="W72">
        <v>2019</v>
      </c>
      <c r="X72" s="9">
        <v>15.52</v>
      </c>
      <c r="Y72" s="9">
        <v>39.020000000000003</v>
      </c>
      <c r="AA72">
        <v>2019</v>
      </c>
      <c r="AB72">
        <v>7</v>
      </c>
    </row>
    <row r="73" spans="11:28" x14ac:dyDescent="0.25">
      <c r="L73" t="s">
        <v>12</v>
      </c>
      <c r="M73">
        <v>5043</v>
      </c>
      <c r="N73" s="14">
        <f>M73/$M$68</f>
        <v>0.21409467204415197</v>
      </c>
      <c r="O73" s="13"/>
      <c r="Q73" s="63"/>
      <c r="W73">
        <v>2020</v>
      </c>
      <c r="X73" s="9">
        <v>16.73</v>
      </c>
      <c r="Y73" s="9">
        <v>39.380000000000003</v>
      </c>
      <c r="AA73">
        <v>2020</v>
      </c>
      <c r="AB73">
        <v>6</v>
      </c>
    </row>
    <row r="74" spans="11:28" x14ac:dyDescent="0.25">
      <c r="L74" t="s">
        <v>13</v>
      </c>
      <c r="M74">
        <v>10338</v>
      </c>
      <c r="N74" s="14">
        <f t="shared" si="3"/>
        <v>0.43888770961579282</v>
      </c>
      <c r="O74" s="13"/>
      <c r="Q74" s="63"/>
      <c r="R74" t="s">
        <v>53</v>
      </c>
      <c r="S74" t="s">
        <v>52</v>
      </c>
      <c r="T74" t="s">
        <v>51</v>
      </c>
      <c r="W74">
        <v>2021</v>
      </c>
      <c r="X74" s="9">
        <v>14.52</v>
      </c>
      <c r="Y74" s="9">
        <v>39.81</v>
      </c>
      <c r="AA74">
        <v>2021</v>
      </c>
      <c r="AB74">
        <v>7</v>
      </c>
    </row>
    <row r="75" spans="11:28" x14ac:dyDescent="0.25">
      <c r="L75" t="s">
        <v>14</v>
      </c>
      <c r="M75">
        <v>401</v>
      </c>
      <c r="N75" s="14">
        <f t="shared" si="3"/>
        <v>1.7023986414773932E-2</v>
      </c>
      <c r="O75" s="13">
        <f>SUM(N75:N77)</f>
        <v>0.15160263213755043</v>
      </c>
      <c r="Q75" s="63"/>
      <c r="R75" t="s">
        <v>8</v>
      </c>
      <c r="S75">
        <v>0</v>
      </c>
      <c r="T75" s="13">
        <f>S75/$S$57</f>
        <v>0</v>
      </c>
      <c r="W75">
        <v>2022</v>
      </c>
      <c r="X75" s="9">
        <v>15.58</v>
      </c>
      <c r="Y75" s="9">
        <v>39.32</v>
      </c>
      <c r="AA75">
        <v>2022</v>
      </c>
      <c r="AB75">
        <v>7</v>
      </c>
    </row>
    <row r="76" spans="11:28" x14ac:dyDescent="0.25">
      <c r="L76" t="s">
        <v>15</v>
      </c>
      <c r="M76">
        <v>240</v>
      </c>
      <c r="N76" s="14">
        <f t="shared" si="3"/>
        <v>1.0188919549989387E-2</v>
      </c>
      <c r="O76" s="13"/>
      <c r="Q76" s="63"/>
      <c r="R76" t="s">
        <v>11</v>
      </c>
      <c r="S76">
        <v>493.86</v>
      </c>
      <c r="T76" s="13">
        <f>S76/$S$78</f>
        <v>0.93364337568058076</v>
      </c>
      <c r="W76">
        <v>2023</v>
      </c>
      <c r="X76" s="34">
        <v>18.72</v>
      </c>
      <c r="Y76" s="34">
        <v>42.9</v>
      </c>
      <c r="AA76">
        <v>2023</v>
      </c>
      <c r="AB76" s="34">
        <v>6.43</v>
      </c>
    </row>
    <row r="77" spans="11:28" x14ac:dyDescent="0.25">
      <c r="L77" t="s">
        <v>16</v>
      </c>
      <c r="M77">
        <v>2930</v>
      </c>
      <c r="N77" s="14">
        <f t="shared" si="3"/>
        <v>0.1243897261727871</v>
      </c>
      <c r="O77" s="13"/>
      <c r="Q77" s="63"/>
      <c r="R77" t="s">
        <v>14</v>
      </c>
      <c r="S77">
        <v>35.1</v>
      </c>
      <c r="T77" s="13">
        <f>S77/$S$78</f>
        <v>6.635662431941923E-2</v>
      </c>
      <c r="W77">
        <v>2024</v>
      </c>
      <c r="X77" s="9">
        <v>14.1</v>
      </c>
      <c r="Y77" s="9">
        <v>42.8</v>
      </c>
      <c r="AA77">
        <v>2024</v>
      </c>
      <c r="AB77" s="9">
        <v>6.6</v>
      </c>
    </row>
    <row r="78" spans="11:28" x14ac:dyDescent="0.25">
      <c r="Q78" s="63"/>
      <c r="R78" t="s">
        <v>42</v>
      </c>
      <c r="S78">
        <f>SUM(S75:S77)</f>
        <v>528.96</v>
      </c>
      <c r="W78">
        <v>2025</v>
      </c>
      <c r="X78">
        <v>15.2</v>
      </c>
      <c r="Y78">
        <v>44.3</v>
      </c>
      <c r="AA78">
        <v>2025</v>
      </c>
      <c r="AB78">
        <v>5.7</v>
      </c>
    </row>
    <row r="88" spans="11:28" x14ac:dyDescent="0.25">
      <c r="K88" s="28" t="s">
        <v>210</v>
      </c>
      <c r="O88" t="s">
        <v>60</v>
      </c>
      <c r="Q88" s="61" t="s">
        <v>211</v>
      </c>
      <c r="R88" t="s">
        <v>55</v>
      </c>
      <c r="T88" t="s">
        <v>51</v>
      </c>
      <c r="U88" t="s">
        <v>58</v>
      </c>
      <c r="X88" t="s">
        <v>57</v>
      </c>
      <c r="AB88" t="s">
        <v>56</v>
      </c>
    </row>
    <row r="89" spans="11:28" x14ac:dyDescent="0.25">
      <c r="K89" t="s">
        <v>55</v>
      </c>
      <c r="M89">
        <f>SUM(M90:M98)</f>
        <v>6629</v>
      </c>
      <c r="Q89" s="61"/>
      <c r="R89" t="s">
        <v>45</v>
      </c>
      <c r="S89" t="s">
        <v>14</v>
      </c>
      <c r="T89" s="14">
        <f>N96</f>
        <v>3.198069090360537E-2</v>
      </c>
      <c r="U89" s="13">
        <f>O96</f>
        <v>0.18087192638407001</v>
      </c>
      <c r="X89" t="s">
        <v>45</v>
      </c>
      <c r="Y89" t="s">
        <v>44</v>
      </c>
      <c r="AA89">
        <v>2015</v>
      </c>
      <c r="AB89">
        <v>4</v>
      </c>
    </row>
    <row r="90" spans="11:28" x14ac:dyDescent="0.25">
      <c r="L90" t="s">
        <v>8</v>
      </c>
      <c r="M90">
        <v>0</v>
      </c>
      <c r="N90" s="14">
        <f>M90/$M$89</f>
        <v>0</v>
      </c>
      <c r="O90" s="14"/>
      <c r="Q90" s="61"/>
      <c r="S90" t="s">
        <v>15</v>
      </c>
      <c r="T90" s="14">
        <f>N97</f>
        <v>1.8102277869965305E-2</v>
      </c>
      <c r="U90" s="13"/>
      <c r="W90">
        <v>2016</v>
      </c>
      <c r="X90" s="9">
        <v>25</v>
      </c>
      <c r="Y90" s="9">
        <v>8</v>
      </c>
      <c r="AA90">
        <v>2016</v>
      </c>
      <c r="AB90">
        <v>3</v>
      </c>
    </row>
    <row r="91" spans="11:28" x14ac:dyDescent="0.25">
      <c r="L91" t="s">
        <v>9</v>
      </c>
      <c r="M91">
        <v>198</v>
      </c>
      <c r="N91" s="14">
        <f t="shared" ref="N91:N98" si="4">M91/$M$89</f>
        <v>2.9868758485442751E-2</v>
      </c>
      <c r="O91" s="14"/>
      <c r="Q91" s="61"/>
      <c r="S91" t="s">
        <v>16</v>
      </c>
      <c r="T91" s="14">
        <f>N98</f>
        <v>0.13078895761049933</v>
      </c>
      <c r="U91" s="13"/>
      <c r="W91">
        <v>2017</v>
      </c>
      <c r="X91" s="9">
        <v>25</v>
      </c>
      <c r="Y91" s="9">
        <v>24</v>
      </c>
      <c r="AA91">
        <v>2017</v>
      </c>
      <c r="AB91">
        <v>0</v>
      </c>
    </row>
    <row r="92" spans="11:28" x14ac:dyDescent="0.25">
      <c r="L92" t="s">
        <v>10</v>
      </c>
      <c r="M92">
        <v>156</v>
      </c>
      <c r="N92" s="14">
        <f t="shared" si="4"/>
        <v>2.3532961230954896E-2</v>
      </c>
      <c r="O92" s="14"/>
      <c r="Q92" s="61"/>
      <c r="R92" t="s">
        <v>44</v>
      </c>
      <c r="S92" t="s">
        <v>54</v>
      </c>
      <c r="T92" s="14">
        <f>N92</f>
        <v>2.3532961230954896E-2</v>
      </c>
      <c r="U92" s="13">
        <f>O93</f>
        <v>0.37743249358877656</v>
      </c>
      <c r="W92">
        <v>2018</v>
      </c>
      <c r="X92" s="9">
        <v>26.9</v>
      </c>
      <c r="Y92" s="9">
        <v>19.52</v>
      </c>
      <c r="AA92">
        <v>2018</v>
      </c>
      <c r="AB92">
        <v>5</v>
      </c>
    </row>
    <row r="93" spans="11:28" x14ac:dyDescent="0.25">
      <c r="L93" t="s">
        <v>11</v>
      </c>
      <c r="M93">
        <v>783</v>
      </c>
      <c r="N93" s="14">
        <f t="shared" si="4"/>
        <v>0.11811736310152361</v>
      </c>
      <c r="O93" s="13">
        <f>SUM(N92,N95)</f>
        <v>0.37743249358877656</v>
      </c>
      <c r="Q93" s="61"/>
      <c r="S93" t="s">
        <v>13</v>
      </c>
      <c r="T93" s="14">
        <f>N95</f>
        <v>0.35389953235782168</v>
      </c>
      <c r="U93" s="13"/>
      <c r="W93">
        <v>2019</v>
      </c>
      <c r="X93" s="9">
        <v>20.260000000000002</v>
      </c>
      <c r="Y93" s="9">
        <v>21.37</v>
      </c>
      <c r="AA93">
        <v>2019</v>
      </c>
      <c r="AB93">
        <v>3</v>
      </c>
    </row>
    <row r="94" spans="11:28" x14ac:dyDescent="0.25">
      <c r="L94" t="s">
        <v>12</v>
      </c>
      <c r="M94">
        <v>1947</v>
      </c>
      <c r="N94" s="14">
        <f t="shared" si="4"/>
        <v>0.29370945844018703</v>
      </c>
      <c r="O94" s="13"/>
      <c r="Q94" s="61"/>
      <c r="W94">
        <v>2020</v>
      </c>
      <c r="X94" s="9">
        <v>22.91</v>
      </c>
      <c r="Y94" s="9">
        <v>32.61</v>
      </c>
      <c r="AA94">
        <v>2020</v>
      </c>
      <c r="AB94">
        <v>4</v>
      </c>
    </row>
    <row r="95" spans="11:28" x14ac:dyDescent="0.25">
      <c r="L95" t="s">
        <v>13</v>
      </c>
      <c r="M95">
        <v>2346</v>
      </c>
      <c r="N95" s="14">
        <f t="shared" si="4"/>
        <v>0.35389953235782168</v>
      </c>
      <c r="O95" s="13"/>
      <c r="Q95" s="61"/>
      <c r="R95" t="s">
        <v>53</v>
      </c>
      <c r="S95" t="s">
        <v>52</v>
      </c>
      <c r="T95" t="s">
        <v>51</v>
      </c>
      <c r="W95">
        <v>2021</v>
      </c>
      <c r="X95" s="9">
        <v>22.86</v>
      </c>
      <c r="Y95" s="9">
        <v>34.31</v>
      </c>
      <c r="AA95">
        <v>2021</v>
      </c>
      <c r="AB95">
        <v>4</v>
      </c>
    </row>
    <row r="96" spans="11:28" x14ac:dyDescent="0.25">
      <c r="L96" t="s">
        <v>14</v>
      </c>
      <c r="M96">
        <v>212</v>
      </c>
      <c r="N96" s="14">
        <f t="shared" si="4"/>
        <v>3.198069090360537E-2</v>
      </c>
      <c r="O96" s="13">
        <f>SUM(N96:N98)</f>
        <v>0.18087192638407001</v>
      </c>
      <c r="Q96" s="61"/>
      <c r="R96" t="s">
        <v>8</v>
      </c>
      <c r="S96">
        <v>0</v>
      </c>
      <c r="T96" s="13">
        <f>S96/$S$57</f>
        <v>0</v>
      </c>
      <c r="W96">
        <v>2022</v>
      </c>
      <c r="X96" s="9">
        <v>17.18</v>
      </c>
      <c r="Y96" s="9">
        <v>31.66</v>
      </c>
      <c r="AA96">
        <v>2022</v>
      </c>
      <c r="AB96">
        <v>2</v>
      </c>
    </row>
    <row r="97" spans="12:28" x14ac:dyDescent="0.25">
      <c r="L97" t="s">
        <v>15</v>
      </c>
      <c r="M97">
        <v>120</v>
      </c>
      <c r="N97" s="14">
        <f t="shared" si="4"/>
        <v>1.8102277869965305E-2</v>
      </c>
      <c r="O97" s="13"/>
      <c r="Q97" s="61"/>
      <c r="R97" t="s">
        <v>11</v>
      </c>
      <c r="S97">
        <v>288</v>
      </c>
      <c r="T97" s="13">
        <f>S97/$S$99</f>
        <v>0.97959183673469385</v>
      </c>
      <c r="W97">
        <v>2023</v>
      </c>
      <c r="X97" s="34">
        <v>17.07</v>
      </c>
      <c r="Y97" s="34">
        <v>35.26</v>
      </c>
      <c r="AA97">
        <v>2023</v>
      </c>
      <c r="AB97" s="34">
        <v>3.9</v>
      </c>
    </row>
    <row r="98" spans="12:28" x14ac:dyDescent="0.25">
      <c r="L98" t="s">
        <v>16</v>
      </c>
      <c r="M98">
        <v>867</v>
      </c>
      <c r="N98" s="14">
        <f t="shared" si="4"/>
        <v>0.13078895761049933</v>
      </c>
      <c r="O98" s="13"/>
      <c r="Q98" s="61"/>
      <c r="R98" t="s">
        <v>14</v>
      </c>
      <c r="S98">
        <v>6</v>
      </c>
      <c r="T98" s="13">
        <f>S98/$S$99</f>
        <v>2.0408163265306121E-2</v>
      </c>
      <c r="W98">
        <v>2024</v>
      </c>
      <c r="X98" s="9">
        <v>15.7</v>
      </c>
      <c r="Y98" s="9">
        <v>36.9</v>
      </c>
      <c r="AA98">
        <v>2024</v>
      </c>
      <c r="AB98" s="9">
        <v>8.1</v>
      </c>
    </row>
    <row r="99" spans="12:28" x14ac:dyDescent="0.25">
      <c r="Q99" s="61"/>
      <c r="R99" t="s">
        <v>42</v>
      </c>
      <c r="S99">
        <v>294</v>
      </c>
      <c r="W99">
        <v>2025</v>
      </c>
      <c r="X99" s="9">
        <v>18.100000000000001</v>
      </c>
      <c r="Y99" s="9">
        <v>37.700000000000003</v>
      </c>
      <c r="AA99">
        <v>2025</v>
      </c>
      <c r="AB99">
        <v>2</v>
      </c>
    </row>
  </sheetData>
  <mergeCells count="5">
    <mergeCell ref="Q4:Q15"/>
    <mergeCell ref="Q25:Q36"/>
    <mergeCell ref="Q46:Q57"/>
    <mergeCell ref="Q67:Q78"/>
    <mergeCell ref="Q88:Q9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56E1-869F-436E-A03B-95F172E1EBB6}">
  <dimension ref="K3:AB14"/>
  <sheetViews>
    <sheetView topLeftCell="R1" zoomScale="70" zoomScaleNormal="70" workbookViewId="0">
      <selection activeCell="AK14" sqref="AK14"/>
    </sheetView>
  </sheetViews>
  <sheetFormatPr baseColWidth="10" defaultRowHeight="15" x14ac:dyDescent="0.25"/>
  <sheetData>
    <row r="3" spans="11:28" x14ac:dyDescent="0.25">
      <c r="K3" s="12" t="s">
        <v>212</v>
      </c>
      <c r="O3" t="s">
        <v>60</v>
      </c>
      <c r="Q3" s="44" t="s">
        <v>213</v>
      </c>
      <c r="R3" t="s">
        <v>55</v>
      </c>
      <c r="T3" t="s">
        <v>51</v>
      </c>
      <c r="U3" t="s">
        <v>58</v>
      </c>
      <c r="X3" t="s">
        <v>57</v>
      </c>
      <c r="AB3" t="s">
        <v>56</v>
      </c>
    </row>
    <row r="4" spans="11:28" x14ac:dyDescent="0.25">
      <c r="K4" t="s">
        <v>55</v>
      </c>
      <c r="M4">
        <f>SUM(M5:M13)</f>
        <v>18760</v>
      </c>
      <c r="Q4" s="44"/>
      <c r="R4" t="s">
        <v>45</v>
      </c>
      <c r="S4" t="s">
        <v>14</v>
      </c>
      <c r="T4" s="14">
        <f>N11</f>
        <v>9.2750533049040518E-3</v>
      </c>
      <c r="U4" s="13">
        <f>O11</f>
        <v>5.4530916844349679E-2</v>
      </c>
      <c r="X4" t="s">
        <v>45</v>
      </c>
      <c r="Y4" t="s">
        <v>44</v>
      </c>
      <c r="AA4">
        <v>2015</v>
      </c>
      <c r="AB4">
        <v>0</v>
      </c>
    </row>
    <row r="5" spans="11:28" x14ac:dyDescent="0.25">
      <c r="L5" t="s">
        <v>8</v>
      </c>
      <c r="M5">
        <v>171</v>
      </c>
      <c r="N5" s="14">
        <f>M5/$M$4</f>
        <v>9.1151385927505327E-3</v>
      </c>
      <c r="O5" s="14"/>
      <c r="Q5" s="44"/>
      <c r="S5" t="s">
        <v>15</v>
      </c>
      <c r="T5" s="14">
        <f>N12</f>
        <v>0</v>
      </c>
      <c r="U5" s="13"/>
      <c r="W5">
        <v>2016</v>
      </c>
      <c r="X5" s="9">
        <v>13</v>
      </c>
      <c r="Y5" s="9">
        <v>25</v>
      </c>
      <c r="AA5">
        <v>2016</v>
      </c>
      <c r="AB5">
        <v>5</v>
      </c>
    </row>
    <row r="6" spans="11:28" x14ac:dyDescent="0.25">
      <c r="L6" t="s">
        <v>9</v>
      </c>
      <c r="M6">
        <v>548</v>
      </c>
      <c r="N6" s="14">
        <f t="shared" ref="N6:N13" si="0">M6/$M$4</f>
        <v>2.9211087420042643E-2</v>
      </c>
      <c r="O6" s="14"/>
      <c r="Q6" s="44"/>
      <c r="S6" t="s">
        <v>16</v>
      </c>
      <c r="T6" s="14">
        <f>N13</f>
        <v>4.5255863539445627E-2</v>
      </c>
      <c r="U6" s="13"/>
      <c r="W6">
        <v>2017</v>
      </c>
      <c r="X6" s="9">
        <v>13</v>
      </c>
      <c r="Y6" s="9">
        <v>39</v>
      </c>
      <c r="AA6">
        <v>2017</v>
      </c>
      <c r="AB6">
        <v>4</v>
      </c>
    </row>
    <row r="7" spans="11:28" x14ac:dyDescent="0.25">
      <c r="L7" t="s">
        <v>10</v>
      </c>
      <c r="M7">
        <v>0</v>
      </c>
      <c r="N7" s="14">
        <f t="shared" si="0"/>
        <v>0</v>
      </c>
      <c r="O7" s="14"/>
      <c r="Q7" s="44"/>
      <c r="R7" t="s">
        <v>44</v>
      </c>
      <c r="S7" t="s">
        <v>54</v>
      </c>
      <c r="T7" s="14">
        <f>N7</f>
        <v>0</v>
      </c>
      <c r="U7" s="13">
        <f>O8</f>
        <v>0.34989339019189764</v>
      </c>
      <c r="W7">
        <v>2018</v>
      </c>
      <c r="X7" s="9">
        <v>14.64</v>
      </c>
      <c r="Y7" s="9">
        <v>36.54</v>
      </c>
      <c r="AA7">
        <v>2018</v>
      </c>
      <c r="AB7">
        <v>1</v>
      </c>
    </row>
    <row r="8" spans="11:28" x14ac:dyDescent="0.25">
      <c r="L8" t="s">
        <v>11</v>
      </c>
      <c r="M8">
        <v>3692</v>
      </c>
      <c r="N8" s="14">
        <f t="shared" si="0"/>
        <v>0.19680170575692965</v>
      </c>
      <c r="O8" s="13">
        <f>SUM(N7,N10)</f>
        <v>0.34989339019189764</v>
      </c>
      <c r="Q8" s="44"/>
      <c r="S8" t="s">
        <v>13</v>
      </c>
      <c r="T8" s="14">
        <f>N10</f>
        <v>0.34989339019189764</v>
      </c>
      <c r="U8" s="13"/>
      <c r="W8">
        <v>2019</v>
      </c>
      <c r="X8" s="9">
        <v>6.74</v>
      </c>
      <c r="Y8" s="9">
        <v>38.78</v>
      </c>
      <c r="AA8">
        <v>2019</v>
      </c>
      <c r="AB8">
        <v>3</v>
      </c>
    </row>
    <row r="9" spans="11:28" x14ac:dyDescent="0.25">
      <c r="L9" t="s">
        <v>12</v>
      </c>
      <c r="M9">
        <v>6762</v>
      </c>
      <c r="N9" s="14">
        <f t="shared" si="0"/>
        <v>0.36044776119402983</v>
      </c>
      <c r="O9" s="13"/>
      <c r="Q9" s="44"/>
      <c r="W9">
        <v>2020</v>
      </c>
      <c r="X9" s="9">
        <v>8.18</v>
      </c>
      <c r="Y9" s="9">
        <v>36.409999999999997</v>
      </c>
      <c r="AA9">
        <v>2020</v>
      </c>
      <c r="AB9">
        <v>5</v>
      </c>
    </row>
    <row r="10" spans="11:28" x14ac:dyDescent="0.25">
      <c r="L10" t="s">
        <v>13</v>
      </c>
      <c r="M10">
        <v>6564</v>
      </c>
      <c r="N10" s="14">
        <f t="shared" si="0"/>
        <v>0.34989339019189764</v>
      </c>
      <c r="O10" s="13"/>
      <c r="Q10" s="44"/>
      <c r="R10" t="s">
        <v>53</v>
      </c>
      <c r="S10" t="s">
        <v>52</v>
      </c>
      <c r="T10" t="s">
        <v>51</v>
      </c>
      <c r="W10">
        <v>2021</v>
      </c>
      <c r="X10" s="9">
        <v>7.25</v>
      </c>
      <c r="Y10" s="9">
        <v>36.47</v>
      </c>
      <c r="AA10">
        <v>2021</v>
      </c>
      <c r="AB10">
        <v>2</v>
      </c>
    </row>
    <row r="11" spans="11:28" x14ac:dyDescent="0.25">
      <c r="L11" t="s">
        <v>14</v>
      </c>
      <c r="M11">
        <v>174</v>
      </c>
      <c r="N11" s="14">
        <f t="shared" si="0"/>
        <v>9.2750533049040518E-3</v>
      </c>
      <c r="O11" s="13">
        <f>SUM(N11:N13)</f>
        <v>5.4530916844349679E-2</v>
      </c>
      <c r="Q11" s="44"/>
      <c r="R11" t="s">
        <v>8</v>
      </c>
      <c r="S11">
        <v>0</v>
      </c>
      <c r="T11" s="13">
        <f>S11/$S$14</f>
        <v>0</v>
      </c>
      <c r="W11">
        <v>2022</v>
      </c>
      <c r="X11" s="9">
        <v>5.05</v>
      </c>
      <c r="Y11" s="9">
        <v>31.81</v>
      </c>
      <c r="AA11">
        <v>2022</v>
      </c>
      <c r="AB11">
        <v>0</v>
      </c>
    </row>
    <row r="12" spans="11:28" x14ac:dyDescent="0.25">
      <c r="L12" t="s">
        <v>15</v>
      </c>
      <c r="M12">
        <v>0</v>
      </c>
      <c r="N12" s="14">
        <f t="shared" si="0"/>
        <v>0</v>
      </c>
      <c r="O12" s="13"/>
      <c r="Q12" s="44"/>
      <c r="R12" t="s">
        <v>11</v>
      </c>
      <c r="S12">
        <v>401.63</v>
      </c>
      <c r="T12" s="13">
        <f>S12/$S$14</f>
        <v>1</v>
      </c>
      <c r="W12">
        <v>2023</v>
      </c>
      <c r="X12" s="9">
        <v>3.21</v>
      </c>
      <c r="Y12" s="9">
        <v>31.58</v>
      </c>
      <c r="AA12">
        <v>2023</v>
      </c>
      <c r="AB12">
        <v>7.1</v>
      </c>
    </row>
    <row r="13" spans="11:28" x14ac:dyDescent="0.25">
      <c r="L13" t="s">
        <v>16</v>
      </c>
      <c r="M13">
        <v>849</v>
      </c>
      <c r="N13" s="14">
        <f t="shared" si="0"/>
        <v>4.5255863539445627E-2</v>
      </c>
      <c r="O13" s="13"/>
      <c r="Q13" s="44"/>
      <c r="R13" t="s">
        <v>14</v>
      </c>
      <c r="S13">
        <v>0</v>
      </c>
      <c r="T13" s="13">
        <f>S13/$S$14</f>
        <v>0</v>
      </c>
      <c r="W13">
        <v>2024</v>
      </c>
      <c r="X13" s="9">
        <v>4.8</v>
      </c>
      <c r="Y13" s="9">
        <v>35.4</v>
      </c>
      <c r="AA13">
        <v>2024</v>
      </c>
      <c r="AB13">
        <v>0</v>
      </c>
    </row>
    <row r="14" spans="11:28" x14ac:dyDescent="0.25">
      <c r="Q14" s="44"/>
      <c r="R14" t="s">
        <v>42</v>
      </c>
      <c r="S14">
        <v>401.63</v>
      </c>
      <c r="W14">
        <v>2025</v>
      </c>
      <c r="X14" s="9">
        <v>5.5</v>
      </c>
      <c r="Y14" s="9">
        <v>35</v>
      </c>
      <c r="AA14">
        <v>2025</v>
      </c>
      <c r="AB14">
        <v>0</v>
      </c>
    </row>
  </sheetData>
  <mergeCells count="1">
    <mergeCell ref="Q3:Q1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BF927-D868-4183-847F-94F53612E032}">
  <dimension ref="K3:AB98"/>
  <sheetViews>
    <sheetView topLeftCell="N1" zoomScale="60" zoomScaleNormal="60" workbookViewId="0">
      <selection activeCell="AG75" sqref="AG75"/>
    </sheetView>
  </sheetViews>
  <sheetFormatPr baseColWidth="10" defaultRowHeight="15" x14ac:dyDescent="0.25"/>
  <sheetData>
    <row r="3" spans="11:28" x14ac:dyDescent="0.25">
      <c r="K3" s="37" t="s">
        <v>214</v>
      </c>
      <c r="O3" t="s">
        <v>60</v>
      </c>
      <c r="Q3" s="64" t="s">
        <v>215</v>
      </c>
      <c r="R3" t="s">
        <v>55</v>
      </c>
      <c r="T3" t="s">
        <v>51</v>
      </c>
      <c r="U3" t="s">
        <v>58</v>
      </c>
      <c r="X3" t="s">
        <v>57</v>
      </c>
      <c r="AB3" t="s">
        <v>56</v>
      </c>
    </row>
    <row r="4" spans="11:28" x14ac:dyDescent="0.25">
      <c r="K4" t="s">
        <v>55</v>
      </c>
      <c r="M4">
        <f>SUM(M5:M13)</f>
        <v>53933</v>
      </c>
      <c r="Q4" s="63"/>
      <c r="R4" t="s">
        <v>45</v>
      </c>
      <c r="S4" t="s">
        <v>14</v>
      </c>
      <c r="T4" s="14">
        <f>N11</f>
        <v>5.1174605529082382E-3</v>
      </c>
      <c r="U4" s="13">
        <f>O11</f>
        <v>6.8065933658428043E-2</v>
      </c>
      <c r="X4" t="s">
        <v>45</v>
      </c>
      <c r="Y4" t="s">
        <v>44</v>
      </c>
      <c r="AA4">
        <v>2015</v>
      </c>
      <c r="AB4">
        <v>1</v>
      </c>
    </row>
    <row r="5" spans="11:28" x14ac:dyDescent="0.25">
      <c r="L5" t="s">
        <v>8</v>
      </c>
      <c r="M5">
        <v>180</v>
      </c>
      <c r="N5" s="14">
        <f>M5/$M$4</f>
        <v>3.3374742736358076E-3</v>
      </c>
      <c r="O5" s="14"/>
      <c r="Q5" s="63"/>
      <c r="S5" t="s">
        <v>15</v>
      </c>
      <c r="T5" s="14">
        <f>N12</f>
        <v>8.6774331114530985E-3</v>
      </c>
      <c r="U5" s="13"/>
      <c r="W5">
        <v>2016</v>
      </c>
      <c r="X5" s="9">
        <v>11</v>
      </c>
      <c r="Y5" s="9">
        <v>18</v>
      </c>
      <c r="AA5">
        <v>2016</v>
      </c>
      <c r="AB5">
        <v>2</v>
      </c>
    </row>
    <row r="6" spans="11:28" x14ac:dyDescent="0.25">
      <c r="L6" t="s">
        <v>9</v>
      </c>
      <c r="M6">
        <v>1620</v>
      </c>
      <c r="N6" s="14">
        <f t="shared" ref="N6:N13" si="0">M6/$M$4</f>
        <v>3.0037268462722266E-2</v>
      </c>
      <c r="O6" s="14"/>
      <c r="Q6" s="63"/>
      <c r="S6" t="s">
        <v>16</v>
      </c>
      <c r="T6" s="14">
        <f>N13</f>
        <v>5.4271039994066711E-2</v>
      </c>
      <c r="U6" s="13"/>
      <c r="W6">
        <v>2017</v>
      </c>
      <c r="X6" s="9">
        <v>12</v>
      </c>
      <c r="Y6" s="9">
        <v>26</v>
      </c>
      <c r="AA6">
        <v>2017</v>
      </c>
      <c r="AB6">
        <v>1</v>
      </c>
    </row>
    <row r="7" spans="11:28" x14ac:dyDescent="0.25">
      <c r="L7" t="s">
        <v>10</v>
      </c>
      <c r="M7">
        <v>227</v>
      </c>
      <c r="N7" s="14">
        <f t="shared" si="0"/>
        <v>4.2089258895296015E-3</v>
      </c>
      <c r="O7" s="14"/>
      <c r="Q7" s="63"/>
      <c r="R7" t="s">
        <v>44</v>
      </c>
      <c r="S7" t="s">
        <v>54</v>
      </c>
      <c r="T7" s="14">
        <f>N7</f>
        <v>4.2089258895296015E-3</v>
      </c>
      <c r="U7" s="13">
        <f>O8</f>
        <v>0.30085476424452562</v>
      </c>
      <c r="W7">
        <v>2018</v>
      </c>
      <c r="X7" s="9">
        <v>9.7100000000000009</v>
      </c>
      <c r="Y7" s="9">
        <v>24.52</v>
      </c>
      <c r="AA7">
        <v>2018</v>
      </c>
      <c r="AB7">
        <v>1</v>
      </c>
    </row>
    <row r="8" spans="11:28" x14ac:dyDescent="0.25">
      <c r="L8" t="s">
        <v>11</v>
      </c>
      <c r="M8">
        <v>11006</v>
      </c>
      <c r="N8" s="14">
        <f t="shared" si="0"/>
        <v>0.20406801030908719</v>
      </c>
      <c r="O8" s="13">
        <f>SUM(N7,N10)</f>
        <v>0.30085476424452562</v>
      </c>
      <c r="Q8" s="63"/>
      <c r="S8" t="s">
        <v>13</v>
      </c>
      <c r="T8" s="14">
        <f>N10</f>
        <v>0.29664583835499603</v>
      </c>
      <c r="U8" s="13"/>
      <c r="W8">
        <v>2019</v>
      </c>
      <c r="X8" s="9">
        <v>8.77</v>
      </c>
      <c r="Y8" s="9">
        <v>25.1</v>
      </c>
      <c r="AA8">
        <v>2019</v>
      </c>
      <c r="AB8">
        <v>1</v>
      </c>
    </row>
    <row r="9" spans="11:28" x14ac:dyDescent="0.25">
      <c r="L9" t="s">
        <v>12</v>
      </c>
      <c r="M9">
        <v>21230</v>
      </c>
      <c r="N9" s="14">
        <f t="shared" si="0"/>
        <v>0.39363654905160106</v>
      </c>
      <c r="O9" s="13"/>
      <c r="Q9" s="63"/>
      <c r="W9">
        <v>2020</v>
      </c>
      <c r="X9" s="9">
        <v>7.73</v>
      </c>
      <c r="Y9" s="9">
        <v>26.69</v>
      </c>
      <c r="AA9">
        <v>2020</v>
      </c>
      <c r="AB9">
        <v>1</v>
      </c>
    </row>
    <row r="10" spans="11:28" x14ac:dyDescent="0.25">
      <c r="L10" t="s">
        <v>13</v>
      </c>
      <c r="M10">
        <v>15999</v>
      </c>
      <c r="N10" s="14">
        <f t="shared" si="0"/>
        <v>0.29664583835499603</v>
      </c>
      <c r="O10" s="13"/>
      <c r="Q10" s="63"/>
      <c r="R10" t="s">
        <v>53</v>
      </c>
      <c r="S10" t="s">
        <v>52</v>
      </c>
      <c r="T10" t="s">
        <v>51</v>
      </c>
      <c r="W10">
        <v>2021</v>
      </c>
      <c r="X10" s="9">
        <v>6.68</v>
      </c>
      <c r="Y10" s="9">
        <v>24.83</v>
      </c>
      <c r="AA10">
        <v>2021</v>
      </c>
      <c r="AB10">
        <v>0</v>
      </c>
    </row>
    <row r="11" spans="11:28" x14ac:dyDescent="0.25">
      <c r="L11" t="s">
        <v>14</v>
      </c>
      <c r="M11">
        <v>276</v>
      </c>
      <c r="N11" s="14">
        <f t="shared" si="0"/>
        <v>5.1174605529082382E-3</v>
      </c>
      <c r="O11" s="13">
        <f>SUM(N11:N13)</f>
        <v>6.8065933658428043E-2</v>
      </c>
      <c r="Q11" s="63"/>
      <c r="R11" t="s">
        <v>8</v>
      </c>
      <c r="S11">
        <v>17.7</v>
      </c>
      <c r="T11" s="13">
        <f>S11/$S$14</f>
        <v>1.4721783248773185E-2</v>
      </c>
      <c r="W11">
        <v>2022</v>
      </c>
      <c r="X11" s="9">
        <v>6.58</v>
      </c>
      <c r="Y11" s="9">
        <v>26.46</v>
      </c>
      <c r="AA11">
        <v>2022</v>
      </c>
      <c r="AB11">
        <v>0</v>
      </c>
    </row>
    <row r="12" spans="11:28" x14ac:dyDescent="0.25">
      <c r="L12" t="s">
        <v>15</v>
      </c>
      <c r="M12">
        <v>468</v>
      </c>
      <c r="N12" s="14">
        <f t="shared" si="0"/>
        <v>8.6774331114530985E-3</v>
      </c>
      <c r="O12" s="13"/>
      <c r="Q12" s="63"/>
      <c r="R12" t="s">
        <v>11</v>
      </c>
      <c r="S12">
        <v>1183</v>
      </c>
      <c r="T12" s="13">
        <f>S12/$S$14</f>
        <v>0.98394743408467111</v>
      </c>
      <c r="W12">
        <v>2023</v>
      </c>
      <c r="X12" s="9">
        <v>6.83</v>
      </c>
      <c r="Y12" s="9">
        <v>28.57</v>
      </c>
      <c r="AA12">
        <v>2023</v>
      </c>
      <c r="AB12" s="9">
        <v>0.8</v>
      </c>
    </row>
    <row r="13" spans="11:28" x14ac:dyDescent="0.25">
      <c r="L13" t="s">
        <v>16</v>
      </c>
      <c r="M13">
        <v>2927</v>
      </c>
      <c r="N13" s="14">
        <f t="shared" si="0"/>
        <v>5.4271039994066711E-2</v>
      </c>
      <c r="O13" s="13"/>
      <c r="Q13" s="63"/>
      <c r="R13" t="s">
        <v>14</v>
      </c>
      <c r="S13">
        <v>1.6</v>
      </c>
      <c r="T13" s="13">
        <f>S13/$S$14</f>
        <v>1.3307826665557682E-3</v>
      </c>
      <c r="W13">
        <v>2024</v>
      </c>
      <c r="X13" s="9">
        <v>6.9</v>
      </c>
      <c r="Y13" s="9">
        <v>29.1</v>
      </c>
      <c r="AA13">
        <v>2024</v>
      </c>
      <c r="AB13" s="9">
        <v>0.4</v>
      </c>
    </row>
    <row r="14" spans="11:28" x14ac:dyDescent="0.25">
      <c r="Q14" s="63"/>
      <c r="R14" t="s">
        <v>42</v>
      </c>
      <c r="S14">
        <f>SUM(S11:S13)</f>
        <v>1202.3</v>
      </c>
      <c r="W14">
        <v>2025</v>
      </c>
      <c r="X14" s="9">
        <v>6.8</v>
      </c>
      <c r="Y14" s="9">
        <v>30.1</v>
      </c>
      <c r="AA14">
        <v>2025</v>
      </c>
      <c r="AB14">
        <v>0.1</v>
      </c>
    </row>
    <row r="24" spans="11:28" x14ac:dyDescent="0.25">
      <c r="K24" s="11" t="s">
        <v>216</v>
      </c>
      <c r="O24" t="s">
        <v>60</v>
      </c>
      <c r="Q24" s="45" t="s">
        <v>217</v>
      </c>
      <c r="R24" t="s">
        <v>55</v>
      </c>
      <c r="T24" t="s">
        <v>51</v>
      </c>
      <c r="U24" t="s">
        <v>58</v>
      </c>
      <c r="X24" t="s">
        <v>57</v>
      </c>
      <c r="AB24" t="s">
        <v>56</v>
      </c>
    </row>
    <row r="25" spans="11:28" x14ac:dyDescent="0.25">
      <c r="K25" t="s">
        <v>55</v>
      </c>
      <c r="M25">
        <f>SUM(M26:M34)</f>
        <v>15977</v>
      </c>
      <c r="Q25" s="45"/>
      <c r="R25" t="s">
        <v>45</v>
      </c>
      <c r="S25" t="s">
        <v>14</v>
      </c>
      <c r="T25" s="14">
        <f>N32</f>
        <v>4.0683482506102524E-3</v>
      </c>
      <c r="U25" s="13">
        <f>O32</f>
        <v>0.11310008136696502</v>
      </c>
      <c r="X25" t="s">
        <v>45</v>
      </c>
      <c r="Y25" t="s">
        <v>44</v>
      </c>
      <c r="AA25">
        <v>2015</v>
      </c>
    </row>
    <row r="26" spans="11:28" x14ac:dyDescent="0.25">
      <c r="L26" t="s">
        <v>8</v>
      </c>
      <c r="M26">
        <v>0</v>
      </c>
      <c r="N26" s="14">
        <f>M26/$M$25</f>
        <v>0</v>
      </c>
      <c r="O26" s="14"/>
      <c r="Q26" s="45"/>
      <c r="S26" t="s">
        <v>15</v>
      </c>
      <c r="T26" s="14">
        <f>N33</f>
        <v>2.4410089503661514E-3</v>
      </c>
      <c r="U26" s="13"/>
      <c r="W26">
        <v>2016</v>
      </c>
      <c r="X26" s="9"/>
      <c r="Y26" s="9"/>
      <c r="AA26">
        <v>2016</v>
      </c>
    </row>
    <row r="27" spans="11:28" x14ac:dyDescent="0.25">
      <c r="L27" t="s">
        <v>9</v>
      </c>
      <c r="M27">
        <v>311</v>
      </c>
      <c r="N27" s="14">
        <f t="shared" ref="N27:N34" si="1">M27/$M$25</f>
        <v>1.94654816298429E-2</v>
      </c>
      <c r="O27" s="14"/>
      <c r="Q27" s="45"/>
      <c r="S27" t="s">
        <v>16</v>
      </c>
      <c r="T27" s="14">
        <f>N34</f>
        <v>0.10659072416598861</v>
      </c>
      <c r="U27" s="13"/>
      <c r="W27">
        <v>2017</v>
      </c>
      <c r="X27" s="9"/>
      <c r="Y27" s="9"/>
      <c r="AA27">
        <v>2017</v>
      </c>
    </row>
    <row r="28" spans="11:28" x14ac:dyDescent="0.25">
      <c r="L28" t="s">
        <v>10</v>
      </c>
      <c r="M28">
        <v>180</v>
      </c>
      <c r="N28" s="14">
        <f t="shared" si="1"/>
        <v>1.1266195155536084E-2</v>
      </c>
      <c r="O28" s="14"/>
      <c r="Q28" s="45"/>
      <c r="R28" t="s">
        <v>44</v>
      </c>
      <c r="S28" t="s">
        <v>54</v>
      </c>
      <c r="T28" s="14">
        <f>N28</f>
        <v>1.1266195155536084E-2</v>
      </c>
      <c r="U28" s="13">
        <f>O29</f>
        <v>0.4220441885209989</v>
      </c>
      <c r="W28">
        <v>2018</v>
      </c>
      <c r="X28" s="9"/>
      <c r="Y28" s="9"/>
      <c r="AA28">
        <v>2018</v>
      </c>
    </row>
    <row r="29" spans="11:28" x14ac:dyDescent="0.25">
      <c r="L29" t="s">
        <v>11</v>
      </c>
      <c r="M29">
        <v>2517</v>
      </c>
      <c r="N29" s="14">
        <f t="shared" si="1"/>
        <v>0.15753896225824623</v>
      </c>
      <c r="O29" s="13">
        <f>SUM(N28,N31)</f>
        <v>0.4220441885209989</v>
      </c>
      <c r="Q29" s="45"/>
      <c r="S29" t="s">
        <v>13</v>
      </c>
      <c r="T29" s="14">
        <f>N31</f>
        <v>0.41077799336546283</v>
      </c>
      <c r="U29" s="13"/>
      <c r="W29">
        <v>2019</v>
      </c>
      <c r="X29" s="9">
        <v>20.51</v>
      </c>
      <c r="Y29" s="9">
        <v>29.49</v>
      </c>
      <c r="AA29">
        <v>2019</v>
      </c>
      <c r="AB29">
        <v>0</v>
      </c>
    </row>
    <row r="30" spans="11:28" x14ac:dyDescent="0.25">
      <c r="L30" t="s">
        <v>12</v>
      </c>
      <c r="M30">
        <v>4599</v>
      </c>
      <c r="N30" s="14">
        <f t="shared" si="1"/>
        <v>0.2878512862239469</v>
      </c>
      <c r="O30" s="13"/>
      <c r="Q30" s="45"/>
      <c r="W30">
        <v>2020</v>
      </c>
      <c r="X30" s="9">
        <v>13.68</v>
      </c>
      <c r="Y30" s="9">
        <v>31.47</v>
      </c>
      <c r="AA30">
        <v>2020</v>
      </c>
      <c r="AB30">
        <v>0</v>
      </c>
    </row>
    <row r="31" spans="11:28" x14ac:dyDescent="0.25">
      <c r="L31" t="s">
        <v>13</v>
      </c>
      <c r="M31">
        <v>6563</v>
      </c>
      <c r="N31" s="14">
        <f t="shared" si="1"/>
        <v>0.41077799336546283</v>
      </c>
      <c r="O31" s="13"/>
      <c r="Q31" s="45"/>
      <c r="R31" t="s">
        <v>53</v>
      </c>
      <c r="S31" t="s">
        <v>52</v>
      </c>
      <c r="T31" t="s">
        <v>51</v>
      </c>
      <c r="W31">
        <v>2021</v>
      </c>
      <c r="X31" s="9">
        <v>9.2100000000000009</v>
      </c>
      <c r="Y31" s="9">
        <v>32.270000000000003</v>
      </c>
      <c r="AA31">
        <v>2021</v>
      </c>
      <c r="AB31">
        <v>0</v>
      </c>
    </row>
    <row r="32" spans="11:28" x14ac:dyDescent="0.25">
      <c r="L32" t="s">
        <v>14</v>
      </c>
      <c r="M32">
        <v>65</v>
      </c>
      <c r="N32" s="14">
        <f t="shared" si="1"/>
        <v>4.0683482506102524E-3</v>
      </c>
      <c r="O32" s="13">
        <f>SUM(N32:N34)</f>
        <v>0.11310008136696502</v>
      </c>
      <c r="Q32" s="45"/>
      <c r="R32" t="s">
        <v>8</v>
      </c>
      <c r="S32">
        <v>0</v>
      </c>
      <c r="T32" s="13">
        <f>S32/$S$35</f>
        <v>0</v>
      </c>
      <c r="W32">
        <v>2022</v>
      </c>
      <c r="X32" s="9">
        <v>8.14</v>
      </c>
      <c r="Y32" s="9">
        <v>30.41</v>
      </c>
      <c r="AA32">
        <v>2022</v>
      </c>
      <c r="AB32">
        <v>0</v>
      </c>
    </row>
    <row r="33" spans="11:28" x14ac:dyDescent="0.25">
      <c r="L33" t="s">
        <v>15</v>
      </c>
      <c r="M33">
        <v>39</v>
      </c>
      <c r="N33" s="14">
        <f t="shared" si="1"/>
        <v>2.4410089503661514E-3</v>
      </c>
      <c r="O33" s="13"/>
      <c r="Q33" s="45"/>
      <c r="R33" t="s">
        <v>11</v>
      </c>
      <c r="S33">
        <v>403</v>
      </c>
      <c r="T33" s="13">
        <f>S33/$S$35</f>
        <v>1</v>
      </c>
      <c r="W33">
        <v>2023</v>
      </c>
      <c r="X33" s="9">
        <v>8.8000000000000007</v>
      </c>
      <c r="Y33" s="9">
        <v>36.21</v>
      </c>
      <c r="AA33">
        <v>2023</v>
      </c>
      <c r="AB33">
        <v>0</v>
      </c>
    </row>
    <row r="34" spans="11:28" x14ac:dyDescent="0.25">
      <c r="L34" t="s">
        <v>16</v>
      </c>
      <c r="M34">
        <v>1703</v>
      </c>
      <c r="N34" s="14">
        <f t="shared" si="1"/>
        <v>0.10659072416598861</v>
      </c>
      <c r="O34" s="13"/>
      <c r="Q34" s="45"/>
      <c r="R34" t="s">
        <v>14</v>
      </c>
      <c r="S34">
        <v>0</v>
      </c>
      <c r="T34" s="13">
        <f>S34/$S$35</f>
        <v>0</v>
      </c>
      <c r="W34">
        <v>2024</v>
      </c>
      <c r="X34" s="9">
        <v>8.6999999999999993</v>
      </c>
      <c r="Y34" s="9">
        <v>37.700000000000003</v>
      </c>
      <c r="AA34">
        <v>2024</v>
      </c>
      <c r="AB34">
        <v>0</v>
      </c>
    </row>
    <row r="35" spans="11:28" x14ac:dyDescent="0.25">
      <c r="Q35" s="45"/>
      <c r="R35" t="s">
        <v>42</v>
      </c>
      <c r="S35">
        <f>SUM(S32:S34)</f>
        <v>403</v>
      </c>
      <c r="W35">
        <v>2025</v>
      </c>
      <c r="X35" s="9">
        <v>11.3</v>
      </c>
      <c r="Y35" s="9">
        <v>42.2</v>
      </c>
      <c r="AA35">
        <v>2025</v>
      </c>
      <c r="AB35">
        <v>0</v>
      </c>
    </row>
    <row r="45" spans="11:28" x14ac:dyDescent="0.25">
      <c r="K45" s="10" t="s">
        <v>218</v>
      </c>
      <c r="O45" t="s">
        <v>60</v>
      </c>
      <c r="Q45" s="46" t="s">
        <v>219</v>
      </c>
      <c r="R45" t="s">
        <v>55</v>
      </c>
      <c r="T45" t="s">
        <v>51</v>
      </c>
      <c r="U45" t="s">
        <v>58</v>
      </c>
      <c r="X45" t="s">
        <v>57</v>
      </c>
      <c r="AB45" t="s">
        <v>56</v>
      </c>
    </row>
    <row r="46" spans="11:28" x14ac:dyDescent="0.25">
      <c r="K46" t="s">
        <v>55</v>
      </c>
      <c r="M46">
        <f>SUM(M47:M55)</f>
        <v>11946</v>
      </c>
      <c r="Q46" s="46"/>
      <c r="R46" t="s">
        <v>45</v>
      </c>
      <c r="S46" t="s">
        <v>14</v>
      </c>
      <c r="T46" s="14">
        <f>N53</f>
        <v>1.0547463586137619E-2</v>
      </c>
      <c r="U46" s="13">
        <f>O53</f>
        <v>9.2918131592164749E-2</v>
      </c>
      <c r="X46" t="s">
        <v>45</v>
      </c>
      <c r="Y46" t="s">
        <v>44</v>
      </c>
      <c r="AA46">
        <v>2015</v>
      </c>
      <c r="AB46">
        <v>1</v>
      </c>
    </row>
    <row r="47" spans="11:28" x14ac:dyDescent="0.25">
      <c r="L47" t="s">
        <v>8</v>
      </c>
      <c r="M47">
        <v>36</v>
      </c>
      <c r="N47" s="14">
        <f>M47/$M$46</f>
        <v>3.0135610246107484E-3</v>
      </c>
      <c r="O47" s="14"/>
      <c r="Q47" s="46"/>
      <c r="S47" t="s">
        <v>15</v>
      </c>
      <c r="T47" s="14">
        <f>N54</f>
        <v>1.5067805123053743E-2</v>
      </c>
      <c r="U47" s="13"/>
      <c r="W47">
        <v>2016</v>
      </c>
      <c r="X47" s="9">
        <v>11</v>
      </c>
      <c r="Y47" s="9">
        <v>18</v>
      </c>
      <c r="AA47">
        <v>2016</v>
      </c>
      <c r="AB47">
        <v>2</v>
      </c>
    </row>
    <row r="48" spans="11:28" x14ac:dyDescent="0.25">
      <c r="L48" t="s">
        <v>9</v>
      </c>
      <c r="M48">
        <v>420</v>
      </c>
      <c r="N48" s="14">
        <f t="shared" ref="N48:N55" si="2">M48/$M$46</f>
        <v>3.5158211953792061E-2</v>
      </c>
      <c r="O48" s="14"/>
      <c r="Q48" s="46"/>
      <c r="S48" t="s">
        <v>16</v>
      </c>
      <c r="T48" s="14">
        <f>N55</f>
        <v>6.730286288297338E-2</v>
      </c>
      <c r="U48" s="13"/>
      <c r="W48">
        <v>2017</v>
      </c>
      <c r="X48" s="9">
        <v>12</v>
      </c>
      <c r="Y48" s="9">
        <v>26</v>
      </c>
      <c r="AA48">
        <v>2017</v>
      </c>
      <c r="AB48">
        <v>1</v>
      </c>
    </row>
    <row r="49" spans="12:28" x14ac:dyDescent="0.25">
      <c r="L49" t="s">
        <v>10</v>
      </c>
      <c r="M49">
        <v>0</v>
      </c>
      <c r="N49" s="14">
        <f t="shared" si="2"/>
        <v>0</v>
      </c>
      <c r="O49" s="14"/>
      <c r="Q49" s="46"/>
      <c r="R49" t="s">
        <v>44</v>
      </c>
      <c r="S49" t="s">
        <v>54</v>
      </c>
      <c r="T49" s="14">
        <f>N49</f>
        <v>0</v>
      </c>
      <c r="U49" s="13">
        <f>O50</f>
        <v>0.23505775991963837</v>
      </c>
      <c r="W49">
        <v>2018</v>
      </c>
      <c r="X49" s="9">
        <v>9.7100000000000009</v>
      </c>
      <c r="Y49" s="9">
        <v>24.52</v>
      </c>
      <c r="AA49">
        <v>2018</v>
      </c>
      <c r="AB49">
        <v>1</v>
      </c>
    </row>
    <row r="50" spans="12:28" x14ac:dyDescent="0.25">
      <c r="L50" t="s">
        <v>11</v>
      </c>
      <c r="M50">
        <v>1740</v>
      </c>
      <c r="N50" s="14">
        <f t="shared" si="2"/>
        <v>0.14565544952285284</v>
      </c>
      <c r="O50" s="13">
        <f>SUM(N49,N52)</f>
        <v>0.23505775991963837</v>
      </c>
      <c r="Q50" s="46"/>
      <c r="S50" t="s">
        <v>13</v>
      </c>
      <c r="T50" s="14">
        <f>N52</f>
        <v>0.23505775991963837</v>
      </c>
      <c r="U50" s="13"/>
      <c r="W50">
        <v>2019</v>
      </c>
      <c r="X50" s="9">
        <v>8.77</v>
      </c>
      <c r="Y50" s="9">
        <v>25.1</v>
      </c>
      <c r="AA50">
        <v>2019</v>
      </c>
      <c r="AB50">
        <v>1</v>
      </c>
    </row>
    <row r="51" spans="12:28" x14ac:dyDescent="0.25">
      <c r="L51" t="s">
        <v>12</v>
      </c>
      <c r="M51">
        <v>5832</v>
      </c>
      <c r="N51" s="14">
        <f t="shared" si="2"/>
        <v>0.48819688598694122</v>
      </c>
      <c r="O51" s="13"/>
      <c r="Q51" s="46"/>
      <c r="W51">
        <v>2020</v>
      </c>
      <c r="X51" s="9">
        <v>7.73</v>
      </c>
      <c r="Y51" s="9">
        <v>26.69</v>
      </c>
      <c r="AA51">
        <v>2020</v>
      </c>
      <c r="AB51">
        <v>1</v>
      </c>
    </row>
    <row r="52" spans="12:28" x14ac:dyDescent="0.25">
      <c r="L52" t="s">
        <v>13</v>
      </c>
      <c r="M52">
        <v>2808</v>
      </c>
      <c r="N52" s="14">
        <f t="shared" si="2"/>
        <v>0.23505775991963837</v>
      </c>
      <c r="O52" s="13"/>
      <c r="Q52" s="46"/>
      <c r="R52" t="s">
        <v>53</v>
      </c>
      <c r="S52" t="s">
        <v>52</v>
      </c>
      <c r="T52" t="s">
        <v>51</v>
      </c>
      <c r="W52">
        <v>2021</v>
      </c>
      <c r="X52" s="9">
        <v>6.68</v>
      </c>
      <c r="Y52" s="9">
        <v>24.83</v>
      </c>
      <c r="AA52">
        <v>2021</v>
      </c>
      <c r="AB52">
        <v>0</v>
      </c>
    </row>
    <row r="53" spans="12:28" x14ac:dyDescent="0.25">
      <c r="L53" t="s">
        <v>14</v>
      </c>
      <c r="M53">
        <v>126</v>
      </c>
      <c r="N53" s="14">
        <f t="shared" si="2"/>
        <v>1.0547463586137619E-2</v>
      </c>
      <c r="O53" s="13">
        <f>SUM(N53:N55)</f>
        <v>9.2918131592164749E-2</v>
      </c>
      <c r="Q53" s="46"/>
      <c r="R53" t="s">
        <v>8</v>
      </c>
      <c r="S53">
        <v>0</v>
      </c>
      <c r="T53" s="13">
        <f>S53/$S$56</f>
        <v>0</v>
      </c>
      <c r="W53">
        <v>2022</v>
      </c>
      <c r="X53" s="9">
        <v>6.58</v>
      </c>
      <c r="Y53" s="9">
        <v>26.46</v>
      </c>
      <c r="AA53">
        <v>2022</v>
      </c>
      <c r="AB53">
        <v>0</v>
      </c>
    </row>
    <row r="54" spans="12:28" x14ac:dyDescent="0.25">
      <c r="L54" t="s">
        <v>15</v>
      </c>
      <c r="M54">
        <v>180</v>
      </c>
      <c r="N54" s="14">
        <f t="shared" si="2"/>
        <v>1.5067805123053743E-2</v>
      </c>
      <c r="O54" s="13"/>
      <c r="Q54" s="46"/>
      <c r="R54" t="s">
        <v>11</v>
      </c>
      <c r="S54">
        <v>270</v>
      </c>
      <c r="T54" s="13">
        <f>S54/$S$56</f>
        <v>1</v>
      </c>
      <c r="W54">
        <v>2023</v>
      </c>
      <c r="X54" s="9">
        <v>9.56</v>
      </c>
      <c r="Y54" s="9">
        <v>19.96</v>
      </c>
      <c r="AA54">
        <v>2023</v>
      </c>
      <c r="AB54" s="15">
        <v>0</v>
      </c>
    </row>
    <row r="55" spans="12:28" x14ac:dyDescent="0.25">
      <c r="L55" t="s">
        <v>16</v>
      </c>
      <c r="M55">
        <v>804</v>
      </c>
      <c r="N55" s="14">
        <f t="shared" si="2"/>
        <v>6.730286288297338E-2</v>
      </c>
      <c r="O55" s="13"/>
      <c r="Q55" s="46"/>
      <c r="R55" t="s">
        <v>14</v>
      </c>
      <c r="S55">
        <v>0</v>
      </c>
      <c r="T55" s="13">
        <f>S55/$S$56</f>
        <v>0</v>
      </c>
      <c r="W55">
        <v>2024</v>
      </c>
      <c r="X55" s="9">
        <v>6.2</v>
      </c>
      <c r="Y55" s="9">
        <v>20.100000000000001</v>
      </c>
      <c r="AA55">
        <v>2024</v>
      </c>
      <c r="AB55" s="15">
        <v>0</v>
      </c>
    </row>
    <row r="56" spans="12:28" x14ac:dyDescent="0.25">
      <c r="Q56" s="46"/>
      <c r="R56" t="s">
        <v>42</v>
      </c>
      <c r="S56">
        <f>SUM(S53:S55)</f>
        <v>270</v>
      </c>
      <c r="W56">
        <v>2025</v>
      </c>
      <c r="X56" s="9">
        <v>9.3000000000000007</v>
      </c>
      <c r="Y56" s="9">
        <v>23.5</v>
      </c>
      <c r="AA56">
        <v>2025</v>
      </c>
      <c r="AB56">
        <v>0</v>
      </c>
    </row>
    <row r="66" spans="11:28" x14ac:dyDescent="0.25">
      <c r="K66" s="35" t="s">
        <v>220</v>
      </c>
      <c r="O66" t="s">
        <v>60</v>
      </c>
      <c r="Q66" s="65" t="s">
        <v>221</v>
      </c>
      <c r="R66" t="s">
        <v>55</v>
      </c>
      <c r="T66" t="s">
        <v>51</v>
      </c>
      <c r="U66" t="s">
        <v>58</v>
      </c>
      <c r="X66" t="s">
        <v>57</v>
      </c>
      <c r="AB66" t="s">
        <v>56</v>
      </c>
    </row>
    <row r="67" spans="11:28" x14ac:dyDescent="0.25">
      <c r="K67" t="s">
        <v>55</v>
      </c>
      <c r="M67">
        <f>SUM(M68:M76)</f>
        <v>16289</v>
      </c>
      <c r="Q67" s="46"/>
      <c r="R67" t="s">
        <v>45</v>
      </c>
      <c r="S67" t="s">
        <v>14</v>
      </c>
      <c r="T67" s="14">
        <f>N74</f>
        <v>1.1234575480385537E-2</v>
      </c>
      <c r="U67" s="13">
        <f>O74</f>
        <v>0.14476026766529559</v>
      </c>
      <c r="X67" t="s">
        <v>45</v>
      </c>
      <c r="Y67" t="s">
        <v>44</v>
      </c>
      <c r="AA67">
        <v>2015</v>
      </c>
    </row>
    <row r="68" spans="11:28" x14ac:dyDescent="0.25">
      <c r="L68" t="s">
        <v>8</v>
      </c>
      <c r="M68">
        <v>6</v>
      </c>
      <c r="N68" s="14">
        <f>M68/$M$67</f>
        <v>3.6834673706182084E-4</v>
      </c>
      <c r="O68" s="14"/>
      <c r="Q68" s="46"/>
      <c r="S68" t="s">
        <v>15</v>
      </c>
      <c r="T68" s="14">
        <f>N75</f>
        <v>1.6023083062189209E-2</v>
      </c>
      <c r="U68" s="13"/>
      <c r="W68">
        <v>2016</v>
      </c>
      <c r="X68" s="9"/>
      <c r="Y68" s="9"/>
      <c r="AA68">
        <v>2016</v>
      </c>
    </row>
    <row r="69" spans="11:28" x14ac:dyDescent="0.25">
      <c r="L69" t="s">
        <v>9</v>
      </c>
      <c r="M69">
        <v>603</v>
      </c>
      <c r="N69" s="14">
        <f t="shared" ref="N69:N76" si="3">M69/$M$67</f>
        <v>3.7018847074712993E-2</v>
      </c>
      <c r="O69" s="14"/>
      <c r="Q69" s="46"/>
      <c r="S69" t="s">
        <v>16</v>
      </c>
      <c r="T69" s="14">
        <f>N76</f>
        <v>0.11750260912272086</v>
      </c>
      <c r="U69" s="13"/>
      <c r="W69">
        <v>2017</v>
      </c>
      <c r="X69" s="9"/>
      <c r="Y69" s="9"/>
      <c r="AA69">
        <v>2017</v>
      </c>
    </row>
    <row r="70" spans="11:28" x14ac:dyDescent="0.25">
      <c r="L70" t="s">
        <v>10</v>
      </c>
      <c r="M70">
        <v>0</v>
      </c>
      <c r="N70" s="14">
        <f t="shared" si="3"/>
        <v>0</v>
      </c>
      <c r="O70" s="14"/>
      <c r="Q70" s="46"/>
      <c r="R70" t="s">
        <v>44</v>
      </c>
      <c r="S70" t="s">
        <v>54</v>
      </c>
      <c r="T70" s="14">
        <f>N70</f>
        <v>0</v>
      </c>
      <c r="U70" s="13">
        <f>O71</f>
        <v>0.2388114678617472</v>
      </c>
      <c r="W70">
        <v>2018</v>
      </c>
      <c r="X70" s="9"/>
      <c r="Y70" s="9"/>
      <c r="AA70">
        <v>2018</v>
      </c>
    </row>
    <row r="71" spans="11:28" x14ac:dyDescent="0.25">
      <c r="L71" t="s">
        <v>11</v>
      </c>
      <c r="M71">
        <v>1536</v>
      </c>
      <c r="N71" s="14">
        <f t="shared" si="3"/>
        <v>9.4296764687826135E-2</v>
      </c>
      <c r="O71" s="13">
        <f>SUM(N70,N73)</f>
        <v>0.2388114678617472</v>
      </c>
      <c r="Q71" s="46"/>
      <c r="S71" t="s">
        <v>13</v>
      </c>
      <c r="T71" s="14">
        <f>N73</f>
        <v>0.2388114678617472</v>
      </c>
      <c r="U71" s="13"/>
      <c r="W71">
        <v>2019</v>
      </c>
      <c r="X71" s="9"/>
      <c r="Y71" s="9"/>
      <c r="AA71">
        <v>2019</v>
      </c>
    </row>
    <row r="72" spans="11:28" x14ac:dyDescent="0.25">
      <c r="L72" t="s">
        <v>12</v>
      </c>
      <c r="M72">
        <v>7896</v>
      </c>
      <c r="N72" s="14">
        <f t="shared" si="3"/>
        <v>0.48474430597335627</v>
      </c>
      <c r="O72" s="13"/>
      <c r="Q72" s="46"/>
      <c r="W72">
        <v>2020</v>
      </c>
      <c r="X72" s="9"/>
      <c r="Y72" s="9"/>
      <c r="AA72">
        <v>2020</v>
      </c>
    </row>
    <row r="73" spans="11:28" x14ac:dyDescent="0.25">
      <c r="L73" t="s">
        <v>13</v>
      </c>
      <c r="M73">
        <v>3890</v>
      </c>
      <c r="N73" s="14">
        <f t="shared" si="3"/>
        <v>0.2388114678617472</v>
      </c>
      <c r="O73" s="13"/>
      <c r="Q73" s="46"/>
      <c r="R73" t="s">
        <v>53</v>
      </c>
      <c r="S73" t="s">
        <v>52</v>
      </c>
      <c r="T73" t="s">
        <v>51</v>
      </c>
      <c r="W73">
        <v>2021</v>
      </c>
      <c r="X73" s="9"/>
      <c r="Y73" s="9"/>
      <c r="AA73">
        <v>2021</v>
      </c>
    </row>
    <row r="74" spans="11:28" x14ac:dyDescent="0.25">
      <c r="L74" t="s">
        <v>14</v>
      </c>
      <c r="M74">
        <v>183</v>
      </c>
      <c r="N74" s="14">
        <f t="shared" si="3"/>
        <v>1.1234575480385537E-2</v>
      </c>
      <c r="O74" s="13">
        <f>SUM(N74:N76)</f>
        <v>0.14476026766529559</v>
      </c>
      <c r="Q74" s="46"/>
      <c r="R74" t="s">
        <v>8</v>
      </c>
      <c r="S74">
        <v>0</v>
      </c>
      <c r="T74" s="13">
        <f>S74/$S$56</f>
        <v>0</v>
      </c>
      <c r="W74">
        <v>2022</v>
      </c>
      <c r="X74" s="9"/>
      <c r="Y74" s="9"/>
      <c r="AA74">
        <v>2022</v>
      </c>
    </row>
    <row r="75" spans="11:28" x14ac:dyDescent="0.25">
      <c r="L75" t="s">
        <v>15</v>
      </c>
      <c r="M75">
        <v>261</v>
      </c>
      <c r="N75" s="14">
        <f t="shared" si="3"/>
        <v>1.6023083062189209E-2</v>
      </c>
      <c r="O75" s="13"/>
      <c r="Q75" s="46"/>
      <c r="R75" t="s">
        <v>11</v>
      </c>
      <c r="S75">
        <v>349.1</v>
      </c>
      <c r="T75" s="13">
        <f>S75/$S$77</f>
        <v>1</v>
      </c>
      <c r="W75">
        <v>2023</v>
      </c>
      <c r="X75" s="34"/>
      <c r="Y75" s="34"/>
      <c r="AA75">
        <v>2023</v>
      </c>
      <c r="AB75" s="34"/>
    </row>
    <row r="76" spans="11:28" x14ac:dyDescent="0.25">
      <c r="L76" t="s">
        <v>16</v>
      </c>
      <c r="M76">
        <v>1914</v>
      </c>
      <c r="N76" s="14">
        <f t="shared" si="3"/>
        <v>0.11750260912272086</v>
      </c>
      <c r="O76" s="13"/>
      <c r="Q76" s="46"/>
      <c r="R76" t="s">
        <v>14</v>
      </c>
      <c r="S76">
        <v>0</v>
      </c>
      <c r="T76" s="13">
        <f>S76/$S$56</f>
        <v>0</v>
      </c>
      <c r="W76">
        <v>2024</v>
      </c>
      <c r="X76" s="9">
        <v>9.8000000000000007</v>
      </c>
      <c r="Y76" s="9">
        <v>24.4</v>
      </c>
      <c r="AA76">
        <v>2024</v>
      </c>
      <c r="AB76" s="9">
        <v>0</v>
      </c>
    </row>
    <row r="77" spans="11:28" x14ac:dyDescent="0.25">
      <c r="Q77" s="46"/>
      <c r="R77" t="s">
        <v>42</v>
      </c>
      <c r="S77">
        <f>SUM(S74:S76)</f>
        <v>349.1</v>
      </c>
      <c r="W77">
        <v>2025</v>
      </c>
      <c r="X77">
        <v>14.5</v>
      </c>
      <c r="Y77">
        <v>23.9</v>
      </c>
      <c r="AA77">
        <v>2025</v>
      </c>
      <c r="AB77">
        <v>0</v>
      </c>
    </row>
    <row r="87" spans="11:28" x14ac:dyDescent="0.25">
      <c r="K87" s="28" t="s">
        <v>222</v>
      </c>
      <c r="O87" t="s">
        <v>60</v>
      </c>
      <c r="Q87" s="61" t="s">
        <v>222</v>
      </c>
      <c r="R87" t="s">
        <v>55</v>
      </c>
      <c r="T87" t="s">
        <v>51</v>
      </c>
      <c r="U87" t="s">
        <v>58</v>
      </c>
      <c r="X87" t="s">
        <v>57</v>
      </c>
      <c r="AB87" t="s">
        <v>56</v>
      </c>
    </row>
    <row r="88" spans="11:28" x14ac:dyDescent="0.25">
      <c r="K88" t="s">
        <v>55</v>
      </c>
      <c r="M88">
        <f>SUM(M89:M97)</f>
        <v>5994</v>
      </c>
      <c r="Q88" s="61"/>
      <c r="R88" t="s">
        <v>45</v>
      </c>
      <c r="S88" t="s">
        <v>14</v>
      </c>
      <c r="T88" s="14">
        <f>N95</f>
        <v>3.003003003003003E-3</v>
      </c>
      <c r="U88" s="13">
        <f>O95</f>
        <v>0.1011011011011011</v>
      </c>
      <c r="X88" t="s">
        <v>45</v>
      </c>
      <c r="Y88" t="s">
        <v>44</v>
      </c>
      <c r="AA88">
        <v>2015</v>
      </c>
      <c r="AB88">
        <v>1</v>
      </c>
    </row>
    <row r="89" spans="11:28" x14ac:dyDescent="0.25">
      <c r="L89" t="s">
        <v>8</v>
      </c>
      <c r="M89">
        <v>0</v>
      </c>
      <c r="N89" s="14">
        <f>M89/$M$88</f>
        <v>0</v>
      </c>
      <c r="O89" s="14"/>
      <c r="Q89" s="61"/>
      <c r="S89" t="s">
        <v>15</v>
      </c>
      <c r="T89" s="14">
        <f>N96</f>
        <v>2.2022022022022022E-2</v>
      </c>
      <c r="U89" s="13"/>
      <c r="W89">
        <v>2016</v>
      </c>
      <c r="X89" s="9">
        <v>11</v>
      </c>
      <c r="Y89" s="9">
        <v>18</v>
      </c>
      <c r="AA89">
        <v>2016</v>
      </c>
      <c r="AB89">
        <v>2</v>
      </c>
    </row>
    <row r="90" spans="11:28" x14ac:dyDescent="0.25">
      <c r="L90" t="s">
        <v>9</v>
      </c>
      <c r="M90">
        <v>240</v>
      </c>
      <c r="N90" s="14">
        <f t="shared" ref="N90:N97" si="4">M90/$M$88</f>
        <v>4.004004004004004E-2</v>
      </c>
      <c r="O90" s="14"/>
      <c r="Q90" s="61"/>
      <c r="S90" t="s">
        <v>16</v>
      </c>
      <c r="T90" s="14">
        <f>N97</f>
        <v>7.6076076076076082E-2</v>
      </c>
      <c r="U90" s="13"/>
      <c r="W90">
        <v>2017</v>
      </c>
      <c r="X90" s="9">
        <v>12</v>
      </c>
      <c r="Y90" s="9">
        <v>26</v>
      </c>
      <c r="AA90">
        <v>2017</v>
      </c>
      <c r="AB90">
        <v>1</v>
      </c>
    </row>
    <row r="91" spans="11:28" x14ac:dyDescent="0.25">
      <c r="L91" t="s">
        <v>10</v>
      </c>
      <c r="M91">
        <v>78</v>
      </c>
      <c r="N91" s="14">
        <f t="shared" si="4"/>
        <v>1.3013013013013013E-2</v>
      </c>
      <c r="O91" s="14"/>
      <c r="Q91" s="61"/>
      <c r="R91" t="s">
        <v>44</v>
      </c>
      <c r="S91" t="s">
        <v>54</v>
      </c>
      <c r="T91" s="14">
        <f>N91</f>
        <v>1.3013013013013013E-2</v>
      </c>
      <c r="U91" s="13">
        <f>O92</f>
        <v>0.24124124124124124</v>
      </c>
      <c r="W91">
        <v>2018</v>
      </c>
      <c r="X91" s="9">
        <v>9.7100000000000009</v>
      </c>
      <c r="Y91" s="9">
        <v>24.52</v>
      </c>
      <c r="AA91">
        <v>2018</v>
      </c>
      <c r="AB91">
        <v>1</v>
      </c>
    </row>
    <row r="92" spans="11:28" x14ac:dyDescent="0.25">
      <c r="L92" t="s">
        <v>11</v>
      </c>
      <c r="M92">
        <v>948</v>
      </c>
      <c r="N92" s="14">
        <f t="shared" si="4"/>
        <v>0.15815815815815815</v>
      </c>
      <c r="O92" s="13">
        <f>SUM(N91,N94)</f>
        <v>0.24124124124124124</v>
      </c>
      <c r="Q92" s="61"/>
      <c r="S92" t="s">
        <v>13</v>
      </c>
      <c r="T92" s="14">
        <f>N94</f>
        <v>0.22822822822822822</v>
      </c>
      <c r="U92" s="13"/>
      <c r="W92">
        <v>2019</v>
      </c>
      <c r="X92" s="9">
        <v>8.77</v>
      </c>
      <c r="Y92" s="9">
        <v>25.1</v>
      </c>
      <c r="AA92">
        <v>2019</v>
      </c>
      <c r="AB92">
        <v>1</v>
      </c>
    </row>
    <row r="93" spans="11:28" x14ac:dyDescent="0.25">
      <c r="L93" t="s">
        <v>12</v>
      </c>
      <c r="M93">
        <v>2754</v>
      </c>
      <c r="N93" s="14">
        <f t="shared" si="4"/>
        <v>0.45945945945945948</v>
      </c>
      <c r="O93" s="13"/>
      <c r="Q93" s="61"/>
      <c r="W93">
        <v>2020</v>
      </c>
      <c r="X93" s="9">
        <v>7.73</v>
      </c>
      <c r="Y93" s="9">
        <v>26.69</v>
      </c>
      <c r="AA93">
        <v>2020</v>
      </c>
      <c r="AB93">
        <v>1</v>
      </c>
    </row>
    <row r="94" spans="11:28" x14ac:dyDescent="0.25">
      <c r="L94" t="s">
        <v>13</v>
      </c>
      <c r="M94">
        <v>1368</v>
      </c>
      <c r="N94" s="14">
        <f t="shared" si="4"/>
        <v>0.22822822822822822</v>
      </c>
      <c r="O94" s="13"/>
      <c r="Q94" s="61"/>
      <c r="R94" t="s">
        <v>53</v>
      </c>
      <c r="S94" t="s">
        <v>52</v>
      </c>
      <c r="T94" t="s">
        <v>51</v>
      </c>
      <c r="W94">
        <v>2021</v>
      </c>
      <c r="X94" s="9">
        <v>6.68</v>
      </c>
      <c r="Y94" s="9">
        <v>24.83</v>
      </c>
      <c r="AA94">
        <v>2021</v>
      </c>
      <c r="AB94">
        <v>0</v>
      </c>
    </row>
    <row r="95" spans="11:28" x14ac:dyDescent="0.25">
      <c r="L95" t="s">
        <v>14</v>
      </c>
      <c r="M95">
        <v>18</v>
      </c>
      <c r="N95" s="14">
        <f t="shared" si="4"/>
        <v>3.003003003003003E-3</v>
      </c>
      <c r="O95" s="13">
        <f>SUM(N95:N97)</f>
        <v>0.1011011011011011</v>
      </c>
      <c r="Q95" s="61"/>
      <c r="R95" t="s">
        <v>8</v>
      </c>
      <c r="S95">
        <v>76.8</v>
      </c>
      <c r="T95" s="13">
        <f>S95/$S$98</f>
        <v>0.31475409836065571</v>
      </c>
      <c r="W95">
        <v>2022</v>
      </c>
      <c r="X95" s="9">
        <v>6.58</v>
      </c>
      <c r="Y95" s="9">
        <v>26.46</v>
      </c>
      <c r="AA95">
        <v>2022</v>
      </c>
      <c r="AB95">
        <v>0</v>
      </c>
    </row>
    <row r="96" spans="11:28" x14ac:dyDescent="0.25">
      <c r="L96" t="s">
        <v>15</v>
      </c>
      <c r="M96">
        <v>132</v>
      </c>
      <c r="N96" s="14">
        <f t="shared" si="4"/>
        <v>2.2022022022022022E-2</v>
      </c>
      <c r="O96" s="13"/>
      <c r="Q96" s="61"/>
      <c r="R96" t="s">
        <v>11</v>
      </c>
      <c r="S96">
        <v>167.2</v>
      </c>
      <c r="T96" s="13">
        <f>S96/$S$98</f>
        <v>0.68524590163934418</v>
      </c>
      <c r="W96">
        <v>2023</v>
      </c>
      <c r="X96" s="9">
        <v>9.56</v>
      </c>
      <c r="Y96" s="9">
        <v>19.96</v>
      </c>
      <c r="AA96">
        <v>2023</v>
      </c>
      <c r="AB96" s="34">
        <v>0</v>
      </c>
    </row>
    <row r="97" spans="12:28" x14ac:dyDescent="0.25">
      <c r="L97" t="s">
        <v>16</v>
      </c>
      <c r="M97">
        <v>456</v>
      </c>
      <c r="N97" s="14">
        <f t="shared" si="4"/>
        <v>7.6076076076076082E-2</v>
      </c>
      <c r="O97" s="13"/>
      <c r="Q97" s="61"/>
      <c r="R97" t="s">
        <v>14</v>
      </c>
      <c r="S97">
        <v>0</v>
      </c>
      <c r="T97" s="13">
        <f>S97/$S$98</f>
        <v>0</v>
      </c>
      <c r="W97">
        <v>2024</v>
      </c>
      <c r="X97" s="9">
        <v>6.8</v>
      </c>
      <c r="Y97" s="9">
        <v>24.4</v>
      </c>
      <c r="AA97">
        <v>2024</v>
      </c>
      <c r="AB97" s="9">
        <v>0</v>
      </c>
    </row>
    <row r="98" spans="12:28" x14ac:dyDescent="0.25">
      <c r="Q98" s="61"/>
      <c r="R98" t="s">
        <v>42</v>
      </c>
      <c r="S98">
        <f>SUM(S95:S97)</f>
        <v>244</v>
      </c>
      <c r="W98">
        <v>2025</v>
      </c>
      <c r="X98" s="9">
        <v>10.1</v>
      </c>
      <c r="Y98" s="9">
        <v>24.1</v>
      </c>
      <c r="AA98">
        <v>2025</v>
      </c>
      <c r="AB98">
        <v>0</v>
      </c>
    </row>
  </sheetData>
  <mergeCells count="5">
    <mergeCell ref="Q3:Q14"/>
    <mergeCell ref="Q24:Q35"/>
    <mergeCell ref="Q45:Q56"/>
    <mergeCell ref="Q66:Q77"/>
    <mergeCell ref="Q87:Q9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Demanda VERA 2024 general</vt:lpstr>
      <vt:lpstr>ETSA</vt:lpstr>
      <vt:lpstr>ETSCCP</vt:lpstr>
      <vt:lpstr>ETSInf</vt:lpstr>
      <vt:lpstr>ETSED</vt:lpstr>
      <vt:lpstr>ETSEEdif</vt:lpstr>
      <vt:lpstr>ETSEAMN</vt:lpstr>
      <vt:lpstr>ETSGCT</vt:lpstr>
      <vt:lpstr>ETSET</vt:lpstr>
      <vt:lpstr>ETSEInd</vt:lpstr>
      <vt:lpstr>FADE</vt:lpstr>
      <vt:lpstr>FBBAA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Mascarell Vaya</dc:creator>
  <cp:lastModifiedBy>Victoria Mascarell Vaya</cp:lastModifiedBy>
  <dcterms:created xsi:type="dcterms:W3CDTF">2024-09-10T10:45:00Z</dcterms:created>
  <dcterms:modified xsi:type="dcterms:W3CDTF">2025-11-12T11:38:50Z</dcterms:modified>
</cp:coreProperties>
</file>