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8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9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0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1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2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1F3AE18F-CB65-43B5-9D31-D6F295FFAF5E}" xr6:coauthVersionLast="47" xr6:coauthVersionMax="47" xr10:uidLastSave="{00000000-0000-0000-0000-000000000000}"/>
  <bookViews>
    <workbookView xWindow="19080" yWindow="-120" windowWidth="19440" windowHeight="15000" xr2:uid="{1A219C08-1517-401D-A7BC-BE92FA8F739F}"/>
  </bookViews>
  <sheets>
    <sheet name="General EPSA 2025" sheetId="1" r:id="rId1"/>
    <sheet name="Graus" sheetId="2" r:id="rId2"/>
    <sheet name="Màsters" sheetId="3" r:id="rId3"/>
  </sheets>
  <externalReferences>
    <externalReference r:id="rId4"/>
  </externalReferences>
  <definedNames>
    <definedName name="_xlnm._FilterDatabase" localSheetId="0" hidden="1">'General EPSA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6" i="1"/>
  <c r="F73" i="2"/>
  <c r="M82" i="2"/>
  <c r="M81" i="2"/>
  <c r="M80" i="2"/>
  <c r="G61" i="2"/>
  <c r="F45" i="2"/>
  <c r="G47" i="2" s="1"/>
  <c r="G35" i="2"/>
  <c r="F17" i="2"/>
  <c r="G21" i="2" s="1"/>
  <c r="F3" i="2"/>
  <c r="G11" i="2" s="1"/>
  <c r="M4" i="2" s="1"/>
  <c r="J33" i="1"/>
  <c r="K31" i="1" s="1"/>
  <c r="E44" i="3"/>
  <c r="F42" i="3" s="1"/>
  <c r="L35" i="3" s="1"/>
  <c r="E37" i="3"/>
  <c r="E38" i="3"/>
  <c r="E39" i="3"/>
  <c r="E40" i="3"/>
  <c r="E41" i="3"/>
  <c r="K39" i="3" s="1"/>
  <c r="E42" i="3"/>
  <c r="K35" i="3" s="1"/>
  <c r="E36" i="3"/>
  <c r="K43" i="3"/>
  <c r="K44" i="3"/>
  <c r="K36" i="3"/>
  <c r="K42" i="3"/>
  <c r="E21" i="3"/>
  <c r="E22" i="3"/>
  <c r="E23" i="3"/>
  <c r="E24" i="3"/>
  <c r="E25" i="3"/>
  <c r="E26" i="3"/>
  <c r="E27" i="3"/>
  <c r="K20" i="3" s="1"/>
  <c r="E28" i="3"/>
  <c r="K21" i="3" s="1"/>
  <c r="E20" i="3"/>
  <c r="K27" i="3"/>
  <c r="K28" i="3"/>
  <c r="K26" i="3"/>
  <c r="K23" i="3"/>
  <c r="K19" i="3"/>
  <c r="E5" i="3"/>
  <c r="E6" i="3"/>
  <c r="E7" i="3"/>
  <c r="E8" i="3"/>
  <c r="E9" i="3"/>
  <c r="F7" i="3" s="1"/>
  <c r="L6" i="3" s="1"/>
  <c r="E10" i="3"/>
  <c r="K3" i="3" s="1"/>
  <c r="E11" i="3"/>
  <c r="K4" i="3" s="1"/>
  <c r="E12" i="3"/>
  <c r="K5" i="3" s="1"/>
  <c r="E4" i="3"/>
  <c r="K11" i="3"/>
  <c r="K12" i="3"/>
  <c r="K10" i="3"/>
  <c r="G76" i="2"/>
  <c r="M76" i="2" s="1"/>
  <c r="M67" i="2"/>
  <c r="M68" i="2"/>
  <c r="M66" i="2"/>
  <c r="G75" i="2"/>
  <c r="G77" i="2"/>
  <c r="G78" i="2"/>
  <c r="G79" i="2"/>
  <c r="M77" i="2" s="1"/>
  <c r="G81" i="2"/>
  <c r="M74" i="2" s="1"/>
  <c r="G82" i="2"/>
  <c r="M75" i="2" s="1"/>
  <c r="G74" i="2"/>
  <c r="G63" i="2"/>
  <c r="G64" i="2"/>
  <c r="G67" i="2"/>
  <c r="M60" i="2" s="1"/>
  <c r="G68" i="2"/>
  <c r="M61" i="2" s="1"/>
  <c r="G34" i="2"/>
  <c r="M34" i="2" s="1"/>
  <c r="G38" i="2"/>
  <c r="M31" i="2" s="1"/>
  <c r="M39" i="2"/>
  <c r="M40" i="2"/>
  <c r="M38" i="2"/>
  <c r="G9" i="2"/>
  <c r="M7" i="2" s="1"/>
  <c r="G7" i="2"/>
  <c r="G5" i="2"/>
  <c r="G8" i="2"/>
  <c r="G10" i="2"/>
  <c r="M3" i="2" s="1"/>
  <c r="G12" i="2"/>
  <c r="M5" i="2" s="1"/>
  <c r="M11" i="2"/>
  <c r="M12" i="2"/>
  <c r="M10" i="2"/>
  <c r="M25" i="2"/>
  <c r="M26" i="2"/>
  <c r="M24" i="2"/>
  <c r="E7" i="1"/>
  <c r="E8" i="1"/>
  <c r="G50" i="2" l="1"/>
  <c r="G49" i="2"/>
  <c r="G54" i="2"/>
  <c r="M47" i="2" s="1"/>
  <c r="G53" i="2"/>
  <c r="M46" i="2" s="1"/>
  <c r="F10" i="3"/>
  <c r="L3" i="3" s="1"/>
  <c r="E5" i="1"/>
  <c r="K32" i="1"/>
  <c r="K30" i="1"/>
  <c r="G66" i="2"/>
  <c r="H66" i="2" s="1"/>
  <c r="N61" i="2" s="1"/>
  <c r="G62" i="2"/>
  <c r="G60" i="2"/>
  <c r="G65" i="2"/>
  <c r="M63" i="2" s="1"/>
  <c r="G52" i="2"/>
  <c r="M45" i="2" s="1"/>
  <c r="G48" i="2"/>
  <c r="M48" i="2" s="1"/>
  <c r="G46" i="2"/>
  <c r="G51" i="2"/>
  <c r="M49" i="2" s="1"/>
  <c r="G33" i="2"/>
  <c r="G40" i="2"/>
  <c r="M33" i="2" s="1"/>
  <c r="G36" i="2"/>
  <c r="G32" i="2"/>
  <c r="G37" i="2"/>
  <c r="G39" i="2"/>
  <c r="M32" i="2" s="1"/>
  <c r="G24" i="2"/>
  <c r="M17" i="2" s="1"/>
  <c r="G19" i="2"/>
  <c r="G26" i="2"/>
  <c r="M19" i="2" s="1"/>
  <c r="G22" i="2"/>
  <c r="G20" i="2"/>
  <c r="M20" i="2" s="1"/>
  <c r="G18" i="2"/>
  <c r="G23" i="2"/>
  <c r="M21" i="2" s="1"/>
  <c r="G25" i="2"/>
  <c r="M18" i="2" s="1"/>
  <c r="G4" i="2"/>
  <c r="G6" i="2"/>
  <c r="M6" i="2" s="1"/>
  <c r="H7" i="2"/>
  <c r="N6" i="2" s="1"/>
  <c r="G6" i="1"/>
  <c r="K7" i="3"/>
  <c r="H10" i="2"/>
  <c r="N5" i="2" s="1"/>
  <c r="H38" i="2"/>
  <c r="N33" i="2" s="1"/>
  <c r="G7" i="1"/>
  <c r="H49" i="2"/>
  <c r="N48" i="2" s="1"/>
  <c r="K37" i="3"/>
  <c r="F39" i="3"/>
  <c r="L38" i="3" s="1"/>
  <c r="F23" i="3"/>
  <c r="L22" i="3" s="1"/>
  <c r="F26" i="3"/>
  <c r="L19" i="3" s="1"/>
  <c r="H77" i="2"/>
  <c r="N76" i="2" s="1"/>
  <c r="G80" i="2"/>
  <c r="H21" i="2" l="1"/>
  <c r="N20" i="2" s="1"/>
  <c r="H52" i="2"/>
  <c r="N47" i="2" s="1"/>
  <c r="M59" i="2"/>
  <c r="H63" i="2"/>
  <c r="N62" i="2" s="1"/>
  <c r="M62" i="2"/>
  <c r="H24" i="2"/>
  <c r="N19" i="2" s="1"/>
  <c r="H35" i="2"/>
  <c r="N34" i="2" s="1"/>
  <c r="M35" i="2"/>
  <c r="G8" i="1"/>
  <c r="H80" i="2"/>
  <c r="N75" i="2" s="1"/>
  <c r="M73" i="2"/>
</calcChain>
</file>

<file path=xl/sharedStrings.xml><?xml version="1.0" encoding="utf-8"?>
<sst xmlns="http://schemas.openxmlformats.org/spreadsheetml/2006/main" count="523" uniqueCount="99">
  <si>
    <t>Curso</t>
  </si>
  <si>
    <t>Cód. centro</t>
  </si>
  <si>
    <t>Centro</t>
  </si>
  <si>
    <t>Cód. dep.</t>
  </si>
  <si>
    <t>Departamento</t>
  </si>
  <si>
    <t>Idioma</t>
  </si>
  <si>
    <t>Créditos</t>
  </si>
  <si>
    <t>J</t>
  </si>
  <si>
    <t>E. POLITÉCNICA SUPERIOR DE ALCOY</t>
  </si>
  <si>
    <t>Anglès-Castellà</t>
  </si>
  <si>
    <t>Anglès-Valencià</t>
  </si>
  <si>
    <t>Castellà</t>
  </si>
  <si>
    <t>Castellà-Anglès</t>
  </si>
  <si>
    <t>Castellà-Valencià</t>
  </si>
  <si>
    <t>Valencià-Anglès</t>
  </si>
  <si>
    <t>Valencià-Castellà</t>
  </si>
  <si>
    <t>Valencià</t>
  </si>
  <si>
    <t>Anglès</t>
  </si>
  <si>
    <t>ESTADÍSTICA E INVESTIGACIÓN OPERATIVA APLICADAS Y CALIDAD</t>
  </si>
  <si>
    <t>FÍSICA APLICADA</t>
  </si>
  <si>
    <t>INGENIERÍA DE LA CONSTRUCCIÓN Y DE PROYECTOS DE INGENIERÍA CIVIL</t>
  </si>
  <si>
    <t>INGENIERÍA MECANICA Y DE MATERIALES</t>
  </si>
  <si>
    <t>INGENIERÍA QUÍMICA Y NUCLEAR</t>
  </si>
  <si>
    <t>INGENIERÍA TEXTIL Y PAPELERA</t>
  </si>
  <si>
    <t>MECÁNICA DE LOS MEDIOS CONTINUOS Y TEORÍA DE ESTRUCTURAS</t>
  </si>
  <si>
    <t>ORGANIZACIÓN DE EMPRESAS</t>
  </si>
  <si>
    <t>INGENIERÍA E INFRAESTRUCTURA DE LOS TRANSPORTES</t>
  </si>
  <si>
    <t>INGENIERÍA DE SISTEMAS Y AUTOMÁTICA</t>
  </si>
  <si>
    <t>Z-EXTERNOS POSGRADO</t>
  </si>
  <si>
    <t>EPSA</t>
  </si>
  <si>
    <t>Demanda</t>
  </si>
  <si>
    <t>% sobre el total</t>
  </si>
  <si>
    <t>Demanda agrupada</t>
  </si>
  <si>
    <t>Valencià 1a opció</t>
  </si>
  <si>
    <t>Valencià 2a opció</t>
  </si>
  <si>
    <t>Anglès - Valencià</t>
  </si>
  <si>
    <t>Altres</t>
  </si>
  <si>
    <t>Resum històric</t>
  </si>
  <si>
    <t>ALCOI</t>
  </si>
  <si>
    <t>E. Informàtica</t>
  </si>
  <si>
    <t>AGRUPAT</t>
  </si>
  <si>
    <t>INFORMÀTICA</t>
  </si>
  <si>
    <t>DEMANDA</t>
  </si>
  <si>
    <t>%</t>
  </si>
  <si>
    <t>Oferta</t>
  </si>
  <si>
    <t>OFERTA</t>
  </si>
  <si>
    <t>Crèdits</t>
  </si>
  <si>
    <t>TOTAL</t>
  </si>
  <si>
    <t>E. Disseny ind</t>
  </si>
  <si>
    <t>DISSENY IND</t>
  </si>
  <si>
    <t>ADE</t>
  </si>
  <si>
    <t>E. Elèctrica</t>
  </si>
  <si>
    <t>E ELÈCTRICA</t>
  </si>
  <si>
    <t>E. Química</t>
  </si>
  <si>
    <t>E QUÍMICA</t>
  </si>
  <si>
    <t>E. Mecànica</t>
  </si>
  <si>
    <t>E MECÀNICA</t>
  </si>
  <si>
    <t>Cód. asi.</t>
  </si>
  <si>
    <t>Asignatura</t>
  </si>
  <si>
    <t>Nanomaterials i Nanotecnologies</t>
  </si>
  <si>
    <t>Sistemes Flexibles de Fabricació</t>
  </si>
  <si>
    <t>Fibres i Estructures Tèxtils</t>
  </si>
  <si>
    <t>Materials Compostos (Disseny, Caracterització i Fabricació)</t>
  </si>
  <si>
    <t>Vibracions i Acústica</t>
  </si>
  <si>
    <t>Enginyeria Simultània i Concurrent</t>
  </si>
  <si>
    <t>Disseny, Càlcul de Desenvolupaments Mecànics i Prototips</t>
  </si>
  <si>
    <t>Aplicacions CAE en Materials Avançats</t>
  </si>
  <si>
    <t>Materials Ecoeficients</t>
  </si>
  <si>
    <t>Biomecànica</t>
  </si>
  <si>
    <t>Comportament Elèctric, Electrònic, Tèrmic, Òptic i Magnètic dels Materials</t>
  </si>
  <si>
    <t>Disseny amb Materials Avançats</t>
  </si>
  <si>
    <t>Tècniques no Convencionals de Conformació i Unió de Materials</t>
  </si>
  <si>
    <t>Metodologia d'Investigació</t>
  </si>
  <si>
    <t>Polímers Conductors</t>
  </si>
  <si>
    <t>Estructura i Tècniques de Caracterització de Materials Avançats</t>
  </si>
  <si>
    <t>Diagnòstic i Comportament en Servei</t>
  </si>
  <si>
    <t>Comportament Elàstic i Plàstic dels Materials</t>
  </si>
  <si>
    <t>Tècniques de Simulació en Processos de Conformació</t>
  </si>
  <si>
    <t>Fabricació de Membranes i Aplicacions</t>
  </si>
  <si>
    <t>Màster de Eng, Proc i Caraterització de Materials</t>
  </si>
  <si>
    <t>Màster de Eng, Organització i Logística</t>
  </si>
  <si>
    <t>Mètodes Quantitatius d'Organització Industrial</t>
  </si>
  <si>
    <t>Compres i Aprovisionament</t>
  </si>
  <si>
    <t>Estimació de Costos Productius i Logístics</t>
  </si>
  <si>
    <t>Gestió de Recursos Humans</t>
  </si>
  <si>
    <t>Prevenció de Riscos Laborals</t>
  </si>
  <si>
    <t>Sistemes d'Informació</t>
  </si>
  <si>
    <t>Disseny i Manteniment de Plantes</t>
  </si>
  <si>
    <t>El Transport en la Logística</t>
  </si>
  <si>
    <t>Logística</t>
  </si>
  <si>
    <t>Organització del Treball</t>
  </si>
  <si>
    <t>Control Estadístic de Qualitat</t>
  </si>
  <si>
    <t>Gestió de la Demanda i del Subministrament</t>
  </si>
  <si>
    <t>Organització de la Producció</t>
  </si>
  <si>
    <t>Tecnologies Avançades de Fabricació</t>
  </si>
  <si>
    <t>Sistemes Integrats de Gestió</t>
  </si>
  <si>
    <t>Automatització de Processos de Fabricació</t>
  </si>
  <si>
    <t>Màster de Eng, Textil</t>
  </si>
  <si>
    <t>Màster de Eng, Tèxtil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</si>
</sst>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10" borderId="0" xfId="19"/>
    <xf numFmtId="0" fontId="1" fillId="14" borderId="0" xfId="23"/>
    <xf numFmtId="0" fontId="1" fillId="18" borderId="0" xfId="27"/>
    <xf numFmtId="0" fontId="1" fillId="22" borderId="0" xfId="31"/>
    <xf numFmtId="0" fontId="1" fillId="26" borderId="0" xfId="35"/>
    <xf numFmtId="0" fontId="1" fillId="30" borderId="0" xfId="39"/>
    <xf numFmtId="164" fontId="0" fillId="0" borderId="0" xfId="0" applyNumberFormat="1" applyAlignment="1">
      <alignment vertical="center"/>
    </xf>
    <xf numFmtId="0" fontId="17" fillId="9" borderId="0" xfId="18"/>
    <xf numFmtId="0" fontId="17" fillId="13" borderId="0" xfId="22"/>
    <xf numFmtId="0" fontId="17" fillId="17" borderId="0" xfId="26"/>
    <xf numFmtId="0" fontId="16" fillId="0" borderId="0" xfId="0" applyFont="1"/>
    <xf numFmtId="164" fontId="16" fillId="0" borderId="0" xfId="0" applyNumberFormat="1" applyFont="1" applyAlignment="1">
      <alignment vertical="center"/>
    </xf>
    <xf numFmtId="0" fontId="0" fillId="0" borderId="10" xfId="0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10" borderId="0" xfId="19" applyAlignment="1">
      <alignment horizontal="center" vertical="center" textRotation="255" wrapText="1"/>
    </xf>
    <xf numFmtId="0" fontId="1" fillId="14" borderId="0" xfId="23" applyAlignment="1">
      <alignment horizontal="center" vertical="center" textRotation="255" wrapText="1"/>
    </xf>
    <xf numFmtId="0" fontId="1" fillId="18" borderId="0" xfId="27" applyAlignment="1">
      <alignment horizontal="center" vertical="center" textRotation="255" wrapText="1"/>
    </xf>
    <xf numFmtId="0" fontId="1" fillId="22" borderId="0" xfId="31" applyAlignment="1">
      <alignment horizontal="center" vertical="center" textRotation="255" wrapText="1"/>
    </xf>
    <xf numFmtId="0" fontId="1" fillId="30" borderId="0" xfId="39" applyAlignment="1">
      <alignment horizontal="center" vertical="center" textRotation="255" wrapText="1"/>
    </xf>
    <xf numFmtId="0" fontId="1" fillId="26" borderId="0" xfId="35" applyAlignment="1">
      <alignment horizontal="center" vertical="center" textRotation="255" wrapText="1"/>
    </xf>
    <xf numFmtId="0" fontId="17" fillId="9" borderId="0" xfId="18" applyAlignment="1">
      <alignment horizontal="center" vertical="center" textRotation="255" wrapText="1"/>
    </xf>
    <xf numFmtId="0" fontId="17" fillId="13" borderId="0" xfId="22" applyAlignment="1">
      <alignment horizontal="center" vertical="center" textRotation="255" wrapText="1"/>
    </xf>
    <xf numFmtId="0" fontId="17" fillId="17" borderId="0" xfId="26" applyAlignment="1">
      <alignment horizontal="center" vertical="center" textRotation="255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Demanda EPSA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78-4430-B4F1-DDC11020D2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8-4430-B4F1-DDC11020D2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78-4430-B4F1-DDC11020D2B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8-4430-B4F1-DDC11020D2B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8-4430-B4F1-DDC11020D2BC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8-4430-B4F1-DDC11020D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'General EPSA 2025'!$F$6:$F$8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'General EPSA 2025'!$G$6:$G$8</c:f>
              <c:numCache>
                <c:formatCode>0.0%</c:formatCode>
                <c:ptCount val="3"/>
                <c:pt idx="0">
                  <c:v>0.15855424092656384</c:v>
                </c:pt>
                <c:pt idx="1">
                  <c:v>0.3830633945955198</c:v>
                </c:pt>
                <c:pt idx="2">
                  <c:v>0.45838236447791642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430-B4F1-DDC11020D2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Informàtica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Graus!$T$4:$T$13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Graus!$Q$4:$Q$13</c:f>
              <c:numCache>
                <c:formatCode>0.0</c:formatCode>
                <c:ptCount val="10"/>
                <c:pt idx="0">
                  <c:v>27.56</c:v>
                </c:pt>
                <c:pt idx="1">
                  <c:v>22.33</c:v>
                </c:pt>
                <c:pt idx="2">
                  <c:v>23.05</c:v>
                </c:pt>
                <c:pt idx="3">
                  <c:v>22.69</c:v>
                </c:pt>
                <c:pt idx="4">
                  <c:v>20.63</c:v>
                </c:pt>
                <c:pt idx="5">
                  <c:v>15.98</c:v>
                </c:pt>
                <c:pt idx="6">
                  <c:v>15.2</c:v>
                </c:pt>
                <c:pt idx="7">
                  <c:v>14.7</c:v>
                </c:pt>
                <c:pt idx="8">
                  <c:v>13.6</c:v>
                </c:pt>
                <c:pt idx="9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2-449A-A0FE-70E13DB6F701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2-449A-A0FE-70E13DB6F701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02-449A-A0FE-70E13DB6F701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2-449A-A0FE-70E13DB6F701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2-449A-A0FE-70E13DB6F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Graus!$T$4:$T$13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Graus!$R$4:$R$13</c:f>
              <c:numCache>
                <c:formatCode>0.0</c:formatCode>
                <c:ptCount val="10"/>
                <c:pt idx="0">
                  <c:v>23.83</c:v>
                </c:pt>
                <c:pt idx="1">
                  <c:v>33.67</c:v>
                </c:pt>
                <c:pt idx="2">
                  <c:v>30.57</c:v>
                </c:pt>
                <c:pt idx="3">
                  <c:v>25.84</c:v>
                </c:pt>
                <c:pt idx="4">
                  <c:v>25.11</c:v>
                </c:pt>
                <c:pt idx="5">
                  <c:v>24.5</c:v>
                </c:pt>
                <c:pt idx="6">
                  <c:v>27.81</c:v>
                </c:pt>
                <c:pt idx="7">
                  <c:v>28.1</c:v>
                </c:pt>
                <c:pt idx="8">
                  <c:v>34.1</c:v>
                </c:pt>
                <c:pt idx="9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2-449A-A0FE-70E13DB6F7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226508532970212"/>
          <c:y val="3.623126160613322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Eng. Informàtica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Graus!$U$5:$U$13</c:f>
              <c:numCache>
                <c:formatCode>General</c:formatCode>
                <c:ptCount val="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7.2</c:v>
                </c:pt>
                <c:pt idx="7">
                  <c:v>6.2</c:v>
                </c:pt>
                <c:pt idx="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360-A8E2-A3DB30E1A18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Informàtica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Graus!$T$19:$T$28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Graus!$Q$18:$Q$27</c:f>
              <c:numCache>
                <c:formatCode>0.0</c:formatCode>
                <c:ptCount val="10"/>
                <c:pt idx="0">
                  <c:v>16.53</c:v>
                </c:pt>
                <c:pt idx="1">
                  <c:v>11.91</c:v>
                </c:pt>
                <c:pt idx="2">
                  <c:v>10.92</c:v>
                </c:pt>
                <c:pt idx="3">
                  <c:v>12.8</c:v>
                </c:pt>
                <c:pt idx="4">
                  <c:v>14.13</c:v>
                </c:pt>
                <c:pt idx="5">
                  <c:v>13.03</c:v>
                </c:pt>
                <c:pt idx="6">
                  <c:v>14.6</c:v>
                </c:pt>
                <c:pt idx="7">
                  <c:v>11.8</c:v>
                </c:pt>
                <c:pt idx="8">
                  <c:v>10.9</c:v>
                </c:pt>
                <c:pt idx="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0-4616-B5FF-EFFA758C250D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0-4616-B5FF-EFFA758C250D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0-4616-B5FF-EFFA758C250D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0-4616-B5FF-EFFA758C250D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0-4616-B5FF-EFFA758C2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Graus!$T$19:$T$28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Graus!$R$18:$R$27</c:f>
              <c:numCache>
                <c:formatCode>0.0</c:formatCode>
                <c:ptCount val="10"/>
                <c:pt idx="0">
                  <c:v>15.93</c:v>
                </c:pt>
                <c:pt idx="1">
                  <c:v>30.92</c:v>
                </c:pt>
                <c:pt idx="2">
                  <c:v>26.16</c:v>
                </c:pt>
                <c:pt idx="3">
                  <c:v>30.51</c:v>
                </c:pt>
                <c:pt idx="4">
                  <c:v>27.61</c:v>
                </c:pt>
                <c:pt idx="5">
                  <c:v>34.72</c:v>
                </c:pt>
                <c:pt idx="6">
                  <c:v>26.42</c:v>
                </c:pt>
                <c:pt idx="7">
                  <c:v>30.3</c:v>
                </c:pt>
                <c:pt idx="8">
                  <c:v>33.299999999999997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B0-4616-B5FF-EFFA758C25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482915034654198"/>
          <c:y val="4.150135383274718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Eng. Informàtica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Graus!$U$20:$U$28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0.1</c:v>
                </c:pt>
                <c:pt idx="4">
                  <c:v>0</c:v>
                </c:pt>
                <c:pt idx="5">
                  <c:v>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8-429D-9D65-CC35C335E6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Adm. i Dir. d'Empreses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Graus!$T$32:$T$41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Graus!$Q$32:$Q$41</c:f>
              <c:numCache>
                <c:formatCode>0.0</c:formatCode>
                <c:ptCount val="10"/>
                <c:pt idx="0">
                  <c:v>31.42</c:v>
                </c:pt>
                <c:pt idx="1">
                  <c:v>25.9</c:v>
                </c:pt>
                <c:pt idx="2">
                  <c:v>23.11</c:v>
                </c:pt>
                <c:pt idx="3">
                  <c:v>18.440000000000001</c:v>
                </c:pt>
                <c:pt idx="4">
                  <c:v>12.23</c:v>
                </c:pt>
                <c:pt idx="5">
                  <c:v>10.34</c:v>
                </c:pt>
                <c:pt idx="6">
                  <c:v>10.34</c:v>
                </c:pt>
                <c:pt idx="7">
                  <c:v>12.2</c:v>
                </c:pt>
                <c:pt idx="8">
                  <c:v>10.7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F-44A7-AD66-A0FA61EF4DA2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F-44A7-AD66-A0FA61EF4DA2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F-44A7-AD66-A0FA61EF4DA2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4F-44A7-AD66-A0FA61EF4DA2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4F-44A7-AD66-A0FA61EF4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Graus!$T$32:$T$41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Graus!$R$32:$R$41</c:f>
              <c:numCache>
                <c:formatCode>0.0</c:formatCode>
                <c:ptCount val="10"/>
                <c:pt idx="0">
                  <c:v>25.75</c:v>
                </c:pt>
                <c:pt idx="1">
                  <c:v>38.89</c:v>
                </c:pt>
                <c:pt idx="2">
                  <c:v>35.21</c:v>
                </c:pt>
                <c:pt idx="3">
                  <c:v>42.98</c:v>
                </c:pt>
                <c:pt idx="4">
                  <c:v>43.14</c:v>
                </c:pt>
                <c:pt idx="5">
                  <c:v>42.76</c:v>
                </c:pt>
                <c:pt idx="6">
                  <c:v>44.22</c:v>
                </c:pt>
                <c:pt idx="7">
                  <c:v>41.7</c:v>
                </c:pt>
                <c:pt idx="8">
                  <c:v>46.9</c:v>
                </c:pt>
                <c:pt idx="9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4F-44A7-AD66-A0FA61EF4D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4.150135383274718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Adm. i Dir. d'Empreses 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Graus!$U$33:$U$41</c:f>
              <c:numCache>
                <c:formatCode>General</c:formatCode>
                <c:ptCount val="9"/>
                <c:pt idx="0">
                  <c:v>16</c:v>
                </c:pt>
                <c:pt idx="1">
                  <c:v>16</c:v>
                </c:pt>
                <c:pt idx="2">
                  <c:v>2</c:v>
                </c:pt>
                <c:pt idx="3">
                  <c:v>7</c:v>
                </c:pt>
                <c:pt idx="4">
                  <c:v>17</c:v>
                </c:pt>
                <c:pt idx="5">
                  <c:v>5</c:v>
                </c:pt>
                <c:pt idx="6">
                  <c:v>4.3</c:v>
                </c:pt>
                <c:pt idx="7">
                  <c:v>4.9000000000000004</c:v>
                </c:pt>
                <c:pt idx="8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5-42EB-A0B7-5D4EDAF4CE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Elèctrica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Graus!$T$46:$T$55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Graus!$Q$46:$Q$55</c:f>
              <c:numCache>
                <c:formatCode>0.0</c:formatCode>
                <c:ptCount val="10"/>
                <c:pt idx="0">
                  <c:v>31.12</c:v>
                </c:pt>
                <c:pt idx="1">
                  <c:v>25.97</c:v>
                </c:pt>
                <c:pt idx="2">
                  <c:v>27.23</c:v>
                </c:pt>
                <c:pt idx="3">
                  <c:v>22.54</c:v>
                </c:pt>
                <c:pt idx="4">
                  <c:v>19.97</c:v>
                </c:pt>
                <c:pt idx="5">
                  <c:v>20.04</c:v>
                </c:pt>
                <c:pt idx="6">
                  <c:v>13.02</c:v>
                </c:pt>
                <c:pt idx="7">
                  <c:v>17.600000000000001</c:v>
                </c:pt>
                <c:pt idx="8">
                  <c:v>15.2</c:v>
                </c:pt>
                <c:pt idx="9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4-4C31-8035-9C7375E53DDC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4-4C31-8035-9C7375E53DDC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A4-4C31-8035-9C7375E53DDC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A4-4C31-8035-9C7375E53DDC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A4-4C31-8035-9C7375E53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Graus!$T$46:$T$55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Graus!$R$46:$R$55</c:f>
              <c:numCache>
                <c:formatCode>0.0</c:formatCode>
                <c:ptCount val="10"/>
                <c:pt idx="0">
                  <c:v>27.05</c:v>
                </c:pt>
                <c:pt idx="1">
                  <c:v>38.65</c:v>
                </c:pt>
                <c:pt idx="2">
                  <c:v>36.64</c:v>
                </c:pt>
                <c:pt idx="3">
                  <c:v>33.4</c:v>
                </c:pt>
                <c:pt idx="4">
                  <c:v>35.590000000000003</c:v>
                </c:pt>
                <c:pt idx="5">
                  <c:v>30.71</c:v>
                </c:pt>
                <c:pt idx="6">
                  <c:v>33.229999999999997</c:v>
                </c:pt>
                <c:pt idx="7">
                  <c:v>34.1</c:v>
                </c:pt>
                <c:pt idx="8">
                  <c:v>34.4</c:v>
                </c:pt>
                <c:pt idx="9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A4-4C31-8035-9C7375E53D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4.150135383274718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Elèctrica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Graus!$U$47:$U$55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4.3</c:v>
                </c:pt>
                <c:pt idx="7">
                  <c:v>4.3</c:v>
                </c:pt>
                <c:pt idx="8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E-4AB1-B4EF-3CFE010F044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Química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Graus!$T$60:$T$69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Graus!$Q$60:$Q$69</c:f>
              <c:numCache>
                <c:formatCode>0.0</c:formatCode>
                <c:ptCount val="10"/>
                <c:pt idx="0">
                  <c:v>30.22</c:v>
                </c:pt>
                <c:pt idx="1">
                  <c:v>25.51</c:v>
                </c:pt>
                <c:pt idx="2">
                  <c:v>37.979999999999997</c:v>
                </c:pt>
                <c:pt idx="3">
                  <c:v>50.63</c:v>
                </c:pt>
                <c:pt idx="4">
                  <c:v>30.8</c:v>
                </c:pt>
                <c:pt idx="5">
                  <c:v>25.6</c:v>
                </c:pt>
                <c:pt idx="6">
                  <c:v>20.46</c:v>
                </c:pt>
                <c:pt idx="7" formatCode="General">
                  <c:v>21.4</c:v>
                </c:pt>
                <c:pt idx="8">
                  <c:v>15.5</c:v>
                </c:pt>
                <c:pt idx="9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D-44D3-93B0-BDD4EBBDC45F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D-44D3-93B0-BDD4EBBDC45F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D-44D3-93B0-BDD4EBBDC45F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D-44D3-93B0-BDD4EBBDC45F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5D-44D3-93B0-BDD4EBBDC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Graus!$T$60:$T$69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Graus!$R$46:$R$55</c:f>
              <c:numCache>
                <c:formatCode>0.0</c:formatCode>
                <c:ptCount val="10"/>
                <c:pt idx="0">
                  <c:v>27.05</c:v>
                </c:pt>
                <c:pt idx="1">
                  <c:v>38.65</c:v>
                </c:pt>
                <c:pt idx="2">
                  <c:v>36.64</c:v>
                </c:pt>
                <c:pt idx="3">
                  <c:v>33.4</c:v>
                </c:pt>
                <c:pt idx="4">
                  <c:v>35.590000000000003</c:v>
                </c:pt>
                <c:pt idx="5">
                  <c:v>30.71</c:v>
                </c:pt>
                <c:pt idx="6">
                  <c:v>33.229999999999997</c:v>
                </c:pt>
                <c:pt idx="7">
                  <c:v>34.1</c:v>
                </c:pt>
                <c:pt idx="8">
                  <c:v>34.4</c:v>
                </c:pt>
                <c:pt idx="9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5D-44D3-93B0-BDD4EBBDC4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4.150135383274718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Química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Graus!$U$61:$U$69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5.3</c:v>
                </c:pt>
                <c:pt idx="7">
                  <c:v>5.9</c:v>
                </c:pt>
                <c:pt idx="8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D56-BEFE-7FCFDF29E7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Resum</a:t>
            </a:r>
            <a:r>
              <a:rPr lang="ca-ES" sz="1200" baseline="0"/>
              <a:t> històric de la </a:t>
            </a:r>
            <a:r>
              <a:rPr lang="ca-ES" sz="1200" b="1" baseline="0"/>
              <a:t>demanda</a:t>
            </a:r>
            <a:r>
              <a:rPr lang="ca-ES" sz="1200" baseline="0"/>
              <a:t> de la </a:t>
            </a:r>
            <a:r>
              <a:rPr lang="ca-ES" sz="1200" b="1" baseline="0"/>
              <a:t>docència en valencià </a:t>
            </a:r>
            <a:r>
              <a:rPr lang="ca-ES" sz="1200" baseline="0"/>
              <a:t>al </a:t>
            </a:r>
            <a:r>
              <a:rPr lang="ca-ES" sz="1200" b="1" baseline="0"/>
              <a:t>campus d'Alcoi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'General EPSA 2025'!$J$2</c:f>
              <c:strCache>
                <c:ptCount val="1"/>
                <c:pt idx="0">
                  <c:v>Valencià 1a opció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'General EPSA 2025'!$I$3:$I$12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'General EPSA 2025'!$J$3:$J$12</c:f>
              <c:numCache>
                <c:formatCode>0.0</c:formatCode>
                <c:ptCount val="10"/>
                <c:pt idx="0">
                  <c:v>25</c:v>
                </c:pt>
                <c:pt idx="1">
                  <c:v>20</c:v>
                </c:pt>
                <c:pt idx="2">
                  <c:v>14.32</c:v>
                </c:pt>
                <c:pt idx="3">
                  <c:v>18.32</c:v>
                </c:pt>
                <c:pt idx="4">
                  <c:v>14.13</c:v>
                </c:pt>
                <c:pt idx="5">
                  <c:v>15.17</c:v>
                </c:pt>
                <c:pt idx="6">
                  <c:v>14.21</c:v>
                </c:pt>
                <c:pt idx="7">
                  <c:v>15</c:v>
                </c:pt>
                <c:pt idx="8">
                  <c:v>13.6</c:v>
                </c:pt>
                <c:pt idx="9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2-40A3-9DC1-6F26CEED9583}"/>
            </c:ext>
          </c:extLst>
        </c:ser>
        <c:ser>
          <c:idx val="1"/>
          <c:order val="1"/>
          <c:tx>
            <c:strRef>
              <c:f>'General EPSA 2025'!$K$2</c:f>
              <c:strCache>
                <c:ptCount val="1"/>
                <c:pt idx="0">
                  <c:v>Valencià 2a opció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194444444444455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A-4DB0-90A5-585DB3CF6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'General EPSA 2025'!$I$3:$I$12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'General EPSA 2025'!$K$3:$K$12</c:f>
              <c:numCache>
                <c:formatCode>0.0</c:formatCode>
                <c:ptCount val="10"/>
                <c:pt idx="0">
                  <c:v>24</c:v>
                </c:pt>
                <c:pt idx="1">
                  <c:v>35</c:v>
                </c:pt>
                <c:pt idx="2">
                  <c:v>29.37</c:v>
                </c:pt>
                <c:pt idx="3">
                  <c:v>34.26</c:v>
                </c:pt>
                <c:pt idx="4">
                  <c:v>27.61</c:v>
                </c:pt>
                <c:pt idx="5">
                  <c:v>33.76</c:v>
                </c:pt>
                <c:pt idx="6">
                  <c:v>34.26</c:v>
                </c:pt>
                <c:pt idx="7">
                  <c:v>35.4</c:v>
                </c:pt>
                <c:pt idx="8">
                  <c:v>37.9</c:v>
                </c:pt>
                <c:pt idx="9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2-40A3-9DC1-6F26CEED958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2104575"/>
        <c:axId val="1122106495"/>
      </c:lineChart>
      <c:catAx>
        <c:axId val="112210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2106495"/>
        <c:crosses val="autoZero"/>
        <c:auto val="1"/>
        <c:lblAlgn val="ctr"/>
        <c:lblOffset val="100"/>
        <c:noMultiLvlLbl val="0"/>
      </c:catAx>
      <c:valAx>
        <c:axId val="112210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210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Mecànica (EPSA)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Graus!$T$74:$T$83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Graus!$Q$74:$Q$83</c:f>
              <c:numCache>
                <c:formatCode>0.0</c:formatCode>
                <c:ptCount val="10"/>
                <c:pt idx="0">
                  <c:v>20.02</c:v>
                </c:pt>
                <c:pt idx="1">
                  <c:v>19.39</c:v>
                </c:pt>
                <c:pt idx="2">
                  <c:v>15.96</c:v>
                </c:pt>
                <c:pt idx="3">
                  <c:v>14.55</c:v>
                </c:pt>
                <c:pt idx="4">
                  <c:v>12.8</c:v>
                </c:pt>
                <c:pt idx="5">
                  <c:v>14.74</c:v>
                </c:pt>
                <c:pt idx="6">
                  <c:v>14.72</c:v>
                </c:pt>
                <c:pt idx="7" formatCode="General">
                  <c:v>15.7</c:v>
                </c:pt>
                <c:pt idx="8">
                  <c:v>15.7</c:v>
                </c:pt>
                <c:pt idx="9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9-49E2-9D1D-1668FC8BE2B9}"/>
            </c:ext>
          </c:extLst>
        </c:ser>
        <c:ser>
          <c:idx val="1"/>
          <c:order val="1"/>
          <c:tx>
            <c:strRef>
              <c:f>[1]Graus!$Z$3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9-49E2-9D1D-1668FC8BE2B9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79-49E2-9D1D-1668FC8BE2B9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9-49E2-9D1D-1668FC8BE2B9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79-49E2-9D1D-1668FC8BE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Graus!$T$74:$T$83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Graus!$R$74:$R$83</c:f>
              <c:numCache>
                <c:formatCode>0.0</c:formatCode>
                <c:ptCount val="10"/>
                <c:pt idx="0">
                  <c:v>25.96</c:v>
                </c:pt>
                <c:pt idx="1">
                  <c:v>30.37</c:v>
                </c:pt>
                <c:pt idx="2">
                  <c:v>38.49</c:v>
                </c:pt>
                <c:pt idx="3">
                  <c:v>36.07</c:v>
                </c:pt>
                <c:pt idx="4">
                  <c:v>37.72</c:v>
                </c:pt>
                <c:pt idx="5">
                  <c:v>35.99</c:v>
                </c:pt>
                <c:pt idx="6">
                  <c:v>35.99</c:v>
                </c:pt>
                <c:pt idx="7" formatCode="General">
                  <c:v>39.6</c:v>
                </c:pt>
                <c:pt idx="8">
                  <c:v>41.2</c:v>
                </c:pt>
                <c:pt idx="9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79-49E2-9D1D-1668FC8BE2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4.1501353832747188E-2"/>
          <c:w val="0.2619693917671625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Mecànica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Graus!$T$5:$T$13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Graus!$U$61:$U$69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5.3</c:v>
                </c:pt>
                <c:pt idx="7">
                  <c:v>5.9</c:v>
                </c:pt>
                <c:pt idx="8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F75-916B-30B85D4DA2F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small" baseline="0">
                <a:latin typeface="Calibri" panose="020F0502020204030204" pitchFamily="34" charset="0"/>
                <a:cs typeface="Calibri" panose="020F0502020204030204" pitchFamily="34" charset="0"/>
              </a:rPr>
              <a:t>Grau en Eng. Informàtica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7-4AE2-B4CB-50F06D2AC2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7-4AE2-B4CB-50F06D2AC2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7-4AE2-B4CB-50F06D2AC2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Graus!$K$10:$K$12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Graus!$M$10:$M$12</c:f>
              <c:numCache>
                <c:formatCode>0.0%</c:formatCode>
                <c:ptCount val="3"/>
                <c:pt idx="0">
                  <c:v>9.1194968553459113E-2</c:v>
                </c:pt>
                <c:pt idx="1">
                  <c:v>0.83647798742138368</c:v>
                </c:pt>
                <c:pt idx="2">
                  <c:v>7.2327044025157231E-2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2-4BE8-A1CC-D8988667DA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all" baseline="0">
                <a:latin typeface="Calibri" panose="020F0502020204030204" pitchFamily="34" charset="0"/>
                <a:cs typeface="Calibri" panose="020F0502020204030204" pitchFamily="34" charset="0"/>
              </a:rPr>
              <a:t>Grau en Eng. Disseny Industrial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CB-4CEB-A51F-B16C6D6239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CB-4CEB-A51F-B16C6D6239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CB-4CEB-A51F-B16C6D6239E7}"/>
              </c:ext>
            </c:extLst>
          </c:dPt>
          <c:dLbls>
            <c:dLbl>
              <c:idx val="0"/>
              <c:layout>
                <c:manualLayout>
                  <c:x val="4.188032778776237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B-4CEB-A51F-B16C6D6239E7}"/>
                </c:ext>
              </c:extLst>
            </c:dLbl>
            <c:dLbl>
              <c:idx val="2"/>
              <c:layout>
                <c:manualLayout>
                  <c:x val="-7.179484763616406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B-4CEB-A51F-B16C6D623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Graus!$K$24:$K$26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Graus!$M$24:$M$26</c:f>
              <c:numCache>
                <c:formatCode>0.0%</c:formatCode>
                <c:ptCount val="3"/>
                <c:pt idx="0">
                  <c:v>1.3882461823229986E-2</c:v>
                </c:pt>
                <c:pt idx="1">
                  <c:v>0.97177232762609911</c:v>
                </c:pt>
                <c:pt idx="2">
                  <c:v>1.4345210550670987E-2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B-4CEB-A51F-B16C6D6239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all" baseline="0">
                <a:latin typeface="Calibri" panose="020F0502020204030204" pitchFamily="34" charset="0"/>
                <a:cs typeface="Calibri" panose="020F0502020204030204" pitchFamily="34" charset="0"/>
              </a:rPr>
              <a:t>Grau en admin. i direcció d'emp.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3-4293-AFF6-4A94BC356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13-4293-AFF6-4A94BC356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13-4293-AFF6-4A94BC356EAB}"/>
              </c:ext>
            </c:extLst>
          </c:dPt>
          <c:dLbls>
            <c:dLbl>
              <c:idx val="0"/>
              <c:layout>
                <c:manualLayout>
                  <c:x val="4.188032778776237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3-4293-AFF6-4A94BC356EAB}"/>
                </c:ext>
              </c:extLst>
            </c:dLbl>
            <c:dLbl>
              <c:idx val="2"/>
              <c:layout>
                <c:manualLayout>
                  <c:x val="-7.179484763616406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3-4293-AFF6-4A94BC356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Graus!$K$38:$K$40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Graus!$M$38:$M$40</c:f>
              <c:numCache>
                <c:formatCode>0.0%</c:formatCode>
                <c:ptCount val="3"/>
                <c:pt idx="0">
                  <c:v>6.141618497109827E-2</c:v>
                </c:pt>
                <c:pt idx="1">
                  <c:v>0.88318882466281312</c:v>
                </c:pt>
                <c:pt idx="2">
                  <c:v>5.5394990366088637E-2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13-4293-AFF6-4A94BC356E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all" baseline="0">
                <a:latin typeface="Calibri" panose="020F0502020204030204" pitchFamily="34" charset="0"/>
                <a:cs typeface="Calibri" panose="020F0502020204030204" pitchFamily="34" charset="0"/>
              </a:rPr>
              <a:t>Grau en eng. elèctrica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B9-4AAD-9A28-910535E484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B9-4AAD-9A28-910535E484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B9-4AAD-9A28-910535E4842C}"/>
              </c:ext>
            </c:extLst>
          </c:dPt>
          <c:dLbls>
            <c:dLbl>
              <c:idx val="0"/>
              <c:layout>
                <c:manualLayout>
                  <c:x val="4.188032778776237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B9-4AAD-9A28-910535E4842C}"/>
                </c:ext>
              </c:extLst>
            </c:dLbl>
            <c:dLbl>
              <c:idx val="2"/>
              <c:layout>
                <c:manualLayout>
                  <c:x val="-7.179484763616406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B9-4AAD-9A28-910535E48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Graus!$K$52:$K$54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Graus!$M$52:$M$54</c:f>
              <c:numCache>
                <c:formatCode>0.0%</c:formatCode>
                <c:ptCount val="3"/>
                <c:pt idx="0">
                  <c:v>0</c:v>
                </c:pt>
                <c:pt idx="1">
                  <c:v>0.95664990462979016</c:v>
                </c:pt>
                <c:pt idx="2">
                  <c:v>4.3350095370209812E-2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B9-4AAD-9A28-910535E484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all" baseline="0">
                <a:latin typeface="Calibri" panose="020F0502020204030204" pitchFamily="34" charset="0"/>
                <a:cs typeface="Calibri" panose="020F0502020204030204" pitchFamily="34" charset="0"/>
              </a:rPr>
              <a:t>Grau en eng. QUÍMICA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06-4EC1-9B61-C1398457B0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06-4EC1-9B61-C1398457B0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06-4EC1-9B61-C1398457B0AC}"/>
              </c:ext>
            </c:extLst>
          </c:dPt>
          <c:dLbls>
            <c:dLbl>
              <c:idx val="0"/>
              <c:layout>
                <c:manualLayout>
                  <c:x val="4.188032778776237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6-4EC1-9B61-C1398457B0AC}"/>
                </c:ext>
              </c:extLst>
            </c:dLbl>
            <c:dLbl>
              <c:idx val="2"/>
              <c:layout>
                <c:manualLayout>
                  <c:x val="-7.179484763616406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06-4EC1-9B61-C1398457B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Graus!$K$52:$K$54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Graus!$M$66:$M$68</c:f>
              <c:numCache>
                <c:formatCode>0.0%</c:formatCode>
                <c:ptCount val="3"/>
                <c:pt idx="0">
                  <c:v>0</c:v>
                </c:pt>
                <c:pt idx="1">
                  <c:v>0.93235858809629291</c:v>
                </c:pt>
                <c:pt idx="2">
                  <c:v>6.7641411903706983E-2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06-4EC1-9B61-C1398457B0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ca-ES" sz="1050" b="1" cap="all" baseline="0">
                <a:latin typeface="Calibri" panose="020F0502020204030204" pitchFamily="34" charset="0"/>
                <a:cs typeface="Calibri" panose="020F0502020204030204" pitchFamily="34" charset="0"/>
              </a:rPr>
              <a:t>Grau en eng. MECÀNICA </a:t>
            </a:r>
            <a:r>
              <a:rPr lang="ca-ES" sz="1050" cap="small" baseline="0">
                <a:latin typeface="Calibri" panose="020F0502020204030204" pitchFamily="34" charset="0"/>
                <a:cs typeface="Calibri" panose="020F0502020204030204" pitchFamily="34" charset="0"/>
              </a:rPr>
              <a:t>(EPSA) 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E-4A63-8D00-6211B672B7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9E-4A63-8D00-6211B672B7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9E-4A63-8D00-6211B672B769}"/>
              </c:ext>
            </c:extLst>
          </c:dPt>
          <c:dLbls>
            <c:dLbl>
              <c:idx val="0"/>
              <c:layout>
                <c:manualLayout>
                  <c:x val="4.188032778776237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A63-8D00-6211B672B769}"/>
                </c:ext>
              </c:extLst>
            </c:dLbl>
            <c:dLbl>
              <c:idx val="2"/>
              <c:layout>
                <c:manualLayout>
                  <c:x val="-7.1794847636164061E-2"/>
                  <c:y val="-5.58882200394033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A63-8D00-6211B672B7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Graus!$K$52:$K$54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Graus!$M$80:$M$82</c:f>
              <c:numCache>
                <c:formatCode>0.0%</c:formatCode>
                <c:ptCount val="3"/>
                <c:pt idx="0">
                  <c:v>8.9525514771709933E-3</c:v>
                </c:pt>
                <c:pt idx="1">
                  <c:v>0.93954043569083845</c:v>
                </c:pt>
                <c:pt idx="2">
                  <c:v>5.1507012831990454E-2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9E-4A63-8D00-6211B672B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Oferta EPSA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D-4964-A9E3-2C03C79092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5D-4964-A9E3-2C03C79092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5D-4964-A9E3-2C03C79092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'General EPSA 2025'!$I$30:$I$32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Anglès</c:v>
                </c:pt>
              </c:strCache>
            </c:strRef>
          </c:cat>
          <c:val>
            <c:numRef>
              <c:f>'General EPSA 2025'!$K$30:$K$32</c:f>
              <c:numCache>
                <c:formatCode>0.0%</c:formatCode>
                <c:ptCount val="3"/>
                <c:pt idx="0">
                  <c:v>0.91120130818197753</c:v>
                </c:pt>
                <c:pt idx="1">
                  <c:v>4.1055889738947617E-2</c:v>
                </c:pt>
                <c:pt idx="2">
                  <c:v>4.7742802079074928E-2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2-49A1-A6A3-CB3DB1F47C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ENG</a:t>
            </a:r>
            <a:r>
              <a:rPr lang="ca-ES" sz="1050"/>
              <a:t>. INFORMÀTICA</a:t>
            </a:r>
            <a:r>
              <a:rPr lang="ca-ES" sz="1050" baseline="0"/>
              <a:t>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Graus!$N$5:$N$6</c:f>
              <c:numCache>
                <c:formatCode>0.0%</c:formatCode>
                <c:ptCount val="2"/>
                <c:pt idx="0">
                  <c:v>0.14322929466699436</c:v>
                </c:pt>
                <c:pt idx="1">
                  <c:v>0.33236667485868765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A-4A7E-8349-49EE7FE8DA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ENG</a:t>
            </a:r>
            <a:r>
              <a:rPr lang="ca-ES" sz="1050"/>
              <a:t>. DISSENY INDUSTRIAL</a:t>
            </a:r>
            <a:r>
              <a:rPr lang="ca-ES" sz="1050" baseline="0"/>
              <a:t>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Graus!$N$19:$N$20</c:f>
              <c:numCache>
                <c:formatCode>0.0%</c:formatCode>
                <c:ptCount val="2"/>
                <c:pt idx="0">
                  <c:v>0.13178729855690943</c:v>
                </c:pt>
                <c:pt idx="1">
                  <c:v>0.34954236621932733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1-401A-B8DE-922D44F16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ADMINIST. I DIRECCIÓ D'EMPRESES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Graus!$N$33:$N$34</c:f>
              <c:numCache>
                <c:formatCode>0.0%</c:formatCode>
                <c:ptCount val="2"/>
                <c:pt idx="0">
                  <c:v>0.11016949152542373</c:v>
                </c:pt>
                <c:pt idx="1">
                  <c:v>0.46266343825665862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0-4EE2-B34C-20F62E17EE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ENG</a:t>
            </a:r>
            <a:r>
              <a:rPr lang="ca-ES" sz="1050"/>
              <a:t>. ELÈCTRICA</a:t>
            </a:r>
            <a:r>
              <a:rPr lang="ca-ES" sz="1050" baseline="0"/>
              <a:t>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Graus!$N$47:$N$48</c:f>
              <c:numCache>
                <c:formatCode>0.0%</c:formatCode>
                <c:ptCount val="2"/>
                <c:pt idx="0">
                  <c:v>0.20113248526217808</c:v>
                </c:pt>
                <c:pt idx="1">
                  <c:v>0.36200744647843625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F-425D-AD66-B5C37F9BA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ENG</a:t>
            </a:r>
            <a:r>
              <a:rPr lang="ca-ES" sz="1050"/>
              <a:t>. QUÍMICA</a:t>
            </a:r>
            <a:r>
              <a:rPr lang="ca-ES" sz="1050" baseline="0"/>
              <a:t>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Graus!$N$61:$N$62</c:f>
              <c:numCache>
                <c:formatCode>0.0%</c:formatCode>
                <c:ptCount val="2"/>
                <c:pt idx="0">
                  <c:v>0.20437639922004766</c:v>
                </c:pt>
                <c:pt idx="1">
                  <c:v>0.44175633711273199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7-4283-B6A4-8B758CEE91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</a:t>
            </a:r>
            <a:r>
              <a:rPr lang="ca-ES" sz="1050" baseline="0"/>
              <a:t> ENG</a:t>
            </a:r>
            <a:r>
              <a:rPr lang="ca-ES" sz="1050"/>
              <a:t>. MECÀNICA</a:t>
            </a:r>
            <a:r>
              <a:rPr lang="ca-ES" sz="1050" baseline="0"/>
              <a:t> </a:t>
            </a:r>
            <a:r>
              <a:rPr lang="ca-ES" sz="105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Graus!$K$2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Graus!$O$5:$O$6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Graus!$N$75:$N$76</c:f>
              <c:numCache>
                <c:formatCode>0.0%</c:formatCode>
                <c:ptCount val="2"/>
                <c:pt idx="0">
                  <c:v>0.20259952413082852</c:v>
                </c:pt>
                <c:pt idx="1">
                  <c:v>0.4059093007564189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0-4767-9B75-837032BB16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9</xdr:row>
      <xdr:rowOff>42862</xdr:rowOff>
    </xdr:from>
    <xdr:to>
      <xdr:col>5</xdr:col>
      <xdr:colOff>9525</xdr:colOff>
      <xdr:row>23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C733A2-46A0-794D-59EF-32711E4DA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742950</xdr:colOff>
      <xdr:row>11</xdr:row>
      <xdr:rowOff>185737</xdr:rowOff>
    </xdr:from>
    <xdr:to>
      <xdr:col>11</xdr:col>
      <xdr:colOff>742950</xdr:colOff>
      <xdr:row>26</xdr:row>
      <xdr:rowOff>71437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83867B-ED07-FBF8-A61E-DF194907E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677956</xdr:colOff>
      <xdr:row>17</xdr:row>
      <xdr:rowOff>68356</xdr:rowOff>
    </xdr:from>
    <xdr:to>
      <xdr:col>15</xdr:col>
      <xdr:colOff>683559</xdr:colOff>
      <xdr:row>31</xdr:row>
      <xdr:rowOff>144556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62C8A8-3A4A-E4FB-BC5C-A7AD4501D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13607</xdr:colOff>
      <xdr:row>2</xdr:row>
      <xdr:rowOff>176893</xdr:rowOff>
    </xdr:from>
    <xdr:to>
      <xdr:col>6</xdr:col>
      <xdr:colOff>155340</xdr:colOff>
      <xdr:row>14</xdr:row>
      <xdr:rowOff>176893</xdr:rowOff>
    </xdr:to>
    <xdr:graphicFrame macro="">
      <xdr:nvGraphicFramePr>
        <xdr:cNvPr id="2" name="Gràfic 4">
          <a:extLst>
            <a:ext uri="{FF2B5EF4-FFF2-40B4-BE49-F238E27FC236}">
              <a16:creationId xmlns:a16="http://schemas.microsoft.com/office/drawing/2014/main" id="{EBDB9B9C-0DB8-4E0D-8993-D6400BCB7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27214</xdr:colOff>
      <xdr:row>17</xdr:row>
      <xdr:rowOff>0</xdr:rowOff>
    </xdr:from>
    <xdr:to>
      <xdr:col>6</xdr:col>
      <xdr:colOff>141733</xdr:colOff>
      <xdr:row>29</xdr:row>
      <xdr:rowOff>0</xdr:rowOff>
    </xdr:to>
    <xdr:graphicFrame macro="">
      <xdr:nvGraphicFramePr>
        <xdr:cNvPr id="4" name="Gràfic 4">
          <a:extLst>
            <a:ext uri="{FF2B5EF4-FFF2-40B4-BE49-F238E27FC236}">
              <a16:creationId xmlns:a16="http://schemas.microsoft.com/office/drawing/2014/main" id="{462447E1-8914-485D-BDE9-933880CA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27214</xdr:colOff>
      <xdr:row>32</xdr:row>
      <xdr:rowOff>0</xdr:rowOff>
    </xdr:from>
    <xdr:to>
      <xdr:col>6</xdr:col>
      <xdr:colOff>141733</xdr:colOff>
      <xdr:row>44</xdr:row>
      <xdr:rowOff>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ACB6995-9128-467E-A660-EA3890F91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27214</xdr:colOff>
      <xdr:row>46</xdr:row>
      <xdr:rowOff>0</xdr:rowOff>
    </xdr:from>
    <xdr:to>
      <xdr:col>6</xdr:col>
      <xdr:colOff>141733</xdr:colOff>
      <xdr:row>58</xdr:row>
      <xdr:rowOff>0</xdr:rowOff>
    </xdr:to>
    <xdr:graphicFrame macro="">
      <xdr:nvGraphicFramePr>
        <xdr:cNvPr id="6" name="Gràfic 4">
          <a:extLst>
            <a:ext uri="{FF2B5EF4-FFF2-40B4-BE49-F238E27FC236}">
              <a16:creationId xmlns:a16="http://schemas.microsoft.com/office/drawing/2014/main" id="{985222A5-2719-4489-BD13-443CF0CF9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27214</xdr:colOff>
      <xdr:row>60</xdr:row>
      <xdr:rowOff>0</xdr:rowOff>
    </xdr:from>
    <xdr:to>
      <xdr:col>6</xdr:col>
      <xdr:colOff>141733</xdr:colOff>
      <xdr:row>72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32AEB5FD-12B8-4BBF-B30C-5A17DD567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27214</xdr:colOff>
      <xdr:row>74</xdr:row>
      <xdr:rowOff>0</xdr:rowOff>
    </xdr:from>
    <xdr:to>
      <xdr:col>6</xdr:col>
      <xdr:colOff>141733</xdr:colOff>
      <xdr:row>86</xdr:row>
      <xdr:rowOff>0</xdr:rowOff>
    </xdr:to>
    <xdr:graphicFrame macro="">
      <xdr:nvGraphicFramePr>
        <xdr:cNvPr id="8" name="Gràfic 4">
          <a:extLst>
            <a:ext uri="{FF2B5EF4-FFF2-40B4-BE49-F238E27FC236}">
              <a16:creationId xmlns:a16="http://schemas.microsoft.com/office/drawing/2014/main" id="{4F3DD643-C59D-4FF1-B69D-33E3B8293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163286</xdr:colOff>
      <xdr:row>0</xdr:row>
      <xdr:rowOff>172889</xdr:rowOff>
    </xdr:from>
    <xdr:to>
      <xdr:col>26</xdr:col>
      <xdr:colOff>689701</xdr:colOff>
      <xdr:row>13</xdr:row>
      <xdr:rowOff>106214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99FAFA-6ED8-45BE-BD12-935813FEC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557893</xdr:colOff>
      <xdr:row>1</xdr:row>
      <xdr:rowOff>27214</xdr:rowOff>
    </xdr:from>
    <xdr:to>
      <xdr:col>31</xdr:col>
      <xdr:colOff>214993</xdr:colOff>
      <xdr:row>9</xdr:row>
      <xdr:rowOff>74839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FE038CC-6E4A-4E6F-88C2-79E04936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163286</xdr:colOff>
      <xdr:row>15</xdr:row>
      <xdr:rowOff>77639</xdr:rowOff>
    </xdr:from>
    <xdr:to>
      <xdr:col>26</xdr:col>
      <xdr:colOff>689701</xdr:colOff>
      <xdr:row>28</xdr:row>
      <xdr:rowOff>10964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D038F68-8401-4E18-8111-EE83D1234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462643</xdr:colOff>
      <xdr:row>15</xdr:row>
      <xdr:rowOff>95250</xdr:rowOff>
    </xdr:from>
    <xdr:to>
      <xdr:col>31</xdr:col>
      <xdr:colOff>119743</xdr:colOff>
      <xdr:row>23</xdr:row>
      <xdr:rowOff>142875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CAE8CA8-7EF6-4C28-9431-F195850FE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190501</xdr:colOff>
      <xdr:row>29</xdr:row>
      <xdr:rowOff>91247</xdr:rowOff>
    </xdr:from>
    <xdr:to>
      <xdr:col>26</xdr:col>
      <xdr:colOff>716916</xdr:colOff>
      <xdr:row>42</xdr:row>
      <xdr:rowOff>24572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FF2910A-5B01-435E-A1E9-6732F190B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462643</xdr:colOff>
      <xdr:row>29</xdr:row>
      <xdr:rowOff>95250</xdr:rowOff>
    </xdr:from>
    <xdr:to>
      <xdr:col>31</xdr:col>
      <xdr:colOff>119743</xdr:colOff>
      <xdr:row>37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A702CF1-2838-4773-8F8A-F78930400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204107</xdr:colOff>
      <xdr:row>43</xdr:row>
      <xdr:rowOff>159283</xdr:rowOff>
    </xdr:from>
    <xdr:to>
      <xdr:col>26</xdr:col>
      <xdr:colOff>730522</xdr:colOff>
      <xdr:row>56</xdr:row>
      <xdr:rowOff>92608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E966E38-2376-409F-9843-B2F4E5042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530678</xdr:colOff>
      <xdr:row>43</xdr:row>
      <xdr:rowOff>136071</xdr:rowOff>
    </xdr:from>
    <xdr:to>
      <xdr:col>31</xdr:col>
      <xdr:colOff>187778</xdr:colOff>
      <xdr:row>51</xdr:row>
      <xdr:rowOff>183696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79824B9-BE55-4BC3-A7DE-08EFD8783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176893</xdr:colOff>
      <xdr:row>58</xdr:row>
      <xdr:rowOff>50426</xdr:rowOff>
    </xdr:from>
    <xdr:to>
      <xdr:col>26</xdr:col>
      <xdr:colOff>703308</xdr:colOff>
      <xdr:row>70</xdr:row>
      <xdr:rowOff>174251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648B418-F489-49FE-AF13-528DC892A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503464</xdr:colOff>
      <xdr:row>58</xdr:row>
      <xdr:rowOff>27214</xdr:rowOff>
    </xdr:from>
    <xdr:to>
      <xdr:col>31</xdr:col>
      <xdr:colOff>160564</xdr:colOff>
      <xdr:row>66</xdr:row>
      <xdr:rowOff>74839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C1282F0-6C05-4D99-B838-8AB6FD4D7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176893</xdr:colOff>
      <xdr:row>74</xdr:row>
      <xdr:rowOff>50426</xdr:rowOff>
    </xdr:from>
    <xdr:to>
      <xdr:col>26</xdr:col>
      <xdr:colOff>703308</xdr:colOff>
      <xdr:row>86</xdr:row>
      <xdr:rowOff>174251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892EB86-BAB8-417F-9CB6-47EE81AC3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503464</xdr:colOff>
      <xdr:row>74</xdr:row>
      <xdr:rowOff>27214</xdr:rowOff>
    </xdr:from>
    <xdr:to>
      <xdr:col>31</xdr:col>
      <xdr:colOff>160564</xdr:colOff>
      <xdr:row>82</xdr:row>
      <xdr:rowOff>74839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51CA8D88-C055-41A1-9792-EFC724F49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183697</xdr:colOff>
      <xdr:row>5</xdr:row>
      <xdr:rowOff>95249</xdr:rowOff>
    </xdr:from>
    <xdr:to>
      <xdr:col>15</xdr:col>
      <xdr:colOff>680359</xdr:colOff>
      <xdr:row>17</xdr:row>
      <xdr:rowOff>81642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F2211E0-2F42-5565-76D1-C726E123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761999</xdr:colOff>
      <xdr:row>20</xdr:row>
      <xdr:rowOff>0</xdr:rowOff>
    </xdr:from>
    <xdr:to>
      <xdr:col>15</xdr:col>
      <xdr:colOff>598714</xdr:colOff>
      <xdr:row>31</xdr:row>
      <xdr:rowOff>176893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7D298E9-A725-4F31-8716-E817ED8D4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15</xdr:col>
      <xdr:colOff>598715</xdr:colOff>
      <xdr:row>45</xdr:row>
      <xdr:rowOff>176893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679C7CD6-D934-48C4-B0F7-988E8C404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48</xdr:row>
      <xdr:rowOff>0</xdr:rowOff>
    </xdr:from>
    <xdr:to>
      <xdr:col>15</xdr:col>
      <xdr:colOff>598715</xdr:colOff>
      <xdr:row>59</xdr:row>
      <xdr:rowOff>176893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B8937417-3753-4D9F-B88C-8E5684A08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62</xdr:row>
      <xdr:rowOff>0</xdr:rowOff>
    </xdr:from>
    <xdr:to>
      <xdr:col>15</xdr:col>
      <xdr:colOff>598715</xdr:colOff>
      <xdr:row>73</xdr:row>
      <xdr:rowOff>176893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543A7CD8-D289-401E-A3E7-39DB03082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76</xdr:row>
      <xdr:rowOff>0</xdr:rowOff>
    </xdr:from>
    <xdr:to>
      <xdr:col>15</xdr:col>
      <xdr:colOff>598715</xdr:colOff>
      <xdr:row>87</xdr:row>
      <xdr:rowOff>176893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C8FD865-66EF-497E-B85E-86D652C7A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AppData\Roaming\Microsoft\Excel\Demanda%20i%20oferta%20idioma%20EPSG%202024%20(totes%20titul)%20(version%202).xlsb" TargetMode="External"/><Relationship Id="rId1" Type="http://schemas.openxmlformats.org/officeDocument/2006/relationships/externalLinkPath" Target="/Users/vicmasva/AppData/Roaming/Microsoft/Excel/Demanda%20i%20oferta%20idioma%20EPSG%202024%20(totes%20titul)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EPSG 2024"/>
      <sheetName val="Graus"/>
    </sheetNames>
    <sheetDataSet>
      <sheetData sheetId="0"/>
      <sheetData sheetId="1">
        <row r="3">
          <cell r="Y3" t="str">
            <v>Valencià 1a opció</v>
          </cell>
          <cell r="Z3" t="str">
            <v>Valencià 2a opció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B8B8-7B55-4167-9462-AB1F00C0F22E}">
  <dimension ref="B1:K33"/>
  <sheetViews>
    <sheetView tabSelected="1" zoomScale="85" zoomScaleNormal="85" workbookViewId="0">
      <selection activeCell="O10" sqref="O10"/>
    </sheetView>
  </sheetViews>
  <sheetFormatPr baseColWidth="10" defaultRowHeight="15" x14ac:dyDescent="0.25"/>
  <cols>
    <col min="1" max="1" width="11.42578125" customWidth="1"/>
    <col min="13" max="14" width="11.42578125" customWidth="1"/>
  </cols>
  <sheetData>
    <row r="1" spans="2:11" x14ac:dyDescent="0.25">
      <c r="I1" t="s">
        <v>43</v>
      </c>
      <c r="J1" t="s">
        <v>37</v>
      </c>
    </row>
    <row r="2" spans="2:11" x14ac:dyDescent="0.25">
      <c r="I2" t="s">
        <v>38</v>
      </c>
      <c r="J2" t="s">
        <v>33</v>
      </c>
      <c r="K2" t="s">
        <v>34</v>
      </c>
    </row>
    <row r="3" spans="2:11" x14ac:dyDescent="0.25">
      <c r="B3" s="15" t="s">
        <v>29</v>
      </c>
      <c r="C3" t="s">
        <v>30</v>
      </c>
      <c r="D3">
        <v>140217</v>
      </c>
      <c r="E3" t="s">
        <v>31</v>
      </c>
      <c r="F3" t="s">
        <v>32</v>
      </c>
      <c r="I3">
        <v>2016</v>
      </c>
      <c r="J3" s="2">
        <v>25</v>
      </c>
      <c r="K3" s="2">
        <v>24</v>
      </c>
    </row>
    <row r="4" spans="2:11" x14ac:dyDescent="0.25">
      <c r="B4" s="19" t="s">
        <v>33</v>
      </c>
      <c r="C4" t="s">
        <v>16</v>
      </c>
      <c r="D4" s="17">
        <v>1502</v>
      </c>
      <c r="E4" s="1">
        <f>D4/$D$3</f>
        <v>1.0711967878359971E-2</v>
      </c>
      <c r="I4">
        <v>2017</v>
      </c>
      <c r="J4" s="2">
        <v>20</v>
      </c>
      <c r="K4" s="2">
        <v>35</v>
      </c>
    </row>
    <row r="5" spans="2:11" x14ac:dyDescent="0.25">
      <c r="B5" s="19"/>
      <c r="C5" t="s">
        <v>14</v>
      </c>
      <c r="D5">
        <v>1404</v>
      </c>
      <c r="E5" s="1">
        <f t="shared" ref="E5:E8" si="0">D5/$D$3</f>
        <v>1.0013051199212648E-2</v>
      </c>
      <c r="F5" s="11"/>
      <c r="G5" s="11"/>
      <c r="I5">
        <v>2018</v>
      </c>
      <c r="J5" s="2">
        <v>14.32</v>
      </c>
      <c r="K5" s="2">
        <v>29.37</v>
      </c>
    </row>
    <row r="6" spans="2:11" x14ac:dyDescent="0.25">
      <c r="B6" s="19"/>
      <c r="C6" t="s">
        <v>15</v>
      </c>
      <c r="D6">
        <v>19326</v>
      </c>
      <c r="E6" s="1">
        <f t="shared" si="0"/>
        <v>0.13782922184899121</v>
      </c>
      <c r="F6" s="16" t="s">
        <v>33</v>
      </c>
      <c r="G6" s="16">
        <f>SUM(E4:E6)</f>
        <v>0.15855424092656384</v>
      </c>
      <c r="I6">
        <v>2019</v>
      </c>
      <c r="J6" s="2">
        <v>18.32</v>
      </c>
      <c r="K6" s="2">
        <v>34.26</v>
      </c>
    </row>
    <row r="7" spans="2:11" x14ac:dyDescent="0.25">
      <c r="B7" s="19" t="s">
        <v>34</v>
      </c>
      <c r="C7" t="s">
        <v>35</v>
      </c>
      <c r="D7">
        <v>156</v>
      </c>
      <c r="E7" s="1">
        <f t="shared" si="0"/>
        <v>1.1125612443569611E-3</v>
      </c>
      <c r="F7" s="16" t="s">
        <v>34</v>
      </c>
      <c r="G7" s="16">
        <f>SUM(E7:E8)</f>
        <v>0.3830633945955198</v>
      </c>
      <c r="I7">
        <v>2020</v>
      </c>
      <c r="J7" s="2">
        <v>14.13</v>
      </c>
      <c r="K7" s="2">
        <v>27.61</v>
      </c>
    </row>
    <row r="8" spans="2:11" x14ac:dyDescent="0.25">
      <c r="B8" s="19"/>
      <c r="C8" t="s">
        <v>13</v>
      </c>
      <c r="D8">
        <v>53556</v>
      </c>
      <c r="E8" s="1">
        <f t="shared" si="0"/>
        <v>0.38195083335116287</v>
      </c>
      <c r="F8" t="s">
        <v>36</v>
      </c>
      <c r="G8" s="1">
        <f>1-G7-G6</f>
        <v>0.45838236447791642</v>
      </c>
      <c r="I8">
        <v>2021</v>
      </c>
      <c r="J8" s="2">
        <v>15.17</v>
      </c>
      <c r="K8" s="2">
        <v>33.76</v>
      </c>
    </row>
    <row r="9" spans="2:11" x14ac:dyDescent="0.25">
      <c r="I9">
        <v>2022</v>
      </c>
      <c r="J9" s="2">
        <v>14.21</v>
      </c>
      <c r="K9" s="2">
        <v>34.26</v>
      </c>
    </row>
    <row r="10" spans="2:11" x14ac:dyDescent="0.25">
      <c r="I10">
        <v>2023</v>
      </c>
      <c r="J10" s="2">
        <v>15</v>
      </c>
      <c r="K10" s="2">
        <v>35.4</v>
      </c>
    </row>
    <row r="11" spans="2:11" x14ac:dyDescent="0.25">
      <c r="I11">
        <v>2024</v>
      </c>
      <c r="J11" s="2">
        <v>13.6</v>
      </c>
      <c r="K11" s="2">
        <v>37.9</v>
      </c>
    </row>
    <row r="12" spans="2:11" x14ac:dyDescent="0.25">
      <c r="I12">
        <v>2025</v>
      </c>
      <c r="J12" s="2">
        <v>15.9</v>
      </c>
      <c r="K12" s="2">
        <v>38.299999999999997</v>
      </c>
    </row>
    <row r="29" spans="9:11" x14ac:dyDescent="0.25">
      <c r="I29" s="18" t="s">
        <v>45</v>
      </c>
      <c r="J29" s="18"/>
      <c r="K29" s="18"/>
    </row>
    <row r="30" spans="9:11" x14ac:dyDescent="0.25">
      <c r="I30" t="s">
        <v>11</v>
      </c>
      <c r="J30">
        <v>3120.5</v>
      </c>
      <c r="K30" s="1">
        <f>J30/$J$33</f>
        <v>0.91120130818197753</v>
      </c>
    </row>
    <row r="31" spans="9:11" x14ac:dyDescent="0.25">
      <c r="I31" t="s">
        <v>16</v>
      </c>
      <c r="J31">
        <v>140.6</v>
      </c>
      <c r="K31" s="1">
        <f t="shared" ref="K31:K32" si="1">J31/$J$33</f>
        <v>4.1055889738947617E-2</v>
      </c>
    </row>
    <row r="32" spans="9:11" x14ac:dyDescent="0.25">
      <c r="I32" t="s">
        <v>17</v>
      </c>
      <c r="J32">
        <v>163.5</v>
      </c>
      <c r="K32" s="1">
        <f t="shared" si="1"/>
        <v>4.7742802079074928E-2</v>
      </c>
    </row>
    <row r="33" spans="9:11" x14ac:dyDescent="0.25">
      <c r="I33" t="s">
        <v>47</v>
      </c>
      <c r="J33">
        <f>SUM(J30:J32)</f>
        <v>3424.6</v>
      </c>
      <c r="K33" s="4">
        <v>1</v>
      </c>
    </row>
  </sheetData>
  <mergeCells count="3">
    <mergeCell ref="I29:K29"/>
    <mergeCell ref="B4:B6"/>
    <mergeCell ref="B7:B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9ED8-0A51-4FC9-83D6-EB6348C4DFCE}">
  <dimension ref="D2:U84"/>
  <sheetViews>
    <sheetView zoomScale="70" zoomScaleNormal="70" workbookViewId="0">
      <selection activeCell="AI15" sqref="AI15"/>
    </sheetView>
  </sheetViews>
  <sheetFormatPr baseColWidth="10" defaultRowHeight="15" x14ac:dyDescent="0.25"/>
  <cols>
    <col min="1" max="3" width="11.42578125" customWidth="1"/>
    <col min="9" max="9" width="0" hidden="1" customWidth="1"/>
    <col min="21" max="21" width="11.42578125" customWidth="1"/>
  </cols>
  <sheetData>
    <row r="2" spans="4:21" ht="15" customHeight="1" x14ac:dyDescent="0.25">
      <c r="D2" s="5" t="s">
        <v>39</v>
      </c>
      <c r="H2" t="s">
        <v>40</v>
      </c>
      <c r="J2" s="20" t="s">
        <v>41</v>
      </c>
      <c r="K2" t="s">
        <v>42</v>
      </c>
      <c r="M2" t="s">
        <v>43</v>
      </c>
      <c r="N2" t="s">
        <v>32</v>
      </c>
      <c r="Q2" t="s">
        <v>30</v>
      </c>
      <c r="U2" t="s">
        <v>44</v>
      </c>
    </row>
    <row r="3" spans="4:21" x14ac:dyDescent="0.25">
      <c r="D3" t="s">
        <v>42</v>
      </c>
      <c r="F3">
        <f>SUM(F4:F12)</f>
        <v>20345</v>
      </c>
      <c r="J3" s="20"/>
      <c r="K3" t="s">
        <v>33</v>
      </c>
      <c r="L3" t="s">
        <v>16</v>
      </c>
      <c r="M3" s="3">
        <f>G10</f>
        <v>1.784222167608749E-2</v>
      </c>
      <c r="Q3" t="s">
        <v>33</v>
      </c>
      <c r="R3" t="s">
        <v>34</v>
      </c>
      <c r="T3">
        <v>2015</v>
      </c>
      <c r="U3">
        <v>11</v>
      </c>
    </row>
    <row r="4" spans="4:21" x14ac:dyDescent="0.25">
      <c r="E4" t="s">
        <v>17</v>
      </c>
      <c r="F4">
        <v>120</v>
      </c>
      <c r="G4" s="3">
        <f>F4/$F$3</f>
        <v>5.8982550995330552E-3</v>
      </c>
      <c r="H4" s="3"/>
      <c r="J4" s="20"/>
      <c r="L4" t="s">
        <v>14</v>
      </c>
      <c r="M4" s="3">
        <f t="shared" ref="M4:M5" si="0">G11</f>
        <v>9.8304251658884248E-3</v>
      </c>
      <c r="N4" s="1"/>
      <c r="P4">
        <v>2016</v>
      </c>
      <c r="Q4" s="2">
        <v>27.56</v>
      </c>
      <c r="R4" s="2">
        <v>23.83</v>
      </c>
      <c r="T4">
        <v>2016</v>
      </c>
      <c r="U4">
        <v>11</v>
      </c>
    </row>
    <row r="5" spans="4:21" x14ac:dyDescent="0.25">
      <c r="E5" t="s">
        <v>9</v>
      </c>
      <c r="F5">
        <v>725</v>
      </c>
      <c r="G5" s="3">
        <f t="shared" ref="G5:G12" si="1">F5/$F$3</f>
        <v>3.5635291226345539E-2</v>
      </c>
      <c r="H5" s="3"/>
      <c r="J5" s="20"/>
      <c r="L5" t="s">
        <v>15</v>
      </c>
      <c r="M5" s="3">
        <f t="shared" si="0"/>
        <v>0.11555664782501843</v>
      </c>
      <c r="N5" s="1">
        <f>H10</f>
        <v>0.14322929466699436</v>
      </c>
      <c r="O5" t="s">
        <v>33</v>
      </c>
      <c r="P5">
        <v>2017</v>
      </c>
      <c r="Q5" s="2">
        <v>22.33</v>
      </c>
      <c r="R5" s="2">
        <v>33.67</v>
      </c>
      <c r="T5">
        <v>2017</v>
      </c>
      <c r="U5">
        <v>10</v>
      </c>
    </row>
    <row r="6" spans="4:21" x14ac:dyDescent="0.25">
      <c r="E6" t="s">
        <v>10</v>
      </c>
      <c r="F6">
        <v>0</v>
      </c>
      <c r="G6" s="3">
        <f t="shared" si="1"/>
        <v>0</v>
      </c>
      <c r="H6" s="3"/>
      <c r="J6" s="20"/>
      <c r="K6" t="s">
        <v>34</v>
      </c>
      <c r="L6" t="s">
        <v>35</v>
      </c>
      <c r="M6" s="3">
        <f>G6</f>
        <v>0</v>
      </c>
      <c r="N6" s="1">
        <f>H7</f>
        <v>0.33236667485868765</v>
      </c>
      <c r="O6" t="s">
        <v>34</v>
      </c>
      <c r="P6">
        <v>2018</v>
      </c>
      <c r="Q6" s="2">
        <v>23.05</v>
      </c>
      <c r="R6" s="2">
        <v>30.57</v>
      </c>
      <c r="T6">
        <v>2018</v>
      </c>
      <c r="U6">
        <v>10</v>
      </c>
    </row>
    <row r="7" spans="4:21" x14ac:dyDescent="0.25">
      <c r="E7" t="s">
        <v>11</v>
      </c>
      <c r="F7">
        <v>2823</v>
      </c>
      <c r="G7" s="3">
        <f t="shared" si="1"/>
        <v>0.13875645121651511</v>
      </c>
      <c r="H7" s="1">
        <f>SUM(G6,G9)</f>
        <v>0.33236667485868765</v>
      </c>
      <c r="J7" s="20"/>
      <c r="L7" t="s">
        <v>13</v>
      </c>
      <c r="M7" s="3">
        <f>G9</f>
        <v>0.33236667485868765</v>
      </c>
      <c r="N7" s="1"/>
      <c r="P7">
        <v>2019</v>
      </c>
      <c r="Q7" s="2">
        <v>22.69</v>
      </c>
      <c r="R7" s="2">
        <v>25.84</v>
      </c>
      <c r="T7">
        <v>2019</v>
      </c>
      <c r="U7">
        <v>10</v>
      </c>
    </row>
    <row r="8" spans="4:21" x14ac:dyDescent="0.25">
      <c r="E8" t="s">
        <v>12</v>
      </c>
      <c r="F8">
        <v>7001</v>
      </c>
      <c r="G8" s="3">
        <f t="shared" si="1"/>
        <v>0.34411403293192433</v>
      </c>
      <c r="H8" s="1"/>
      <c r="J8" s="20"/>
      <c r="P8">
        <v>2020</v>
      </c>
      <c r="Q8" s="2">
        <v>20.63</v>
      </c>
      <c r="R8" s="2">
        <v>25.11</v>
      </c>
      <c r="T8">
        <v>2020</v>
      </c>
      <c r="U8">
        <v>6</v>
      </c>
    </row>
    <row r="9" spans="4:21" x14ac:dyDescent="0.25">
      <c r="E9" t="s">
        <v>13</v>
      </c>
      <c r="F9">
        <v>6762</v>
      </c>
      <c r="G9" s="3">
        <f t="shared" si="1"/>
        <v>0.33236667485868765</v>
      </c>
      <c r="H9" s="1"/>
      <c r="J9" s="20"/>
      <c r="K9" t="s">
        <v>45</v>
      </c>
      <c r="L9" t="s">
        <v>46</v>
      </c>
      <c r="M9" t="s">
        <v>43</v>
      </c>
      <c r="P9">
        <v>2021</v>
      </c>
      <c r="Q9" s="2">
        <v>15.98</v>
      </c>
      <c r="R9" s="2">
        <v>24.5</v>
      </c>
      <c r="T9">
        <v>2021</v>
      </c>
      <c r="U9">
        <v>5</v>
      </c>
    </row>
    <row r="10" spans="4:21" x14ac:dyDescent="0.25">
      <c r="E10" t="s">
        <v>16</v>
      </c>
      <c r="F10" s="17">
        <v>363</v>
      </c>
      <c r="G10" s="3">
        <f t="shared" si="1"/>
        <v>1.784222167608749E-2</v>
      </c>
      <c r="H10" s="1">
        <f>SUM(G10:G12)</f>
        <v>0.14322929466699436</v>
      </c>
      <c r="J10" s="20"/>
      <c r="K10" t="s">
        <v>17</v>
      </c>
      <c r="L10">
        <v>43.5</v>
      </c>
      <c r="M10" s="1">
        <f>L10/$L$13</f>
        <v>9.1194968553459113E-2</v>
      </c>
      <c r="P10">
        <v>2022</v>
      </c>
      <c r="Q10" s="2">
        <v>15.2</v>
      </c>
      <c r="R10" s="2">
        <v>27.81</v>
      </c>
      <c r="T10">
        <v>2022</v>
      </c>
      <c r="U10">
        <v>5</v>
      </c>
    </row>
    <row r="11" spans="4:21" x14ac:dyDescent="0.25">
      <c r="E11" t="s">
        <v>14</v>
      </c>
      <c r="F11">
        <v>200</v>
      </c>
      <c r="G11" s="3">
        <f t="shared" si="1"/>
        <v>9.8304251658884248E-3</v>
      </c>
      <c r="H11" s="1"/>
      <c r="J11" s="20"/>
      <c r="K11" t="s">
        <v>11</v>
      </c>
      <c r="L11">
        <v>399</v>
      </c>
      <c r="M11" s="1">
        <f t="shared" ref="M11:M12" si="2">L11/$L$13</f>
        <v>0.83647798742138368</v>
      </c>
      <c r="P11">
        <v>2023</v>
      </c>
      <c r="Q11" s="2">
        <v>14.7</v>
      </c>
      <c r="R11" s="2">
        <v>28.1</v>
      </c>
      <c r="T11">
        <v>2023</v>
      </c>
      <c r="U11">
        <v>7.2</v>
      </c>
    </row>
    <row r="12" spans="4:21" x14ac:dyDescent="0.25">
      <c r="E12" t="s">
        <v>15</v>
      </c>
      <c r="F12">
        <v>2351</v>
      </c>
      <c r="G12" s="3">
        <f t="shared" si="1"/>
        <v>0.11555664782501843</v>
      </c>
      <c r="H12" s="1"/>
      <c r="J12" s="20"/>
      <c r="K12" t="s">
        <v>16</v>
      </c>
      <c r="L12">
        <v>34.5</v>
      </c>
      <c r="M12" s="1">
        <f t="shared" si="2"/>
        <v>7.2327044025157231E-2</v>
      </c>
      <c r="P12">
        <v>2024</v>
      </c>
      <c r="Q12" s="2">
        <v>13.6</v>
      </c>
      <c r="R12" s="2">
        <v>34.1</v>
      </c>
      <c r="T12">
        <v>2024</v>
      </c>
      <c r="U12">
        <v>6.2</v>
      </c>
    </row>
    <row r="13" spans="4:21" x14ac:dyDescent="0.25">
      <c r="J13" s="20"/>
      <c r="K13" t="s">
        <v>47</v>
      </c>
      <c r="L13">
        <v>477</v>
      </c>
      <c r="P13">
        <v>2025</v>
      </c>
      <c r="Q13" s="2">
        <v>14.3</v>
      </c>
      <c r="R13" s="2">
        <v>33.200000000000003</v>
      </c>
      <c r="T13">
        <v>2025</v>
      </c>
      <c r="U13">
        <v>7.2</v>
      </c>
    </row>
    <row r="14" spans="4:21" x14ac:dyDescent="0.25">
      <c r="G14" s="4"/>
      <c r="H14" s="4"/>
    </row>
    <row r="16" spans="4:21" ht="15" customHeight="1" x14ac:dyDescent="0.25">
      <c r="D16" s="6" t="s">
        <v>48</v>
      </c>
      <c r="H16" t="s">
        <v>40</v>
      </c>
      <c r="J16" s="21" t="s">
        <v>49</v>
      </c>
      <c r="K16" t="s">
        <v>42</v>
      </c>
      <c r="M16" t="s">
        <v>43</v>
      </c>
      <c r="N16" t="s">
        <v>32</v>
      </c>
      <c r="Q16" t="s">
        <v>30</v>
      </c>
    </row>
    <row r="17" spans="4:21" x14ac:dyDescent="0.25">
      <c r="D17" t="s">
        <v>42</v>
      </c>
      <c r="F17">
        <f>SUM(F18:F26)</f>
        <v>17809</v>
      </c>
      <c r="J17" s="21"/>
      <c r="K17" t="s">
        <v>33</v>
      </c>
      <c r="L17" t="s">
        <v>16</v>
      </c>
      <c r="M17" s="3">
        <f>G24</f>
        <v>3.3690830478971309E-3</v>
      </c>
      <c r="Q17" t="s">
        <v>33</v>
      </c>
      <c r="R17" t="s">
        <v>34</v>
      </c>
      <c r="U17" t="s">
        <v>44</v>
      </c>
    </row>
    <row r="18" spans="4:21" x14ac:dyDescent="0.25">
      <c r="E18" t="s">
        <v>17</v>
      </c>
      <c r="F18">
        <v>0</v>
      </c>
      <c r="G18" s="3">
        <f>F18/$F$17</f>
        <v>0</v>
      </c>
      <c r="H18" s="3"/>
      <c r="J18" s="21"/>
      <c r="L18" t="s">
        <v>14</v>
      </c>
      <c r="M18" s="3">
        <f t="shared" ref="M18:M19" si="3">G25</f>
        <v>1.9316076141276884E-2</v>
      </c>
      <c r="N18" s="1"/>
      <c r="P18">
        <v>2016</v>
      </c>
      <c r="Q18" s="2">
        <v>16.53</v>
      </c>
      <c r="R18" s="2">
        <v>15.93</v>
      </c>
      <c r="T18">
        <v>2015</v>
      </c>
      <c r="U18">
        <v>4</v>
      </c>
    </row>
    <row r="19" spans="4:21" x14ac:dyDescent="0.25">
      <c r="E19" t="s">
        <v>9</v>
      </c>
      <c r="F19">
        <v>170</v>
      </c>
      <c r="G19" s="3">
        <f t="shared" ref="G19:G26" si="4">F19/$F$17</f>
        <v>9.5457353023752044E-3</v>
      </c>
      <c r="H19" s="3"/>
      <c r="J19" s="21"/>
      <c r="L19" t="s">
        <v>15</v>
      </c>
      <c r="M19" s="3">
        <f t="shared" si="3"/>
        <v>0.10910213936773541</v>
      </c>
      <c r="N19" s="1">
        <f>H24</f>
        <v>0.13178729855690943</v>
      </c>
      <c r="P19">
        <v>2017</v>
      </c>
      <c r="Q19" s="2">
        <v>11.91</v>
      </c>
      <c r="R19" s="2">
        <v>30.92</v>
      </c>
      <c r="T19">
        <v>2016</v>
      </c>
      <c r="U19">
        <v>3</v>
      </c>
    </row>
    <row r="20" spans="4:21" x14ac:dyDescent="0.25">
      <c r="E20" t="s">
        <v>10</v>
      </c>
      <c r="F20">
        <v>0</v>
      </c>
      <c r="G20" s="3">
        <f t="shared" si="4"/>
        <v>0</v>
      </c>
      <c r="H20" s="3"/>
      <c r="J20" s="21"/>
      <c r="K20" t="s">
        <v>34</v>
      </c>
      <c r="L20" t="s">
        <v>35</v>
      </c>
      <c r="M20" s="3">
        <f>G20</f>
        <v>0</v>
      </c>
      <c r="N20" s="1">
        <f>H21</f>
        <v>0.34954236621932733</v>
      </c>
      <c r="P20">
        <v>2018</v>
      </c>
      <c r="Q20" s="2">
        <v>10.92</v>
      </c>
      <c r="R20" s="2">
        <v>26.16</v>
      </c>
      <c r="T20">
        <v>2017</v>
      </c>
      <c r="U20">
        <v>7</v>
      </c>
    </row>
    <row r="21" spans="4:21" x14ac:dyDescent="0.25">
      <c r="E21" t="s">
        <v>11</v>
      </c>
      <c r="F21">
        <v>2975</v>
      </c>
      <c r="G21" s="3">
        <f t="shared" si="4"/>
        <v>0.16705036779156607</v>
      </c>
      <c r="H21" s="1">
        <f>SUM(G20,G23)</f>
        <v>0.34954236621932733</v>
      </c>
      <c r="J21" s="21"/>
      <c r="L21" t="s">
        <v>13</v>
      </c>
      <c r="M21" s="3">
        <f>G23</f>
        <v>0.34954236621932733</v>
      </c>
      <c r="N21" s="1"/>
      <c r="P21">
        <v>2019</v>
      </c>
      <c r="Q21" s="2">
        <v>12.8</v>
      </c>
      <c r="R21" s="2">
        <v>30.51</v>
      </c>
      <c r="T21">
        <v>2018</v>
      </c>
      <c r="U21">
        <v>7</v>
      </c>
    </row>
    <row r="22" spans="4:21" x14ac:dyDescent="0.25">
      <c r="E22" t="s">
        <v>12</v>
      </c>
      <c r="F22">
        <v>6092</v>
      </c>
      <c r="G22" s="3">
        <f t="shared" si="4"/>
        <v>0.34207423212982202</v>
      </c>
      <c r="H22" s="1"/>
      <c r="J22" s="21"/>
      <c r="P22">
        <v>2020</v>
      </c>
      <c r="Q22" s="2">
        <v>14.13</v>
      </c>
      <c r="R22" s="2">
        <v>27.61</v>
      </c>
      <c r="T22">
        <v>2019</v>
      </c>
      <c r="U22">
        <v>2</v>
      </c>
    </row>
    <row r="23" spans="4:21" x14ac:dyDescent="0.25">
      <c r="E23" t="s">
        <v>13</v>
      </c>
      <c r="F23">
        <v>6225</v>
      </c>
      <c r="G23" s="3">
        <f t="shared" si="4"/>
        <v>0.34954236621932733</v>
      </c>
      <c r="H23" s="1"/>
      <c r="J23" s="21"/>
      <c r="K23" t="s">
        <v>45</v>
      </c>
      <c r="L23" t="s">
        <v>46</v>
      </c>
      <c r="M23" t="s">
        <v>43</v>
      </c>
      <c r="P23">
        <v>2021</v>
      </c>
      <c r="Q23" s="2">
        <v>13.03</v>
      </c>
      <c r="R23" s="2">
        <v>34.72</v>
      </c>
      <c r="T23">
        <v>2020</v>
      </c>
      <c r="U23">
        <v>0.1</v>
      </c>
    </row>
    <row r="24" spans="4:21" x14ac:dyDescent="0.25">
      <c r="E24" t="s">
        <v>16</v>
      </c>
      <c r="F24" s="17">
        <v>60</v>
      </c>
      <c r="G24" s="3">
        <f t="shared" si="4"/>
        <v>3.3690830478971309E-3</v>
      </c>
      <c r="H24" s="1">
        <f>SUM(G24:G26)</f>
        <v>0.13178729855690943</v>
      </c>
      <c r="J24" s="21"/>
      <c r="K24" t="s">
        <v>17</v>
      </c>
      <c r="L24">
        <v>6</v>
      </c>
      <c r="M24" s="1">
        <f>L24/$L$27</f>
        <v>1.3882461823229986E-2</v>
      </c>
      <c r="P24">
        <v>2022</v>
      </c>
      <c r="Q24" s="2">
        <v>14.6</v>
      </c>
      <c r="R24" s="2">
        <v>26.42</v>
      </c>
      <c r="T24">
        <v>2021</v>
      </c>
      <c r="U24">
        <v>0</v>
      </c>
    </row>
    <row r="25" spans="4:21" x14ac:dyDescent="0.25">
      <c r="E25" t="s">
        <v>14</v>
      </c>
      <c r="F25">
        <v>344</v>
      </c>
      <c r="G25" s="3">
        <f t="shared" si="4"/>
        <v>1.9316076141276884E-2</v>
      </c>
      <c r="H25" s="1"/>
      <c r="J25" s="21"/>
      <c r="K25" t="s">
        <v>11</v>
      </c>
      <c r="L25">
        <v>420</v>
      </c>
      <c r="M25" s="1">
        <f t="shared" ref="M25:M26" si="5">L25/$L$27</f>
        <v>0.97177232762609911</v>
      </c>
      <c r="P25">
        <v>2023</v>
      </c>
      <c r="Q25" s="2">
        <v>11.8</v>
      </c>
      <c r="R25" s="2">
        <v>30.3</v>
      </c>
      <c r="T25">
        <v>2022</v>
      </c>
      <c r="U25">
        <v>2</v>
      </c>
    </row>
    <row r="26" spans="4:21" x14ac:dyDescent="0.25">
      <c r="E26" t="s">
        <v>15</v>
      </c>
      <c r="F26">
        <v>1943</v>
      </c>
      <c r="G26" s="3">
        <f t="shared" si="4"/>
        <v>0.10910213936773541</v>
      </c>
      <c r="H26" s="1"/>
      <c r="J26" s="21"/>
      <c r="K26" t="s">
        <v>16</v>
      </c>
      <c r="L26">
        <v>6.2</v>
      </c>
      <c r="M26" s="1">
        <f t="shared" si="5"/>
        <v>1.4345210550670987E-2</v>
      </c>
      <c r="P26">
        <v>2024</v>
      </c>
      <c r="Q26" s="2">
        <v>10.9</v>
      </c>
      <c r="R26" s="2">
        <v>33.299999999999997</v>
      </c>
      <c r="T26">
        <v>2023</v>
      </c>
      <c r="U26">
        <v>2.2999999999999998</v>
      </c>
    </row>
    <row r="27" spans="4:21" x14ac:dyDescent="0.25">
      <c r="J27" s="21"/>
      <c r="K27" t="s">
        <v>47</v>
      </c>
      <c r="L27">
        <v>432.2</v>
      </c>
      <c r="P27">
        <v>2025</v>
      </c>
      <c r="Q27" s="2">
        <v>13.2</v>
      </c>
      <c r="R27" s="2">
        <v>35</v>
      </c>
      <c r="T27">
        <v>2024</v>
      </c>
      <c r="U27">
        <v>2.2999999999999998</v>
      </c>
    </row>
    <row r="28" spans="4:21" x14ac:dyDescent="0.25">
      <c r="G28" s="4"/>
      <c r="H28" s="4"/>
      <c r="T28">
        <v>2025</v>
      </c>
      <c r="U28">
        <v>1.4</v>
      </c>
    </row>
    <row r="30" spans="4:21" ht="15" customHeight="1" x14ac:dyDescent="0.25">
      <c r="D30" s="7" t="s">
        <v>50</v>
      </c>
      <c r="H30" t="s">
        <v>40</v>
      </c>
      <c r="J30" s="22" t="s">
        <v>50</v>
      </c>
      <c r="K30" t="s">
        <v>42</v>
      </c>
      <c r="M30" t="s">
        <v>43</v>
      </c>
      <c r="N30" t="s">
        <v>32</v>
      </c>
      <c r="Q30" t="s">
        <v>30</v>
      </c>
      <c r="U30" t="s">
        <v>44</v>
      </c>
    </row>
    <row r="31" spans="4:21" x14ac:dyDescent="0.25">
      <c r="D31" t="s">
        <v>42</v>
      </c>
      <c r="F31">
        <v>20650</v>
      </c>
      <c r="J31" s="22"/>
      <c r="K31" t="s">
        <v>33</v>
      </c>
      <c r="L31" t="s">
        <v>16</v>
      </c>
      <c r="M31" s="3">
        <f>G38</f>
        <v>1.0266343825665859E-2</v>
      </c>
      <c r="Q31" t="s">
        <v>33</v>
      </c>
      <c r="R31" t="s">
        <v>34</v>
      </c>
      <c r="T31">
        <v>2015</v>
      </c>
      <c r="U31">
        <v>31</v>
      </c>
    </row>
    <row r="32" spans="4:21" x14ac:dyDescent="0.25">
      <c r="E32" t="s">
        <v>17</v>
      </c>
      <c r="F32">
        <v>0</v>
      </c>
      <c r="G32" s="3">
        <f>F32/$F$31</f>
        <v>0</v>
      </c>
      <c r="H32" s="3"/>
      <c r="J32" s="22"/>
      <c r="L32" t="s">
        <v>14</v>
      </c>
      <c r="M32" s="3">
        <f t="shared" ref="M32:M33" si="6">G39</f>
        <v>6.4891041162227605E-3</v>
      </c>
      <c r="N32" s="1"/>
      <c r="P32">
        <v>2016</v>
      </c>
      <c r="Q32" s="2">
        <v>31.42</v>
      </c>
      <c r="R32" s="2">
        <v>25.75</v>
      </c>
      <c r="T32">
        <v>2016</v>
      </c>
      <c r="U32">
        <v>17</v>
      </c>
    </row>
    <row r="33" spans="4:21" x14ac:dyDescent="0.25">
      <c r="E33" t="s">
        <v>9</v>
      </c>
      <c r="F33">
        <v>257</v>
      </c>
      <c r="G33" s="3">
        <f t="shared" ref="G33:G40" si="7">F33/$F$31</f>
        <v>1.2445520581113801E-2</v>
      </c>
      <c r="H33" s="3"/>
      <c r="J33" s="22"/>
      <c r="L33" t="s">
        <v>15</v>
      </c>
      <c r="M33" s="3">
        <f t="shared" si="6"/>
        <v>9.3414043583535111E-2</v>
      </c>
      <c r="N33" s="1">
        <f>H38</f>
        <v>0.11016949152542373</v>
      </c>
      <c r="P33">
        <v>2017</v>
      </c>
      <c r="Q33" s="2">
        <v>25.9</v>
      </c>
      <c r="R33" s="2">
        <v>38.89</v>
      </c>
      <c r="T33">
        <v>2017</v>
      </c>
      <c r="U33">
        <v>16</v>
      </c>
    </row>
    <row r="34" spans="4:21" x14ac:dyDescent="0.25">
      <c r="E34" t="s">
        <v>10</v>
      </c>
      <c r="F34">
        <v>0</v>
      </c>
      <c r="G34" s="3">
        <f t="shared" si="7"/>
        <v>0</v>
      </c>
      <c r="H34" s="3"/>
      <c r="J34" s="22"/>
      <c r="K34" t="s">
        <v>34</v>
      </c>
      <c r="L34" t="s">
        <v>35</v>
      </c>
      <c r="M34" s="3">
        <f>G34</f>
        <v>0</v>
      </c>
      <c r="N34" s="1">
        <f>H35</f>
        <v>0.46266343825665862</v>
      </c>
      <c r="P34">
        <v>2018</v>
      </c>
      <c r="Q34" s="2">
        <v>23.11</v>
      </c>
      <c r="R34" s="2">
        <v>35.21</v>
      </c>
      <c r="T34">
        <v>2018</v>
      </c>
      <c r="U34">
        <v>16</v>
      </c>
    </row>
    <row r="35" spans="4:21" x14ac:dyDescent="0.25">
      <c r="E35" t="s">
        <v>11</v>
      </c>
      <c r="F35">
        <v>3447</v>
      </c>
      <c r="G35" s="3">
        <f t="shared" si="7"/>
        <v>0.16692493946731235</v>
      </c>
      <c r="H35" s="1">
        <f>SUM(G34,G37)</f>
        <v>0.46266343825665862</v>
      </c>
      <c r="J35" s="22"/>
      <c r="L35" t="s">
        <v>13</v>
      </c>
      <c r="M35" s="3">
        <f>G37</f>
        <v>0.46266343825665862</v>
      </c>
      <c r="N35" s="1"/>
      <c r="P35">
        <v>2019</v>
      </c>
      <c r="Q35" s="2">
        <v>18.440000000000001</v>
      </c>
      <c r="R35" s="2">
        <v>42.98</v>
      </c>
      <c r="T35">
        <v>2019</v>
      </c>
      <c r="U35">
        <v>2</v>
      </c>
    </row>
    <row r="36" spans="4:21" x14ac:dyDescent="0.25">
      <c r="E36" t="s">
        <v>12</v>
      </c>
      <c r="F36">
        <v>5117</v>
      </c>
      <c r="G36" s="3">
        <f t="shared" si="7"/>
        <v>0.24779661016949153</v>
      </c>
      <c r="H36" s="1"/>
      <c r="J36" s="22"/>
      <c r="P36">
        <v>2020</v>
      </c>
      <c r="Q36" s="2">
        <v>12.23</v>
      </c>
      <c r="R36" s="2">
        <v>43.14</v>
      </c>
      <c r="T36">
        <v>2020</v>
      </c>
      <c r="U36">
        <v>7</v>
      </c>
    </row>
    <row r="37" spans="4:21" x14ac:dyDescent="0.25">
      <c r="E37" t="s">
        <v>13</v>
      </c>
      <c r="F37">
        <v>9554</v>
      </c>
      <c r="G37" s="3">
        <f t="shared" si="7"/>
        <v>0.46266343825665862</v>
      </c>
      <c r="H37" s="1"/>
      <c r="J37" s="22"/>
      <c r="K37" t="s">
        <v>45</v>
      </c>
      <c r="L37" t="s">
        <v>46</v>
      </c>
      <c r="M37" t="s">
        <v>43</v>
      </c>
      <c r="P37">
        <v>2021</v>
      </c>
      <c r="Q37" s="2">
        <v>10.34</v>
      </c>
      <c r="R37" s="2">
        <v>42.76</v>
      </c>
      <c r="T37">
        <v>2021</v>
      </c>
      <c r="U37">
        <v>17</v>
      </c>
    </row>
    <row r="38" spans="4:21" x14ac:dyDescent="0.25">
      <c r="E38" t="s">
        <v>16</v>
      </c>
      <c r="F38">
        <v>212</v>
      </c>
      <c r="G38" s="3">
        <f t="shared" si="7"/>
        <v>1.0266343825665859E-2</v>
      </c>
      <c r="H38" s="1">
        <f>SUM(G38:G40)</f>
        <v>0.11016949152542373</v>
      </c>
      <c r="J38" s="22"/>
      <c r="K38" t="s">
        <v>17</v>
      </c>
      <c r="L38">
        <v>25.5</v>
      </c>
      <c r="M38" s="1">
        <f>L38/$L$41</f>
        <v>6.141618497109827E-2</v>
      </c>
      <c r="P38">
        <v>2022</v>
      </c>
      <c r="Q38" s="2">
        <v>10.34</v>
      </c>
      <c r="R38" s="2">
        <v>44.22</v>
      </c>
      <c r="T38">
        <v>2022</v>
      </c>
      <c r="U38">
        <v>5</v>
      </c>
    </row>
    <row r="39" spans="4:21" x14ac:dyDescent="0.25">
      <c r="E39" t="s">
        <v>14</v>
      </c>
      <c r="F39">
        <v>134</v>
      </c>
      <c r="G39" s="3">
        <f t="shared" si="7"/>
        <v>6.4891041162227605E-3</v>
      </c>
      <c r="H39" s="1"/>
      <c r="J39" s="22"/>
      <c r="K39" t="s">
        <v>11</v>
      </c>
      <c r="L39">
        <v>366.7</v>
      </c>
      <c r="M39" s="1">
        <f t="shared" ref="M39:M40" si="8">L39/$L$41</f>
        <v>0.88318882466281312</v>
      </c>
      <c r="P39">
        <v>2023</v>
      </c>
      <c r="Q39" s="2">
        <v>12.2</v>
      </c>
      <c r="R39" s="2">
        <v>41.7</v>
      </c>
      <c r="T39">
        <v>2023</v>
      </c>
      <c r="U39">
        <v>4.3</v>
      </c>
    </row>
    <row r="40" spans="4:21" x14ac:dyDescent="0.25">
      <c r="E40" t="s">
        <v>15</v>
      </c>
      <c r="F40">
        <v>1929</v>
      </c>
      <c r="G40" s="3">
        <f t="shared" si="7"/>
        <v>9.3414043583535111E-2</v>
      </c>
      <c r="H40" s="1"/>
      <c r="J40" s="22"/>
      <c r="K40" t="s">
        <v>16</v>
      </c>
      <c r="L40">
        <v>23</v>
      </c>
      <c r="M40" s="1">
        <f t="shared" si="8"/>
        <v>5.5394990366088637E-2</v>
      </c>
      <c r="P40">
        <v>2024</v>
      </c>
      <c r="Q40" s="2">
        <v>10.7</v>
      </c>
      <c r="R40" s="2">
        <v>46.9</v>
      </c>
      <c r="T40">
        <v>2024</v>
      </c>
      <c r="U40">
        <v>4.9000000000000004</v>
      </c>
    </row>
    <row r="41" spans="4:21" x14ac:dyDescent="0.25">
      <c r="J41" s="22"/>
      <c r="K41" t="s">
        <v>47</v>
      </c>
      <c r="L41">
        <v>415.2</v>
      </c>
      <c r="P41">
        <v>2025</v>
      </c>
      <c r="Q41" s="2">
        <v>11</v>
      </c>
      <c r="R41" s="2">
        <v>46.3</v>
      </c>
      <c r="T41">
        <v>2025</v>
      </c>
      <c r="U41">
        <v>5.5</v>
      </c>
    </row>
    <row r="42" spans="4:21" x14ac:dyDescent="0.25">
      <c r="G42" s="4"/>
      <c r="H42" s="4"/>
    </row>
    <row r="44" spans="4:21" ht="15" customHeight="1" x14ac:dyDescent="0.25">
      <c r="D44" s="8" t="s">
        <v>51</v>
      </c>
      <c r="H44" t="s">
        <v>40</v>
      </c>
      <c r="J44" s="23" t="s">
        <v>52</v>
      </c>
      <c r="K44" t="s">
        <v>42</v>
      </c>
      <c r="M44" t="s">
        <v>43</v>
      </c>
      <c r="N44" t="s">
        <v>32</v>
      </c>
      <c r="Q44" t="s">
        <v>30</v>
      </c>
      <c r="U44" t="s">
        <v>44</v>
      </c>
    </row>
    <row r="45" spans="4:21" x14ac:dyDescent="0.25">
      <c r="D45" t="s">
        <v>42</v>
      </c>
      <c r="F45">
        <f>SUM(F46:F54)</f>
        <v>12892</v>
      </c>
      <c r="J45" s="23"/>
      <c r="K45" t="s">
        <v>33</v>
      </c>
      <c r="L45" t="s">
        <v>16</v>
      </c>
      <c r="M45" s="3">
        <f>G52</f>
        <v>1.0161340366118522E-2</v>
      </c>
      <c r="Q45" t="s">
        <v>33</v>
      </c>
      <c r="R45" t="s">
        <v>34</v>
      </c>
      <c r="T45">
        <v>2015</v>
      </c>
      <c r="U45">
        <v>10</v>
      </c>
    </row>
    <row r="46" spans="4:21" x14ac:dyDescent="0.25">
      <c r="E46" t="s">
        <v>17</v>
      </c>
      <c r="F46">
        <v>0</v>
      </c>
      <c r="G46" s="3">
        <f>F46/$F$45</f>
        <v>0</v>
      </c>
      <c r="H46" s="3"/>
      <c r="J46" s="23"/>
      <c r="L46" t="s">
        <v>14</v>
      </c>
      <c r="M46" s="3">
        <f t="shared" ref="M46:M47" si="9">G53</f>
        <v>1.5513496742165685E-2</v>
      </c>
      <c r="N46" s="1"/>
      <c r="P46">
        <v>2016</v>
      </c>
      <c r="Q46" s="2">
        <v>31.12</v>
      </c>
      <c r="R46" s="2">
        <v>27.05</v>
      </c>
      <c r="T46">
        <v>2016</v>
      </c>
      <c r="U46">
        <v>9</v>
      </c>
    </row>
    <row r="47" spans="4:21" x14ac:dyDescent="0.25">
      <c r="E47" t="s">
        <v>9</v>
      </c>
      <c r="F47">
        <v>243</v>
      </c>
      <c r="G47" s="3">
        <f t="shared" ref="G47:G54" si="10">F47/$F$45</f>
        <v>1.8848898541731305E-2</v>
      </c>
      <c r="H47" s="3"/>
      <c r="J47" s="23"/>
      <c r="L47" t="s">
        <v>15</v>
      </c>
      <c r="M47" s="3">
        <f t="shared" si="9"/>
        <v>0.17545764815389389</v>
      </c>
      <c r="N47" s="1">
        <f>H52</f>
        <v>0.20113248526217808</v>
      </c>
      <c r="P47">
        <v>2017</v>
      </c>
      <c r="Q47" s="2">
        <v>25.97</v>
      </c>
      <c r="R47" s="2">
        <v>38.65</v>
      </c>
      <c r="T47">
        <v>2017</v>
      </c>
      <c r="U47">
        <v>8</v>
      </c>
    </row>
    <row r="48" spans="4:21" x14ac:dyDescent="0.25">
      <c r="E48" t="s">
        <v>10</v>
      </c>
      <c r="F48">
        <v>0</v>
      </c>
      <c r="G48" s="3">
        <f t="shared" si="10"/>
        <v>0</v>
      </c>
      <c r="H48" s="3"/>
      <c r="J48" s="23"/>
      <c r="K48" t="s">
        <v>34</v>
      </c>
      <c r="L48" t="s">
        <v>35</v>
      </c>
      <c r="M48" s="3">
        <f>G48</f>
        <v>0</v>
      </c>
      <c r="N48" s="1">
        <f>H49</f>
        <v>0.36200744647843625</v>
      </c>
      <c r="P48">
        <v>2018</v>
      </c>
      <c r="Q48" s="2">
        <v>27.23</v>
      </c>
      <c r="R48" s="2">
        <v>36.64</v>
      </c>
      <c r="T48">
        <v>2018</v>
      </c>
      <c r="U48">
        <v>6</v>
      </c>
    </row>
    <row r="49" spans="4:21" x14ac:dyDescent="0.25">
      <c r="E49" t="s">
        <v>11</v>
      </c>
      <c r="F49">
        <v>2804</v>
      </c>
      <c r="G49" s="3">
        <f t="shared" si="10"/>
        <v>0.21749922432516289</v>
      </c>
      <c r="H49" s="1">
        <f>SUM(G48,G51)</f>
        <v>0.36200744647843625</v>
      </c>
      <c r="J49" s="23"/>
      <c r="L49" t="s">
        <v>13</v>
      </c>
      <c r="M49" s="3">
        <f>G51</f>
        <v>0.36200744647843625</v>
      </c>
      <c r="N49" s="1"/>
      <c r="P49">
        <v>2019</v>
      </c>
      <c r="Q49" s="2">
        <v>22.54</v>
      </c>
      <c r="R49" s="2">
        <v>33.4</v>
      </c>
      <c r="T49">
        <v>2019</v>
      </c>
      <c r="U49">
        <v>5</v>
      </c>
    </row>
    <row r="50" spans="4:21" x14ac:dyDescent="0.25">
      <c r="E50" t="s">
        <v>12</v>
      </c>
      <c r="F50">
        <v>2585</v>
      </c>
      <c r="G50" s="3">
        <f t="shared" si="10"/>
        <v>0.20051194539249148</v>
      </c>
      <c r="H50" s="1"/>
      <c r="J50" s="23"/>
      <c r="P50">
        <v>2020</v>
      </c>
      <c r="Q50" s="2">
        <v>19.97</v>
      </c>
      <c r="R50" s="2">
        <v>35.590000000000003</v>
      </c>
      <c r="T50">
        <v>2020</v>
      </c>
      <c r="U50">
        <v>6</v>
      </c>
    </row>
    <row r="51" spans="4:21" x14ac:dyDescent="0.25">
      <c r="E51" t="s">
        <v>13</v>
      </c>
      <c r="F51">
        <v>4667</v>
      </c>
      <c r="G51" s="3">
        <f t="shared" si="10"/>
        <v>0.36200744647843625</v>
      </c>
      <c r="H51" s="1"/>
      <c r="J51" s="23"/>
      <c r="K51" t="s">
        <v>45</v>
      </c>
      <c r="L51" t="s">
        <v>46</v>
      </c>
      <c r="M51" t="s">
        <v>43</v>
      </c>
      <c r="P51">
        <v>2021</v>
      </c>
      <c r="Q51" s="2">
        <v>20.04</v>
      </c>
      <c r="R51" s="2">
        <v>30.71</v>
      </c>
      <c r="T51">
        <v>2021</v>
      </c>
      <c r="U51">
        <v>3</v>
      </c>
    </row>
    <row r="52" spans="4:21" x14ac:dyDescent="0.25">
      <c r="E52" t="s">
        <v>16</v>
      </c>
      <c r="F52" s="17">
        <v>131</v>
      </c>
      <c r="G52" s="3">
        <f t="shared" si="10"/>
        <v>1.0161340366118522E-2</v>
      </c>
      <c r="H52" s="1">
        <f>SUM(G52:G54)</f>
        <v>0.20113248526217808</v>
      </c>
      <c r="J52" s="23"/>
      <c r="K52" t="s">
        <v>17</v>
      </c>
      <c r="L52">
        <v>0</v>
      </c>
      <c r="M52" s="1">
        <v>0</v>
      </c>
      <c r="P52">
        <v>2022</v>
      </c>
      <c r="Q52" s="2">
        <v>13.02</v>
      </c>
      <c r="R52" s="2">
        <v>33.229999999999997</v>
      </c>
      <c r="T52">
        <v>2022</v>
      </c>
      <c r="U52">
        <v>4</v>
      </c>
    </row>
    <row r="53" spans="4:21" x14ac:dyDescent="0.25">
      <c r="E53" t="s">
        <v>14</v>
      </c>
      <c r="F53">
        <v>200</v>
      </c>
      <c r="G53" s="3">
        <f t="shared" si="10"/>
        <v>1.5513496742165685E-2</v>
      </c>
      <c r="H53" s="1"/>
      <c r="J53" s="23"/>
      <c r="K53" t="s">
        <v>11</v>
      </c>
      <c r="L53">
        <v>285.35000000000002</v>
      </c>
      <c r="M53" s="1">
        <v>0.95664990462979016</v>
      </c>
      <c r="P53">
        <v>2023</v>
      </c>
      <c r="Q53" s="2">
        <v>17.600000000000001</v>
      </c>
      <c r="R53" s="2">
        <v>34.1</v>
      </c>
      <c r="T53">
        <v>2023</v>
      </c>
      <c r="U53">
        <v>4.3</v>
      </c>
    </row>
    <row r="54" spans="4:21" x14ac:dyDescent="0.25">
      <c r="E54" t="s">
        <v>15</v>
      </c>
      <c r="F54">
        <v>2262</v>
      </c>
      <c r="G54" s="3">
        <f t="shared" si="10"/>
        <v>0.17545764815389389</v>
      </c>
      <c r="H54" s="1"/>
      <c r="J54" s="23"/>
      <c r="K54" t="s">
        <v>16</v>
      </c>
      <c r="L54">
        <v>8</v>
      </c>
      <c r="M54" s="1">
        <v>4.3350095370209812E-2</v>
      </c>
      <c r="P54">
        <v>2024</v>
      </c>
      <c r="Q54" s="2">
        <v>15.2</v>
      </c>
      <c r="R54" s="2">
        <v>34.4</v>
      </c>
      <c r="T54">
        <v>2024</v>
      </c>
      <c r="U54">
        <v>4.3</v>
      </c>
    </row>
    <row r="55" spans="4:21" x14ac:dyDescent="0.25">
      <c r="J55" s="23"/>
      <c r="K55" t="s">
        <v>47</v>
      </c>
      <c r="L55">
        <v>293.35000000000002</v>
      </c>
      <c r="P55">
        <v>2025</v>
      </c>
      <c r="Q55" s="2">
        <v>20.100000000000001</v>
      </c>
      <c r="R55" s="2">
        <v>36.200000000000003</v>
      </c>
      <c r="T55">
        <v>2025</v>
      </c>
      <c r="U55">
        <v>2.7</v>
      </c>
    </row>
    <row r="56" spans="4:21" x14ac:dyDescent="0.25">
      <c r="G56" s="4"/>
      <c r="H56" s="4"/>
    </row>
    <row r="58" spans="4:21" ht="15" customHeight="1" x14ac:dyDescent="0.25">
      <c r="D58" s="9" t="s">
        <v>53</v>
      </c>
      <c r="H58" t="s">
        <v>40</v>
      </c>
      <c r="J58" s="25" t="s">
        <v>54</v>
      </c>
      <c r="K58" t="s">
        <v>42</v>
      </c>
      <c r="M58" t="s">
        <v>43</v>
      </c>
      <c r="N58" t="s">
        <v>32</v>
      </c>
      <c r="Q58" t="s">
        <v>30</v>
      </c>
      <c r="U58" t="s">
        <v>44</v>
      </c>
    </row>
    <row r="59" spans="4:21" x14ac:dyDescent="0.25">
      <c r="D59" t="s">
        <v>42</v>
      </c>
      <c r="F59">
        <v>13847</v>
      </c>
      <c r="J59" s="25"/>
      <c r="K59" t="s">
        <v>33</v>
      </c>
      <c r="L59" t="s">
        <v>16</v>
      </c>
      <c r="M59" s="3">
        <f>G66</f>
        <v>8.8105726872246704E-3</v>
      </c>
      <c r="Q59" t="s">
        <v>33</v>
      </c>
      <c r="R59" t="s">
        <v>34</v>
      </c>
      <c r="T59">
        <v>2015</v>
      </c>
      <c r="U59">
        <v>2</v>
      </c>
    </row>
    <row r="60" spans="4:21" x14ac:dyDescent="0.25">
      <c r="E60" t="s">
        <v>17</v>
      </c>
      <c r="F60">
        <v>69</v>
      </c>
      <c r="G60" s="3">
        <f>F60/$F$59</f>
        <v>4.9830288149057562E-3</v>
      </c>
      <c r="H60" s="3"/>
      <c r="J60" s="25"/>
      <c r="L60" t="s">
        <v>14</v>
      </c>
      <c r="M60" s="3">
        <f t="shared" ref="M60:M61" si="11">G67</f>
        <v>1.0977106954574998E-2</v>
      </c>
      <c r="N60" s="1"/>
      <c r="P60">
        <v>2016</v>
      </c>
      <c r="Q60" s="2">
        <v>30.22</v>
      </c>
      <c r="R60" s="2">
        <v>23.34</v>
      </c>
      <c r="T60">
        <v>2016</v>
      </c>
      <c r="U60">
        <v>2</v>
      </c>
    </row>
    <row r="61" spans="4:21" x14ac:dyDescent="0.25">
      <c r="E61" t="s">
        <v>9</v>
      </c>
      <c r="F61">
        <v>123</v>
      </c>
      <c r="G61" s="3">
        <f t="shared" ref="G61:G68" si="12">F61/$F$59</f>
        <v>8.8827904961363471E-3</v>
      </c>
      <c r="H61" s="3"/>
      <c r="J61" s="25"/>
      <c r="L61" t="s">
        <v>15</v>
      </c>
      <c r="M61" s="3">
        <f t="shared" si="11"/>
        <v>0.18458871957824799</v>
      </c>
      <c r="N61" s="1">
        <f>H66</f>
        <v>0.20437639922004766</v>
      </c>
      <c r="P61">
        <v>2017</v>
      </c>
      <c r="Q61" s="2">
        <v>25.51</v>
      </c>
      <c r="R61" s="2">
        <v>33.6</v>
      </c>
      <c r="T61">
        <v>2017</v>
      </c>
      <c r="U61">
        <v>3</v>
      </c>
    </row>
    <row r="62" spans="4:21" x14ac:dyDescent="0.25">
      <c r="E62" t="s">
        <v>10</v>
      </c>
      <c r="F62">
        <v>0</v>
      </c>
      <c r="G62" s="3">
        <f t="shared" si="12"/>
        <v>0</v>
      </c>
      <c r="H62" s="3"/>
      <c r="J62" s="25"/>
      <c r="K62" t="s">
        <v>34</v>
      </c>
      <c r="L62" t="s">
        <v>35</v>
      </c>
      <c r="M62" s="3">
        <f>G62</f>
        <v>0</v>
      </c>
      <c r="N62" s="1">
        <f>H63</f>
        <v>0.44175633711273199</v>
      </c>
      <c r="P62">
        <v>2018</v>
      </c>
      <c r="Q62" s="2">
        <v>37.979999999999997</v>
      </c>
      <c r="R62" s="2">
        <v>25</v>
      </c>
      <c r="T62">
        <v>2018</v>
      </c>
      <c r="U62">
        <v>4</v>
      </c>
    </row>
    <row r="63" spans="4:21" x14ac:dyDescent="0.25">
      <c r="E63" t="s">
        <v>11</v>
      </c>
      <c r="F63">
        <v>1763</v>
      </c>
      <c r="G63" s="3">
        <f t="shared" si="12"/>
        <v>0.12731999711128764</v>
      </c>
      <c r="H63" s="1">
        <f>SUM(G62,G65)</f>
        <v>0.44175633711273199</v>
      </c>
      <c r="J63" s="25"/>
      <c r="L63" t="s">
        <v>13</v>
      </c>
      <c r="M63" s="3">
        <f>G65</f>
        <v>0.44175633711273199</v>
      </c>
      <c r="N63" s="1"/>
      <c r="P63">
        <v>2019</v>
      </c>
      <c r="Q63" s="2">
        <v>50.63</v>
      </c>
      <c r="R63" s="2">
        <v>17.55</v>
      </c>
      <c r="T63">
        <v>2019</v>
      </c>
      <c r="U63">
        <v>7</v>
      </c>
    </row>
    <row r="64" spans="4:21" x14ac:dyDescent="0.25">
      <c r="E64" t="s">
        <v>12</v>
      </c>
      <c r="F64">
        <v>2945</v>
      </c>
      <c r="G64" s="3">
        <f t="shared" si="12"/>
        <v>0.2126814472448906</v>
      </c>
      <c r="H64" s="1"/>
      <c r="J64" s="25"/>
      <c r="P64">
        <v>2020</v>
      </c>
      <c r="Q64" s="2">
        <v>30.8</v>
      </c>
      <c r="R64" s="2">
        <v>34.44</v>
      </c>
      <c r="T64">
        <v>2020</v>
      </c>
      <c r="U64">
        <v>4</v>
      </c>
    </row>
    <row r="65" spans="4:21" x14ac:dyDescent="0.25">
      <c r="E65" t="s">
        <v>13</v>
      </c>
      <c r="F65">
        <v>6117</v>
      </c>
      <c r="G65" s="3">
        <f t="shared" si="12"/>
        <v>0.44175633711273199</v>
      </c>
      <c r="H65" s="1"/>
      <c r="J65" s="25"/>
      <c r="K65" t="s">
        <v>45</v>
      </c>
      <c r="L65" t="s">
        <v>46</v>
      </c>
      <c r="M65" t="s">
        <v>43</v>
      </c>
      <c r="P65">
        <v>2021</v>
      </c>
      <c r="Q65" s="2">
        <v>25.6</v>
      </c>
      <c r="R65" s="2">
        <v>33.54</v>
      </c>
      <c r="T65">
        <v>2021</v>
      </c>
      <c r="U65">
        <v>3</v>
      </c>
    </row>
    <row r="66" spans="4:21" x14ac:dyDescent="0.25">
      <c r="E66" t="s">
        <v>16</v>
      </c>
      <c r="F66">
        <v>122</v>
      </c>
      <c r="G66" s="3">
        <f t="shared" si="12"/>
        <v>8.8105726872246704E-3</v>
      </c>
      <c r="H66" s="1">
        <f>SUM(G66:G68)</f>
        <v>0.20437639922004766</v>
      </c>
      <c r="J66" s="25"/>
      <c r="K66" t="s">
        <v>17</v>
      </c>
      <c r="L66">
        <v>0</v>
      </c>
      <c r="M66" s="1">
        <f>L66/$L$69</f>
        <v>0</v>
      </c>
      <c r="P66">
        <v>2022</v>
      </c>
      <c r="Q66" s="2">
        <v>20.46</v>
      </c>
      <c r="R66" s="2">
        <v>38.01</v>
      </c>
      <c r="T66">
        <v>2022</v>
      </c>
      <c r="U66">
        <v>5</v>
      </c>
    </row>
    <row r="67" spans="4:21" x14ac:dyDescent="0.25">
      <c r="E67" t="s">
        <v>14</v>
      </c>
      <c r="F67">
        <v>152</v>
      </c>
      <c r="G67" s="3">
        <f t="shared" si="12"/>
        <v>1.0977106954574998E-2</v>
      </c>
      <c r="H67" s="1"/>
      <c r="J67" s="25"/>
      <c r="K67" t="s">
        <v>11</v>
      </c>
      <c r="L67">
        <v>315.64999999999998</v>
      </c>
      <c r="M67" s="1">
        <f t="shared" ref="M67:M68" si="13">L67/$L$69</f>
        <v>0.93235858809629291</v>
      </c>
      <c r="P67">
        <v>2023</v>
      </c>
      <c r="Q67">
        <v>21.4</v>
      </c>
      <c r="R67">
        <v>36.200000000000003</v>
      </c>
      <c r="T67">
        <v>2023</v>
      </c>
      <c r="U67">
        <v>5.3</v>
      </c>
    </row>
    <row r="68" spans="4:21" x14ac:dyDescent="0.25">
      <c r="E68" t="s">
        <v>15</v>
      </c>
      <c r="F68">
        <v>2556</v>
      </c>
      <c r="G68" s="3">
        <f t="shared" si="12"/>
        <v>0.18458871957824799</v>
      </c>
      <c r="H68" s="1"/>
      <c r="J68" s="25"/>
      <c r="K68" t="s">
        <v>16</v>
      </c>
      <c r="L68">
        <v>22.9</v>
      </c>
      <c r="M68" s="1">
        <f t="shared" si="13"/>
        <v>6.7641411903706983E-2</v>
      </c>
      <c r="P68">
        <v>2024</v>
      </c>
      <c r="Q68" s="2">
        <v>15.5</v>
      </c>
      <c r="R68" s="2">
        <v>46.7</v>
      </c>
      <c r="T68">
        <v>2024</v>
      </c>
      <c r="U68">
        <v>5.9</v>
      </c>
    </row>
    <row r="69" spans="4:21" x14ac:dyDescent="0.25">
      <c r="J69" s="25"/>
      <c r="K69" t="s">
        <v>47</v>
      </c>
      <c r="L69">
        <v>338.55</v>
      </c>
      <c r="P69">
        <v>2025</v>
      </c>
      <c r="Q69" s="2">
        <v>20.399999999999999</v>
      </c>
      <c r="R69" s="2">
        <v>44.2</v>
      </c>
      <c r="T69">
        <v>2025</v>
      </c>
      <c r="U69">
        <v>6.8</v>
      </c>
    </row>
    <row r="70" spans="4:21" x14ac:dyDescent="0.25">
      <c r="G70" s="4"/>
      <c r="H70" s="4"/>
    </row>
    <row r="72" spans="4:21" ht="15" customHeight="1" x14ac:dyDescent="0.25">
      <c r="D72" s="10" t="s">
        <v>55</v>
      </c>
      <c r="H72" t="s">
        <v>40</v>
      </c>
      <c r="J72" s="24" t="s">
        <v>56</v>
      </c>
      <c r="K72" t="s">
        <v>42</v>
      </c>
      <c r="M72" t="s">
        <v>43</v>
      </c>
      <c r="N72" t="s">
        <v>32</v>
      </c>
      <c r="Q72" t="s">
        <v>30</v>
      </c>
      <c r="U72" t="s">
        <v>44</v>
      </c>
    </row>
    <row r="73" spans="4:21" x14ac:dyDescent="0.25">
      <c r="D73" t="s">
        <v>42</v>
      </c>
      <c r="F73">
        <f>SUM(F74:F82)</f>
        <v>28159</v>
      </c>
      <c r="J73" s="24"/>
      <c r="K73" t="s">
        <v>33</v>
      </c>
      <c r="L73" t="s">
        <v>16</v>
      </c>
      <c r="M73" s="3">
        <f>G80</f>
        <v>1.7223622997975779E-2</v>
      </c>
      <c r="Q73" t="s">
        <v>33</v>
      </c>
      <c r="R73" t="s">
        <v>34</v>
      </c>
      <c r="T73">
        <v>2015</v>
      </c>
      <c r="U73">
        <v>7</v>
      </c>
    </row>
    <row r="74" spans="4:21" x14ac:dyDescent="0.25">
      <c r="E74" t="s">
        <v>17</v>
      </c>
      <c r="F74">
        <v>0</v>
      </c>
      <c r="G74" s="3">
        <f>F74/$F$73</f>
        <v>0</v>
      </c>
      <c r="H74" s="3"/>
      <c r="J74" s="24"/>
      <c r="L74" t="s">
        <v>14</v>
      </c>
      <c r="M74" s="3">
        <f t="shared" ref="M74:M75" si="14">G81</f>
        <v>4.2615149685713274E-3</v>
      </c>
      <c r="N74" s="1"/>
      <c r="P74">
        <v>2016</v>
      </c>
      <c r="Q74" s="2">
        <v>20.02</v>
      </c>
      <c r="R74" s="2">
        <v>25.96</v>
      </c>
      <c r="T74">
        <v>2016</v>
      </c>
      <c r="U74">
        <v>7</v>
      </c>
    </row>
    <row r="75" spans="4:21" x14ac:dyDescent="0.25">
      <c r="E75" t="s">
        <v>9</v>
      </c>
      <c r="F75">
        <v>545</v>
      </c>
      <c r="G75" s="3">
        <f t="shared" ref="G75:G82" si="15">F75/$F$73</f>
        <v>1.9354380482261443E-2</v>
      </c>
      <c r="H75" s="3"/>
      <c r="J75" s="24"/>
      <c r="L75" t="s">
        <v>15</v>
      </c>
      <c r="M75" s="3">
        <f t="shared" si="14"/>
        <v>0.18111438616428141</v>
      </c>
      <c r="N75" s="1">
        <f>H80</f>
        <v>0.20259952413082852</v>
      </c>
      <c r="P75">
        <v>2017</v>
      </c>
      <c r="Q75" s="2">
        <v>19.39</v>
      </c>
      <c r="R75" s="2">
        <v>30.37</v>
      </c>
      <c r="T75">
        <v>2017</v>
      </c>
      <c r="U75">
        <v>9</v>
      </c>
    </row>
    <row r="76" spans="4:21" x14ac:dyDescent="0.25">
      <c r="E76" t="s">
        <v>10</v>
      </c>
      <c r="F76">
        <v>0</v>
      </c>
      <c r="G76" s="3">
        <f t="shared" si="15"/>
        <v>0</v>
      </c>
      <c r="H76" s="3"/>
      <c r="J76" s="24"/>
      <c r="K76" t="s">
        <v>34</v>
      </c>
      <c r="L76" t="s">
        <v>35</v>
      </c>
      <c r="M76" s="3">
        <f>G76</f>
        <v>0</v>
      </c>
      <c r="N76" s="1">
        <f>H77</f>
        <v>0.4059093007564189</v>
      </c>
      <c r="P76">
        <v>2018</v>
      </c>
      <c r="Q76" s="2">
        <v>15.96</v>
      </c>
      <c r="R76" s="2">
        <v>38.49</v>
      </c>
      <c r="T76">
        <v>2018</v>
      </c>
      <c r="U76">
        <v>8</v>
      </c>
    </row>
    <row r="77" spans="4:21" x14ac:dyDescent="0.25">
      <c r="E77" t="s">
        <v>11</v>
      </c>
      <c r="F77">
        <v>3744</v>
      </c>
      <c r="G77" s="3">
        <f t="shared" si="15"/>
        <v>0.1329592670194254</v>
      </c>
      <c r="H77" s="1">
        <f>SUM(G76,G79)</f>
        <v>0.4059093007564189</v>
      </c>
      <c r="J77" s="24"/>
      <c r="L77" t="s">
        <v>13</v>
      </c>
      <c r="M77" s="3">
        <f>G79</f>
        <v>0.4059093007564189</v>
      </c>
      <c r="N77" s="1"/>
      <c r="P77">
        <v>2019</v>
      </c>
      <c r="Q77" s="2">
        <v>14.55</v>
      </c>
      <c r="R77" s="2">
        <v>36.07</v>
      </c>
      <c r="T77">
        <v>2019</v>
      </c>
      <c r="U77">
        <v>6</v>
      </c>
    </row>
    <row r="78" spans="4:21" x14ac:dyDescent="0.25">
      <c r="E78" t="s">
        <v>12</v>
      </c>
      <c r="F78">
        <v>6735</v>
      </c>
      <c r="G78" s="3">
        <f t="shared" si="15"/>
        <v>0.23917752761106573</v>
      </c>
      <c r="H78" s="1"/>
      <c r="J78" s="24"/>
      <c r="P78">
        <v>2020</v>
      </c>
      <c r="Q78" s="2">
        <v>12.8</v>
      </c>
      <c r="R78" s="2">
        <v>37.72</v>
      </c>
      <c r="T78">
        <v>2020</v>
      </c>
      <c r="U78">
        <v>6</v>
      </c>
    </row>
    <row r="79" spans="4:21" x14ac:dyDescent="0.25">
      <c r="E79" t="s">
        <v>13</v>
      </c>
      <c r="F79">
        <v>11430</v>
      </c>
      <c r="G79" s="3">
        <f t="shared" si="15"/>
        <v>0.4059093007564189</v>
      </c>
      <c r="H79" s="1"/>
      <c r="J79" s="24"/>
      <c r="K79" t="s">
        <v>45</v>
      </c>
      <c r="L79" t="s">
        <v>46</v>
      </c>
      <c r="M79" t="s">
        <v>43</v>
      </c>
      <c r="P79">
        <v>2021</v>
      </c>
      <c r="Q79" s="2">
        <v>14.74</v>
      </c>
      <c r="R79" s="2">
        <v>35.99</v>
      </c>
      <c r="T79">
        <v>2021</v>
      </c>
      <c r="U79">
        <v>6</v>
      </c>
    </row>
    <row r="80" spans="4:21" x14ac:dyDescent="0.25">
      <c r="E80" t="s">
        <v>16</v>
      </c>
      <c r="F80" s="17">
        <v>485</v>
      </c>
      <c r="G80" s="3">
        <f t="shared" si="15"/>
        <v>1.7223622997975779E-2</v>
      </c>
      <c r="H80" s="1">
        <f>SUM(G80:G82)</f>
        <v>0.20259952413082852</v>
      </c>
      <c r="J80" s="24"/>
      <c r="K80" t="s">
        <v>17</v>
      </c>
      <c r="L80">
        <v>6</v>
      </c>
      <c r="M80" s="1">
        <f>L80/$L$83</f>
        <v>8.9525514771709933E-3</v>
      </c>
      <c r="P80">
        <v>2022</v>
      </c>
      <c r="Q80" s="2">
        <v>14.72</v>
      </c>
      <c r="R80" s="2">
        <v>35.99</v>
      </c>
      <c r="T80">
        <v>2022</v>
      </c>
      <c r="U80">
        <v>2</v>
      </c>
    </row>
    <row r="81" spans="5:21" x14ac:dyDescent="0.25">
      <c r="E81" t="s">
        <v>14</v>
      </c>
      <c r="F81">
        <v>120</v>
      </c>
      <c r="G81" s="3">
        <f t="shared" si="15"/>
        <v>4.2615149685713274E-3</v>
      </c>
      <c r="H81" s="1"/>
      <c r="J81" s="24"/>
      <c r="K81" t="s">
        <v>11</v>
      </c>
      <c r="L81">
        <v>629.67999999999995</v>
      </c>
      <c r="M81" s="1">
        <f>L81/$L$83</f>
        <v>0.93954043569083845</v>
      </c>
      <c r="P81">
        <v>2023</v>
      </c>
      <c r="Q81">
        <v>15.7</v>
      </c>
      <c r="R81">
        <v>39.6</v>
      </c>
      <c r="T81">
        <v>2023</v>
      </c>
      <c r="U81">
        <v>4.2</v>
      </c>
    </row>
    <row r="82" spans="5:21" x14ac:dyDescent="0.25">
      <c r="E82" t="s">
        <v>15</v>
      </c>
      <c r="F82">
        <v>5100</v>
      </c>
      <c r="G82" s="3">
        <f t="shared" si="15"/>
        <v>0.18111438616428141</v>
      </c>
      <c r="H82" s="1"/>
      <c r="J82" s="24"/>
      <c r="K82" t="s">
        <v>16</v>
      </c>
      <c r="L82">
        <v>34.520000000000003</v>
      </c>
      <c r="M82" s="1">
        <f>L82/$L$83</f>
        <v>5.1507012831990454E-2</v>
      </c>
      <c r="P82">
        <v>2024</v>
      </c>
      <c r="Q82" s="2">
        <v>15.7</v>
      </c>
      <c r="R82" s="2">
        <v>41.2</v>
      </c>
      <c r="T82">
        <v>2024</v>
      </c>
      <c r="U82">
        <v>5.3</v>
      </c>
    </row>
    <row r="83" spans="5:21" x14ac:dyDescent="0.25">
      <c r="J83" s="24"/>
      <c r="K83" t="s">
        <v>47</v>
      </c>
      <c r="L83">
        <v>670.2</v>
      </c>
      <c r="P83">
        <v>2025</v>
      </c>
      <c r="Q83" s="2">
        <v>20.3</v>
      </c>
      <c r="R83" s="2">
        <v>40.6</v>
      </c>
      <c r="T83">
        <v>2025</v>
      </c>
      <c r="U83">
        <v>5.2</v>
      </c>
    </row>
    <row r="84" spans="5:21" x14ac:dyDescent="0.25">
      <c r="G84" s="4"/>
      <c r="H84" s="4"/>
    </row>
  </sheetData>
  <mergeCells count="6">
    <mergeCell ref="J2:J13"/>
    <mergeCell ref="J16:J27"/>
    <mergeCell ref="J30:J41"/>
    <mergeCell ref="J44:J55"/>
    <mergeCell ref="J72:J83"/>
    <mergeCell ref="J58:J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596A-29E8-4BAB-BA5E-732579F33E71}">
  <dimension ref="B1:AD45"/>
  <sheetViews>
    <sheetView topLeftCell="E1" workbookViewId="0">
      <selection activeCell="D3" sqref="D3"/>
    </sheetView>
  </sheetViews>
  <sheetFormatPr baseColWidth="10" defaultRowHeight="15" x14ac:dyDescent="0.25"/>
  <sheetData>
    <row r="1" spans="2:30" x14ac:dyDescent="0.25">
      <c r="V1" t="s">
        <v>0</v>
      </c>
      <c r="W1" t="s">
        <v>1</v>
      </c>
      <c r="X1" t="s">
        <v>2</v>
      </c>
      <c r="Y1" t="s">
        <v>3</v>
      </c>
      <c r="Z1" t="s">
        <v>4</v>
      </c>
      <c r="AA1" t="s">
        <v>57</v>
      </c>
      <c r="AB1" t="s">
        <v>58</v>
      </c>
      <c r="AC1" t="s">
        <v>5</v>
      </c>
      <c r="AD1" t="s">
        <v>6</v>
      </c>
    </row>
    <row r="2" spans="2:30" ht="15" customHeight="1" x14ac:dyDescent="0.25">
      <c r="B2" s="12" t="s">
        <v>79</v>
      </c>
      <c r="F2" t="s">
        <v>40</v>
      </c>
      <c r="H2" s="26" t="s">
        <v>79</v>
      </c>
      <c r="I2" t="s">
        <v>42</v>
      </c>
      <c r="K2" t="s">
        <v>43</v>
      </c>
      <c r="L2" t="s">
        <v>32</v>
      </c>
      <c r="O2" t="s">
        <v>30</v>
      </c>
      <c r="S2" t="s">
        <v>44</v>
      </c>
      <c r="V2" s="12">
        <v>2024</v>
      </c>
      <c r="W2" s="12" t="s">
        <v>7</v>
      </c>
      <c r="X2" s="12" t="s">
        <v>8</v>
      </c>
      <c r="Y2" s="12">
        <v>96</v>
      </c>
      <c r="Z2" s="12" t="s">
        <v>28</v>
      </c>
      <c r="AA2" s="12">
        <v>32928</v>
      </c>
      <c r="AB2" s="12" t="s">
        <v>59</v>
      </c>
      <c r="AC2" s="12" t="s">
        <v>11</v>
      </c>
      <c r="AD2" s="12">
        <v>2</v>
      </c>
    </row>
    <row r="3" spans="2:30" x14ac:dyDescent="0.25">
      <c r="B3" t="s">
        <v>42</v>
      </c>
      <c r="D3">
        <v>1366.5</v>
      </c>
      <c r="H3" s="26"/>
      <c r="I3" t="s">
        <v>33</v>
      </c>
      <c r="J3" t="s">
        <v>16</v>
      </c>
      <c r="K3" s="3">
        <f>E10</f>
        <v>5.0493962678375415E-2</v>
      </c>
      <c r="L3" s="1">
        <f>F10</f>
        <v>0.16136114160263448</v>
      </c>
      <c r="O3" t="s">
        <v>33</v>
      </c>
      <c r="P3" t="s">
        <v>34</v>
      </c>
      <c r="R3">
        <v>2015</v>
      </c>
      <c r="V3" s="12">
        <v>2024</v>
      </c>
      <c r="W3" s="12" t="s">
        <v>7</v>
      </c>
      <c r="X3" s="12" t="s">
        <v>8</v>
      </c>
      <c r="Y3" s="12">
        <v>22</v>
      </c>
      <c r="Z3" s="12" t="s">
        <v>21</v>
      </c>
      <c r="AA3" s="12">
        <v>32937</v>
      </c>
      <c r="AB3" s="12" t="s">
        <v>60</v>
      </c>
      <c r="AC3" s="12" t="s">
        <v>11</v>
      </c>
      <c r="AD3" s="12">
        <v>4.5</v>
      </c>
    </row>
    <row r="4" spans="2:30" x14ac:dyDescent="0.25">
      <c r="C4" t="s">
        <v>17</v>
      </c>
      <c r="D4">
        <v>0</v>
      </c>
      <c r="E4" s="3">
        <f>D4/$D$3</f>
        <v>0</v>
      </c>
      <c r="F4" s="3"/>
      <c r="H4" s="26"/>
      <c r="J4" t="s">
        <v>14</v>
      </c>
      <c r="K4" s="3">
        <f t="shared" ref="K4:K5" si="0">E11</f>
        <v>0</v>
      </c>
      <c r="L4" s="1"/>
      <c r="N4">
        <v>2016</v>
      </c>
      <c r="O4" s="2"/>
      <c r="P4" s="2"/>
      <c r="R4">
        <v>2016</v>
      </c>
      <c r="V4" s="12">
        <v>2024</v>
      </c>
      <c r="W4" s="12" t="s">
        <v>7</v>
      </c>
      <c r="X4" s="12" t="s">
        <v>8</v>
      </c>
      <c r="Y4" s="12">
        <v>24</v>
      </c>
      <c r="Z4" s="12" t="s">
        <v>23</v>
      </c>
      <c r="AA4" s="12">
        <v>32933</v>
      </c>
      <c r="AB4" s="12" t="s">
        <v>61</v>
      </c>
      <c r="AC4" s="12" t="s">
        <v>11</v>
      </c>
      <c r="AD4" s="12">
        <v>4.5</v>
      </c>
    </row>
    <row r="5" spans="2:30" x14ac:dyDescent="0.25">
      <c r="C5" t="s">
        <v>9</v>
      </c>
      <c r="D5">
        <v>69</v>
      </c>
      <c r="E5" s="3">
        <f t="shared" ref="E5:E12" si="1">D5/$D$3</f>
        <v>5.0493962678375415E-2</v>
      </c>
      <c r="F5" s="3"/>
      <c r="H5" s="26"/>
      <c r="J5" t="s">
        <v>15</v>
      </c>
      <c r="K5" s="3">
        <f t="shared" si="0"/>
        <v>0.11086717892425905</v>
      </c>
      <c r="L5" s="1"/>
      <c r="N5">
        <v>2017</v>
      </c>
      <c r="O5" s="2"/>
      <c r="P5" s="2"/>
      <c r="R5">
        <v>2017</v>
      </c>
      <c r="V5" s="12">
        <v>2024</v>
      </c>
      <c r="W5" s="12" t="s">
        <v>7</v>
      </c>
      <c r="X5" s="12" t="s">
        <v>8</v>
      </c>
      <c r="Y5" s="12">
        <v>22</v>
      </c>
      <c r="Z5" s="12" t="s">
        <v>21</v>
      </c>
      <c r="AA5" s="12">
        <v>32935</v>
      </c>
      <c r="AB5" s="12" t="s">
        <v>62</v>
      </c>
      <c r="AC5" s="12" t="s">
        <v>11</v>
      </c>
      <c r="AD5" s="12">
        <v>4.5</v>
      </c>
    </row>
    <row r="6" spans="2:30" x14ac:dyDescent="0.25">
      <c r="C6" t="s">
        <v>10</v>
      </c>
      <c r="D6">
        <v>0</v>
      </c>
      <c r="E6" s="3">
        <f t="shared" si="1"/>
        <v>0</v>
      </c>
      <c r="F6" s="3"/>
      <c r="H6" s="26"/>
      <c r="I6" t="s">
        <v>34</v>
      </c>
      <c r="J6" t="s">
        <v>35</v>
      </c>
      <c r="K6" s="3">
        <v>0</v>
      </c>
      <c r="L6" s="1">
        <f>F7</f>
        <v>0.19538968166849616</v>
      </c>
      <c r="N6">
        <v>2018</v>
      </c>
      <c r="O6" s="2"/>
      <c r="P6" s="2"/>
      <c r="R6">
        <v>2018</v>
      </c>
      <c r="V6" s="12">
        <v>2024</v>
      </c>
      <c r="W6" s="12" t="s">
        <v>7</v>
      </c>
      <c r="X6" s="12" t="s">
        <v>8</v>
      </c>
      <c r="Y6" s="12">
        <v>27</v>
      </c>
      <c r="Z6" s="12" t="s">
        <v>24</v>
      </c>
      <c r="AA6" s="12">
        <v>32927</v>
      </c>
      <c r="AB6" s="12" t="s">
        <v>63</v>
      </c>
      <c r="AC6" s="12" t="s">
        <v>11</v>
      </c>
      <c r="AD6" s="12">
        <v>4.5</v>
      </c>
    </row>
    <row r="7" spans="2:30" x14ac:dyDescent="0.25">
      <c r="C7" t="s">
        <v>11</v>
      </c>
      <c r="D7">
        <v>258</v>
      </c>
      <c r="E7" s="3">
        <f t="shared" si="1"/>
        <v>0.18880351262349068</v>
      </c>
      <c r="F7" s="1">
        <f>SUM(E6,E9)</f>
        <v>0.19538968166849616</v>
      </c>
      <c r="H7" s="26"/>
      <c r="J7" t="s">
        <v>13</v>
      </c>
      <c r="K7" s="3">
        <f>E9</f>
        <v>0.19538968166849616</v>
      </c>
      <c r="L7" s="1"/>
      <c r="N7">
        <v>2019</v>
      </c>
      <c r="O7" s="2"/>
      <c r="P7" s="2"/>
      <c r="R7">
        <v>2019</v>
      </c>
      <c r="V7" s="12">
        <v>2024</v>
      </c>
      <c r="W7" s="12" t="s">
        <v>7</v>
      </c>
      <c r="X7" s="12" t="s">
        <v>8</v>
      </c>
      <c r="Y7" s="12">
        <v>22</v>
      </c>
      <c r="Z7" s="12" t="s">
        <v>21</v>
      </c>
      <c r="AA7" s="12">
        <v>32928</v>
      </c>
      <c r="AB7" s="12" t="s">
        <v>59</v>
      </c>
      <c r="AC7" s="12" t="s">
        <v>11</v>
      </c>
      <c r="AD7" s="12">
        <v>2.5</v>
      </c>
    </row>
    <row r="8" spans="2:30" x14ac:dyDescent="0.25">
      <c r="C8" t="s">
        <v>12</v>
      </c>
      <c r="D8">
        <v>552</v>
      </c>
      <c r="E8" s="3">
        <f t="shared" si="1"/>
        <v>0.40395170142700332</v>
      </c>
      <c r="F8" s="1"/>
      <c r="H8" s="26"/>
      <c r="N8">
        <v>2020</v>
      </c>
      <c r="O8" s="2"/>
      <c r="P8" s="2"/>
      <c r="R8">
        <v>2020</v>
      </c>
      <c r="V8" s="12">
        <v>2024</v>
      </c>
      <c r="W8" s="12" t="s">
        <v>7</v>
      </c>
      <c r="X8" s="12" t="s">
        <v>8</v>
      </c>
      <c r="Y8" s="12">
        <v>22</v>
      </c>
      <c r="Z8" s="12" t="s">
        <v>21</v>
      </c>
      <c r="AA8" s="12">
        <v>32930</v>
      </c>
      <c r="AB8" s="12" t="s">
        <v>64</v>
      </c>
      <c r="AC8" s="12" t="s">
        <v>11</v>
      </c>
      <c r="AD8" s="12">
        <v>4.5</v>
      </c>
    </row>
    <row r="9" spans="2:30" x14ac:dyDescent="0.25">
      <c r="C9" t="s">
        <v>13</v>
      </c>
      <c r="D9">
        <v>267</v>
      </c>
      <c r="E9" s="3">
        <f t="shared" si="1"/>
        <v>0.19538968166849616</v>
      </c>
      <c r="F9" s="1"/>
      <c r="H9" s="26"/>
      <c r="I9" t="s">
        <v>45</v>
      </c>
      <c r="J9" t="s">
        <v>46</v>
      </c>
      <c r="K9" t="s">
        <v>43</v>
      </c>
      <c r="N9">
        <v>2021</v>
      </c>
      <c r="O9" s="2"/>
      <c r="P9" s="2"/>
      <c r="R9">
        <v>2021</v>
      </c>
      <c r="V9" s="12">
        <v>2024</v>
      </c>
      <c r="W9" s="12" t="s">
        <v>7</v>
      </c>
      <c r="X9" s="12" t="s">
        <v>8</v>
      </c>
      <c r="Y9" s="12">
        <v>22</v>
      </c>
      <c r="Z9" s="12" t="s">
        <v>21</v>
      </c>
      <c r="AA9" s="12">
        <v>32941</v>
      </c>
      <c r="AB9" s="12" t="s">
        <v>65</v>
      </c>
      <c r="AC9" s="12" t="s">
        <v>11</v>
      </c>
      <c r="AD9" s="12">
        <v>4.5</v>
      </c>
    </row>
    <row r="10" spans="2:30" x14ac:dyDescent="0.25">
      <c r="C10" t="s">
        <v>16</v>
      </c>
      <c r="D10">
        <v>69</v>
      </c>
      <c r="E10" s="3">
        <f t="shared" si="1"/>
        <v>5.0493962678375415E-2</v>
      </c>
      <c r="F10" s="1">
        <f>SUM(E10:E12)</f>
        <v>0.16136114160263448</v>
      </c>
      <c r="H10" s="26"/>
      <c r="I10" t="s">
        <v>17</v>
      </c>
      <c r="J10">
        <v>0</v>
      </c>
      <c r="K10" s="1">
        <f>J10/$J$13</f>
        <v>0</v>
      </c>
      <c r="N10">
        <v>2022</v>
      </c>
      <c r="O10" s="2"/>
      <c r="P10" s="2"/>
      <c r="R10">
        <v>2022</v>
      </c>
      <c r="V10" s="12">
        <v>2024</v>
      </c>
      <c r="W10" s="12" t="s">
        <v>7</v>
      </c>
      <c r="X10" s="12" t="s">
        <v>8</v>
      </c>
      <c r="Y10" s="12">
        <v>22</v>
      </c>
      <c r="Z10" s="12" t="s">
        <v>21</v>
      </c>
      <c r="AA10" s="12">
        <v>32942</v>
      </c>
      <c r="AB10" s="12" t="s">
        <v>66</v>
      </c>
      <c r="AC10" s="12" t="s">
        <v>11</v>
      </c>
      <c r="AD10" s="12">
        <v>4.5</v>
      </c>
    </row>
    <row r="11" spans="2:30" x14ac:dyDescent="0.25">
      <c r="C11" t="s">
        <v>14</v>
      </c>
      <c r="D11">
        <v>0</v>
      </c>
      <c r="E11" s="3">
        <f t="shared" si="1"/>
        <v>0</v>
      </c>
      <c r="F11" s="1"/>
      <c r="H11" s="26"/>
      <c r="I11" t="s">
        <v>11</v>
      </c>
      <c r="J11">
        <v>91.5</v>
      </c>
      <c r="K11" s="1">
        <f t="shared" ref="K11:K12" si="2">J11/$J$13</f>
        <v>1</v>
      </c>
      <c r="N11">
        <v>2023</v>
      </c>
      <c r="R11">
        <v>2023</v>
      </c>
      <c r="V11" s="12">
        <v>2024</v>
      </c>
      <c r="W11" s="12" t="s">
        <v>7</v>
      </c>
      <c r="X11" s="12" t="s">
        <v>8</v>
      </c>
      <c r="Y11" s="12">
        <v>22</v>
      </c>
      <c r="Z11" s="12" t="s">
        <v>21</v>
      </c>
      <c r="AA11" s="12">
        <v>32936</v>
      </c>
      <c r="AB11" s="12" t="s">
        <v>67</v>
      </c>
      <c r="AC11" s="12" t="s">
        <v>11</v>
      </c>
      <c r="AD11" s="12">
        <v>4.5</v>
      </c>
    </row>
    <row r="12" spans="2:30" x14ac:dyDescent="0.25">
      <c r="C12" t="s">
        <v>15</v>
      </c>
      <c r="D12">
        <v>151.5</v>
      </c>
      <c r="E12" s="3">
        <f t="shared" si="1"/>
        <v>0.11086717892425905</v>
      </c>
      <c r="F12" s="1"/>
      <c r="H12" s="26"/>
      <c r="I12" t="s">
        <v>16</v>
      </c>
      <c r="J12">
        <v>0</v>
      </c>
      <c r="K12" s="1">
        <f t="shared" si="2"/>
        <v>0</v>
      </c>
      <c r="N12">
        <v>2024</v>
      </c>
      <c r="O12" s="2">
        <v>16.100000000000001</v>
      </c>
      <c r="P12" s="2">
        <v>19.5</v>
      </c>
      <c r="R12">
        <v>2024</v>
      </c>
      <c r="S12">
        <v>0</v>
      </c>
      <c r="V12" s="12">
        <v>2024</v>
      </c>
      <c r="W12" s="12" t="s">
        <v>7</v>
      </c>
      <c r="X12" s="12" t="s">
        <v>8</v>
      </c>
      <c r="Y12" s="12">
        <v>22</v>
      </c>
      <c r="Z12" s="12" t="s">
        <v>21</v>
      </c>
      <c r="AA12" s="12">
        <v>32943</v>
      </c>
      <c r="AB12" s="12" t="s">
        <v>68</v>
      </c>
      <c r="AC12" s="12" t="s">
        <v>11</v>
      </c>
      <c r="AD12" s="12">
        <v>4.5</v>
      </c>
    </row>
    <row r="13" spans="2:30" x14ac:dyDescent="0.25">
      <c r="I13" t="s">
        <v>47</v>
      </c>
      <c r="J13">
        <v>91.5</v>
      </c>
      <c r="V13" s="12">
        <v>2024</v>
      </c>
      <c r="W13" s="12" t="s">
        <v>7</v>
      </c>
      <c r="X13" s="12" t="s">
        <v>8</v>
      </c>
      <c r="Y13" s="12">
        <v>12</v>
      </c>
      <c r="Z13" s="12" t="s">
        <v>19</v>
      </c>
      <c r="AA13" s="12">
        <v>32926</v>
      </c>
      <c r="AB13" s="12" t="s">
        <v>69</v>
      </c>
      <c r="AC13" s="12" t="s">
        <v>11</v>
      </c>
      <c r="AD13" s="12">
        <v>4.5</v>
      </c>
    </row>
    <row r="14" spans="2:30" x14ac:dyDescent="0.25">
      <c r="V14" s="12">
        <v>2024</v>
      </c>
      <c r="W14" s="12" t="s">
        <v>7</v>
      </c>
      <c r="X14" s="12" t="s">
        <v>8</v>
      </c>
      <c r="Y14" s="12">
        <v>22</v>
      </c>
      <c r="Z14" s="12" t="s">
        <v>21</v>
      </c>
      <c r="AA14" s="12">
        <v>32929</v>
      </c>
      <c r="AB14" s="12" t="s">
        <v>70</v>
      </c>
      <c r="AC14" s="12" t="s">
        <v>11</v>
      </c>
      <c r="AD14" s="12">
        <v>4.5</v>
      </c>
    </row>
    <row r="15" spans="2:30" x14ac:dyDescent="0.25">
      <c r="V15" s="12">
        <v>2024</v>
      </c>
      <c r="W15" s="12" t="s">
        <v>7</v>
      </c>
      <c r="X15" s="12" t="s">
        <v>8</v>
      </c>
      <c r="Y15" s="12">
        <v>22</v>
      </c>
      <c r="Z15" s="12" t="s">
        <v>21</v>
      </c>
      <c r="AA15" s="12">
        <v>32931</v>
      </c>
      <c r="AB15" s="12" t="s">
        <v>71</v>
      </c>
      <c r="AC15" s="12" t="s">
        <v>11</v>
      </c>
      <c r="AD15" s="12">
        <v>4.5</v>
      </c>
    </row>
    <row r="16" spans="2:30" x14ac:dyDescent="0.25">
      <c r="V16" s="12">
        <v>2024</v>
      </c>
      <c r="W16" s="12" t="s">
        <v>7</v>
      </c>
      <c r="X16" s="12" t="s">
        <v>8</v>
      </c>
      <c r="Y16" s="12">
        <v>9</v>
      </c>
      <c r="Z16" s="12" t="s">
        <v>18</v>
      </c>
      <c r="AA16" s="12">
        <v>32932</v>
      </c>
      <c r="AB16" s="12" t="s">
        <v>72</v>
      </c>
      <c r="AC16" s="12" t="s">
        <v>11</v>
      </c>
      <c r="AD16" s="12">
        <v>1.5</v>
      </c>
    </row>
    <row r="17" spans="2:30" x14ac:dyDescent="0.25">
      <c r="V17" s="12">
        <v>2024</v>
      </c>
      <c r="W17" s="12" t="s">
        <v>7</v>
      </c>
      <c r="X17" s="12" t="s">
        <v>8</v>
      </c>
      <c r="Y17" s="12">
        <v>24</v>
      </c>
      <c r="Z17" s="12" t="s">
        <v>23</v>
      </c>
      <c r="AA17" s="12">
        <v>32944</v>
      </c>
      <c r="AB17" s="12" t="s">
        <v>73</v>
      </c>
      <c r="AC17" s="12" t="s">
        <v>11</v>
      </c>
      <c r="AD17" s="12">
        <v>4.5</v>
      </c>
    </row>
    <row r="18" spans="2:30" x14ac:dyDescent="0.25">
      <c r="B18" s="13" t="s">
        <v>80</v>
      </c>
      <c r="F18" t="s">
        <v>40</v>
      </c>
      <c r="H18" s="27" t="s">
        <v>80</v>
      </c>
      <c r="I18" t="s">
        <v>42</v>
      </c>
      <c r="K18" t="s">
        <v>43</v>
      </c>
      <c r="L18" t="s">
        <v>32</v>
      </c>
      <c r="V18" s="12">
        <v>2024</v>
      </c>
      <c r="W18" s="12" t="s">
        <v>7</v>
      </c>
      <c r="X18" s="12" t="s">
        <v>8</v>
      </c>
      <c r="Y18" s="12">
        <v>22</v>
      </c>
      <c r="Z18" s="12" t="s">
        <v>21</v>
      </c>
      <c r="AA18" s="12">
        <v>32924</v>
      </c>
      <c r="AB18" s="12" t="s">
        <v>74</v>
      </c>
      <c r="AC18" s="12" t="s">
        <v>11</v>
      </c>
      <c r="AD18" s="12">
        <v>6</v>
      </c>
    </row>
    <row r="19" spans="2:30" x14ac:dyDescent="0.25">
      <c r="B19" t="s">
        <v>42</v>
      </c>
      <c r="D19">
        <v>1566</v>
      </c>
      <c r="H19" s="27"/>
      <c r="I19" t="s">
        <v>33</v>
      </c>
      <c r="J19" t="s">
        <v>16</v>
      </c>
      <c r="K19" s="3">
        <f>E26</f>
        <v>1.1494252873563218E-2</v>
      </c>
      <c r="L19" s="1">
        <f>F26</f>
        <v>6.5134099616858232E-2</v>
      </c>
      <c r="V19" s="12">
        <v>2024</v>
      </c>
      <c r="W19" s="12" t="s">
        <v>7</v>
      </c>
      <c r="X19" s="12" t="s">
        <v>8</v>
      </c>
      <c r="Y19" s="12">
        <v>22</v>
      </c>
      <c r="Z19" s="12" t="s">
        <v>21</v>
      </c>
      <c r="AA19" s="12">
        <v>32939</v>
      </c>
      <c r="AB19" s="12" t="s">
        <v>75</v>
      </c>
      <c r="AC19" s="12" t="s">
        <v>11</v>
      </c>
      <c r="AD19" s="12">
        <v>4.5</v>
      </c>
    </row>
    <row r="20" spans="2:30" x14ac:dyDescent="0.25">
      <c r="C20" t="s">
        <v>17</v>
      </c>
      <c r="D20">
        <v>0</v>
      </c>
      <c r="E20" s="3">
        <f>D20/$D$19</f>
        <v>0</v>
      </c>
      <c r="F20" s="3"/>
      <c r="H20" s="27"/>
      <c r="J20" t="s">
        <v>14</v>
      </c>
      <c r="K20" s="3">
        <f t="shared" ref="K20:K21" si="3">E27</f>
        <v>0</v>
      </c>
      <c r="L20" s="1"/>
      <c r="V20" s="12">
        <v>2024</v>
      </c>
      <c r="W20" s="12" t="s">
        <v>7</v>
      </c>
      <c r="X20" s="12" t="s">
        <v>8</v>
      </c>
      <c r="Y20" s="12">
        <v>22</v>
      </c>
      <c r="Z20" s="12" t="s">
        <v>21</v>
      </c>
      <c r="AA20" s="12">
        <v>32925</v>
      </c>
      <c r="AB20" s="12" t="s">
        <v>76</v>
      </c>
      <c r="AC20" s="12" t="s">
        <v>11</v>
      </c>
      <c r="AD20" s="12">
        <v>4.5</v>
      </c>
    </row>
    <row r="21" spans="2:30" x14ac:dyDescent="0.25">
      <c r="C21" t="s">
        <v>9</v>
      </c>
      <c r="D21">
        <v>12</v>
      </c>
      <c r="E21" s="3">
        <f t="shared" ref="E21:E28" si="4">D21/$D$19</f>
        <v>7.6628352490421452E-3</v>
      </c>
      <c r="F21" s="3"/>
      <c r="H21" s="27"/>
      <c r="J21" t="s">
        <v>15</v>
      </c>
      <c r="K21" s="3">
        <f t="shared" si="3"/>
        <v>5.3639846743295021E-2</v>
      </c>
      <c r="L21" s="1"/>
      <c r="V21" s="12">
        <v>2024</v>
      </c>
      <c r="W21" s="12" t="s">
        <v>7</v>
      </c>
      <c r="X21" s="12" t="s">
        <v>8</v>
      </c>
      <c r="Y21" s="12">
        <v>22</v>
      </c>
      <c r="Z21" s="12" t="s">
        <v>21</v>
      </c>
      <c r="AA21" s="12">
        <v>32940</v>
      </c>
      <c r="AB21" s="12" t="s">
        <v>77</v>
      </c>
      <c r="AC21" s="12" t="s">
        <v>11</v>
      </c>
      <c r="AD21" s="12">
        <v>4.5</v>
      </c>
    </row>
    <row r="22" spans="2:30" x14ac:dyDescent="0.25">
      <c r="C22" t="s">
        <v>10</v>
      </c>
      <c r="D22">
        <v>60</v>
      </c>
      <c r="E22" s="3">
        <f t="shared" si="4"/>
        <v>3.8314176245210725E-2</v>
      </c>
      <c r="F22" s="3"/>
      <c r="H22" s="27"/>
      <c r="I22" t="s">
        <v>34</v>
      </c>
      <c r="J22" t="s">
        <v>35</v>
      </c>
      <c r="K22" s="3">
        <v>0</v>
      </c>
      <c r="L22" s="1">
        <f>F23</f>
        <v>0.16091954022988506</v>
      </c>
      <c r="V22" s="12">
        <v>2024</v>
      </c>
      <c r="W22" s="12" t="s">
        <v>7</v>
      </c>
      <c r="X22" s="12" t="s">
        <v>8</v>
      </c>
      <c r="Y22" s="12">
        <v>23</v>
      </c>
      <c r="Z22" s="12" t="s">
        <v>22</v>
      </c>
      <c r="AA22" s="12">
        <v>32934</v>
      </c>
      <c r="AB22" s="12" t="s">
        <v>78</v>
      </c>
      <c r="AC22" s="12" t="s">
        <v>11</v>
      </c>
      <c r="AD22" s="12">
        <v>4.5</v>
      </c>
    </row>
    <row r="23" spans="2:30" x14ac:dyDescent="0.25">
      <c r="C23" t="s">
        <v>11</v>
      </c>
      <c r="D23">
        <v>432</v>
      </c>
      <c r="E23" s="3">
        <f t="shared" si="4"/>
        <v>0.27586206896551724</v>
      </c>
      <c r="F23" s="1">
        <f>SUM(E22,E25)</f>
        <v>0.16091954022988506</v>
      </c>
      <c r="H23" s="27"/>
      <c r="J23" t="s">
        <v>13</v>
      </c>
      <c r="K23" s="3">
        <f>E25</f>
        <v>0.12260536398467432</v>
      </c>
      <c r="L23" s="1"/>
      <c r="V23" s="12">
        <v>2024</v>
      </c>
      <c r="W23" s="12" t="s">
        <v>7</v>
      </c>
      <c r="X23" s="12" t="s">
        <v>8</v>
      </c>
      <c r="Y23" s="12">
        <v>22</v>
      </c>
      <c r="Z23" s="12" t="s">
        <v>21</v>
      </c>
      <c r="AA23" s="12">
        <v>32932</v>
      </c>
      <c r="AB23" s="12" t="s">
        <v>72</v>
      </c>
      <c r="AC23" s="12" t="s">
        <v>11</v>
      </c>
      <c r="AD23" s="12">
        <v>3</v>
      </c>
    </row>
    <row r="24" spans="2:30" x14ac:dyDescent="0.25">
      <c r="C24" t="s">
        <v>12</v>
      </c>
      <c r="D24">
        <v>768</v>
      </c>
      <c r="E24" s="3">
        <f t="shared" si="4"/>
        <v>0.49042145593869729</v>
      </c>
      <c r="F24" s="1"/>
      <c r="H24" s="27"/>
      <c r="V24" s="13">
        <v>2024</v>
      </c>
      <c r="W24" s="13" t="s">
        <v>7</v>
      </c>
      <c r="X24" s="13" t="s">
        <v>8</v>
      </c>
      <c r="Y24" s="13">
        <v>28</v>
      </c>
      <c r="Z24" s="13" t="s">
        <v>25</v>
      </c>
      <c r="AA24" s="13">
        <v>32950</v>
      </c>
      <c r="AB24" s="13" t="s">
        <v>81</v>
      </c>
      <c r="AC24" s="13" t="s">
        <v>11</v>
      </c>
      <c r="AD24" s="13">
        <v>6</v>
      </c>
    </row>
    <row r="25" spans="2:30" x14ac:dyDescent="0.25">
      <c r="C25" t="s">
        <v>13</v>
      </c>
      <c r="D25">
        <v>192</v>
      </c>
      <c r="E25" s="3">
        <f t="shared" si="4"/>
        <v>0.12260536398467432</v>
      </c>
      <c r="F25" s="1"/>
      <c r="H25" s="27"/>
      <c r="I25" t="s">
        <v>45</v>
      </c>
      <c r="J25" t="s">
        <v>46</v>
      </c>
      <c r="K25" t="s">
        <v>43</v>
      </c>
      <c r="V25" s="13">
        <v>2024</v>
      </c>
      <c r="W25" s="13" t="s">
        <v>7</v>
      </c>
      <c r="X25" s="13" t="s">
        <v>8</v>
      </c>
      <c r="Y25" s="13">
        <v>28</v>
      </c>
      <c r="Z25" s="13" t="s">
        <v>25</v>
      </c>
      <c r="AA25" s="13">
        <v>32963</v>
      </c>
      <c r="AB25" s="13" t="s">
        <v>82</v>
      </c>
      <c r="AC25" s="13" t="s">
        <v>11</v>
      </c>
      <c r="AD25" s="13">
        <v>6</v>
      </c>
    </row>
    <row r="26" spans="2:30" x14ac:dyDescent="0.25">
      <c r="C26" t="s">
        <v>16</v>
      </c>
      <c r="D26">
        <v>18</v>
      </c>
      <c r="E26" s="3">
        <f t="shared" si="4"/>
        <v>1.1494252873563218E-2</v>
      </c>
      <c r="F26" s="1">
        <f>SUM(E26:E28)</f>
        <v>6.5134099616858232E-2</v>
      </c>
      <c r="H26" s="27"/>
      <c r="I26" t="s">
        <v>17</v>
      </c>
      <c r="J26">
        <v>0</v>
      </c>
      <c r="K26" s="1">
        <f>J26/$J$13</f>
        <v>0</v>
      </c>
      <c r="V26" s="13">
        <v>2024</v>
      </c>
      <c r="W26" s="13" t="s">
        <v>7</v>
      </c>
      <c r="X26" s="13" t="s">
        <v>8</v>
      </c>
      <c r="Y26" s="13">
        <v>28</v>
      </c>
      <c r="Z26" s="13" t="s">
        <v>25</v>
      </c>
      <c r="AA26" s="13">
        <v>32947</v>
      </c>
      <c r="AB26" s="13" t="s">
        <v>83</v>
      </c>
      <c r="AC26" s="13" t="s">
        <v>11</v>
      </c>
      <c r="AD26" s="13">
        <v>6</v>
      </c>
    </row>
    <row r="27" spans="2:30" x14ac:dyDescent="0.25">
      <c r="C27" t="s">
        <v>14</v>
      </c>
      <c r="D27">
        <v>0</v>
      </c>
      <c r="E27" s="3">
        <f t="shared" si="4"/>
        <v>0</v>
      </c>
      <c r="F27" s="1"/>
      <c r="H27" s="27"/>
      <c r="I27" t="s">
        <v>11</v>
      </c>
      <c r="J27">
        <v>96</v>
      </c>
      <c r="K27" s="1">
        <f>J27/$J$29</f>
        <v>1</v>
      </c>
      <c r="V27" s="13">
        <v>2024</v>
      </c>
      <c r="W27" s="13" t="s">
        <v>7</v>
      </c>
      <c r="X27" s="13" t="s">
        <v>8</v>
      </c>
      <c r="Y27" s="13">
        <v>28</v>
      </c>
      <c r="Z27" s="13" t="s">
        <v>25</v>
      </c>
      <c r="AA27" s="13">
        <v>32948</v>
      </c>
      <c r="AB27" s="13" t="s">
        <v>84</v>
      </c>
      <c r="AC27" s="13" t="s">
        <v>11</v>
      </c>
      <c r="AD27" s="13">
        <v>6</v>
      </c>
    </row>
    <row r="28" spans="2:30" x14ac:dyDescent="0.25">
      <c r="C28" t="s">
        <v>15</v>
      </c>
      <c r="D28">
        <v>84</v>
      </c>
      <c r="E28" s="3">
        <f t="shared" si="4"/>
        <v>5.3639846743295021E-2</v>
      </c>
      <c r="F28" s="1"/>
      <c r="H28" s="27"/>
      <c r="I28" t="s">
        <v>16</v>
      </c>
      <c r="J28">
        <v>0</v>
      </c>
      <c r="K28" s="1">
        <f t="shared" ref="K28" si="5">J28/$J$13</f>
        <v>0</v>
      </c>
      <c r="V28" s="13">
        <v>2024</v>
      </c>
      <c r="W28" s="13" t="s">
        <v>7</v>
      </c>
      <c r="X28" s="13" t="s">
        <v>8</v>
      </c>
      <c r="Y28" s="13">
        <v>24</v>
      </c>
      <c r="Z28" s="13" t="s">
        <v>23</v>
      </c>
      <c r="AA28" s="13">
        <v>32958</v>
      </c>
      <c r="AB28" s="13" t="s">
        <v>85</v>
      </c>
      <c r="AC28" s="13" t="s">
        <v>11</v>
      </c>
      <c r="AD28" s="13">
        <v>6</v>
      </c>
    </row>
    <row r="29" spans="2:30" x14ac:dyDescent="0.25">
      <c r="I29" t="s">
        <v>47</v>
      </c>
      <c r="J29">
        <v>96</v>
      </c>
      <c r="V29" s="13">
        <v>2024</v>
      </c>
      <c r="W29" s="13" t="s">
        <v>7</v>
      </c>
      <c r="X29" s="13" t="s">
        <v>8</v>
      </c>
      <c r="Y29" s="13">
        <v>28</v>
      </c>
      <c r="Z29" s="13" t="s">
        <v>25</v>
      </c>
      <c r="AA29" s="13">
        <v>32953</v>
      </c>
      <c r="AB29" s="13" t="s">
        <v>86</v>
      </c>
      <c r="AC29" s="13" t="s">
        <v>11</v>
      </c>
      <c r="AD29" s="13">
        <v>6</v>
      </c>
    </row>
    <row r="30" spans="2:30" x14ac:dyDescent="0.25">
      <c r="V30" s="13">
        <v>2024</v>
      </c>
      <c r="W30" s="13" t="s">
        <v>7</v>
      </c>
      <c r="X30" s="13" t="s">
        <v>8</v>
      </c>
      <c r="Y30" s="13">
        <v>16</v>
      </c>
      <c r="Z30" s="13" t="s">
        <v>20</v>
      </c>
      <c r="AA30" s="13">
        <v>32955</v>
      </c>
      <c r="AB30" s="13" t="s">
        <v>87</v>
      </c>
      <c r="AC30" s="13" t="s">
        <v>11</v>
      </c>
      <c r="AD30" s="13">
        <v>6</v>
      </c>
    </row>
    <row r="31" spans="2:30" x14ac:dyDescent="0.25">
      <c r="V31" s="13">
        <v>2024</v>
      </c>
      <c r="W31" s="13" t="s">
        <v>7</v>
      </c>
      <c r="X31" s="13" t="s">
        <v>8</v>
      </c>
      <c r="Y31" s="13">
        <v>40</v>
      </c>
      <c r="Z31" s="13" t="s">
        <v>26</v>
      </c>
      <c r="AA31" s="13">
        <v>32965</v>
      </c>
      <c r="AB31" s="13" t="s">
        <v>88</v>
      </c>
      <c r="AC31" s="13" t="s">
        <v>11</v>
      </c>
      <c r="AD31" s="13">
        <v>6</v>
      </c>
    </row>
    <row r="32" spans="2:30" x14ac:dyDescent="0.25">
      <c r="V32" s="13">
        <v>2024</v>
      </c>
      <c r="W32" s="13" t="s">
        <v>7</v>
      </c>
      <c r="X32" s="13" t="s">
        <v>8</v>
      </c>
      <c r="Y32" s="13">
        <v>28</v>
      </c>
      <c r="Z32" s="13" t="s">
        <v>25</v>
      </c>
      <c r="AA32" s="13">
        <v>32949</v>
      </c>
      <c r="AB32" s="13" t="s">
        <v>89</v>
      </c>
      <c r="AC32" s="13" t="s">
        <v>11</v>
      </c>
      <c r="AD32" s="13">
        <v>6</v>
      </c>
    </row>
    <row r="33" spans="2:30" x14ac:dyDescent="0.25">
      <c r="V33" s="13">
        <v>2024</v>
      </c>
      <c r="W33" s="13" t="s">
        <v>7</v>
      </c>
      <c r="X33" s="13" t="s">
        <v>8</v>
      </c>
      <c r="Y33" s="13">
        <v>28</v>
      </c>
      <c r="Z33" s="13" t="s">
        <v>25</v>
      </c>
      <c r="AA33" s="13">
        <v>32951</v>
      </c>
      <c r="AB33" s="13" t="s">
        <v>90</v>
      </c>
      <c r="AC33" s="13" t="s">
        <v>11</v>
      </c>
      <c r="AD33" s="13">
        <v>6</v>
      </c>
    </row>
    <row r="34" spans="2:30" x14ac:dyDescent="0.25">
      <c r="B34" s="14" t="s">
        <v>97</v>
      </c>
      <c r="F34" t="s">
        <v>40</v>
      </c>
      <c r="H34" s="28" t="s">
        <v>98</v>
      </c>
      <c r="I34" t="s">
        <v>42</v>
      </c>
      <c r="K34" t="s">
        <v>43</v>
      </c>
      <c r="L34" t="s">
        <v>32</v>
      </c>
      <c r="V34" s="13">
        <v>2024</v>
      </c>
      <c r="W34" s="13" t="s">
        <v>7</v>
      </c>
      <c r="X34" s="13" t="s">
        <v>8</v>
      </c>
      <c r="Y34" s="13">
        <v>9</v>
      </c>
      <c r="Z34" s="13" t="s">
        <v>18</v>
      </c>
      <c r="AA34" s="13">
        <v>32957</v>
      </c>
      <c r="AB34" s="13" t="s">
        <v>91</v>
      </c>
      <c r="AC34" s="13" t="s">
        <v>11</v>
      </c>
      <c r="AD34" s="13">
        <v>6</v>
      </c>
    </row>
    <row r="35" spans="2:30" x14ac:dyDescent="0.25">
      <c r="B35" t="s">
        <v>42</v>
      </c>
      <c r="D35">
        <v>861</v>
      </c>
      <c r="H35" s="28"/>
      <c r="I35" t="s">
        <v>33</v>
      </c>
      <c r="J35" t="s">
        <v>16</v>
      </c>
      <c r="K35" s="3">
        <f>E42</f>
        <v>0</v>
      </c>
      <c r="L35" s="1">
        <f>F42</f>
        <v>0.19860627177700349</v>
      </c>
      <c r="V35" s="13">
        <v>2024</v>
      </c>
      <c r="W35" s="13" t="s">
        <v>7</v>
      </c>
      <c r="X35" s="13" t="s">
        <v>8</v>
      </c>
      <c r="Y35" s="13">
        <v>28</v>
      </c>
      <c r="Z35" s="13" t="s">
        <v>25</v>
      </c>
      <c r="AA35" s="13">
        <v>32964</v>
      </c>
      <c r="AB35" s="13" t="s">
        <v>92</v>
      </c>
      <c r="AC35" s="13" t="s">
        <v>11</v>
      </c>
      <c r="AD35" s="13">
        <v>6</v>
      </c>
    </row>
    <row r="36" spans="2:30" x14ac:dyDescent="0.25">
      <c r="C36" t="s">
        <v>17</v>
      </c>
      <c r="D36">
        <v>0</v>
      </c>
      <c r="E36" s="3">
        <f>D36/$D$35</f>
        <v>0</v>
      </c>
      <c r="F36" s="3"/>
      <c r="H36" s="28"/>
      <c r="J36" t="s">
        <v>14</v>
      </c>
      <c r="K36" s="3">
        <f t="shared" ref="K36:K37" si="6">E43</f>
        <v>0</v>
      </c>
      <c r="L36" s="1"/>
      <c r="V36" s="13">
        <v>2024</v>
      </c>
      <c r="W36" s="13" t="s">
        <v>7</v>
      </c>
      <c r="X36" s="13" t="s">
        <v>8</v>
      </c>
      <c r="Y36" s="13">
        <v>28</v>
      </c>
      <c r="Z36" s="13" t="s">
        <v>25</v>
      </c>
      <c r="AA36" s="13">
        <v>32952</v>
      </c>
      <c r="AB36" s="13" t="s">
        <v>93</v>
      </c>
      <c r="AC36" s="13" t="s">
        <v>11</v>
      </c>
      <c r="AD36" s="13">
        <v>6</v>
      </c>
    </row>
    <row r="37" spans="2:30" x14ac:dyDescent="0.25">
      <c r="C37" t="s">
        <v>9</v>
      </c>
      <c r="D37">
        <v>0</v>
      </c>
      <c r="E37" s="3">
        <f t="shared" ref="E37:E42" si="7">D37/$D$35</f>
        <v>0</v>
      </c>
      <c r="F37" s="3"/>
      <c r="H37" s="28"/>
      <c r="J37" t="s">
        <v>15</v>
      </c>
      <c r="K37" s="3">
        <f t="shared" si="6"/>
        <v>0.19860627177700349</v>
      </c>
      <c r="L37" s="1"/>
      <c r="V37" s="13">
        <v>2024</v>
      </c>
      <c r="W37" s="13" t="s">
        <v>7</v>
      </c>
      <c r="X37" s="13" t="s">
        <v>8</v>
      </c>
      <c r="Y37" s="13">
        <v>22</v>
      </c>
      <c r="Z37" s="13" t="s">
        <v>21</v>
      </c>
      <c r="AA37" s="13">
        <v>32956</v>
      </c>
      <c r="AB37" s="13" t="s">
        <v>94</v>
      </c>
      <c r="AC37" s="13" t="s">
        <v>11</v>
      </c>
      <c r="AD37" s="13">
        <v>6</v>
      </c>
    </row>
    <row r="38" spans="2:30" x14ac:dyDescent="0.25">
      <c r="C38" t="s">
        <v>10</v>
      </c>
      <c r="D38">
        <v>0</v>
      </c>
      <c r="E38" s="3">
        <f t="shared" si="7"/>
        <v>0</v>
      </c>
      <c r="F38" s="3"/>
      <c r="H38" s="28"/>
      <c r="I38" t="s">
        <v>34</v>
      </c>
      <c r="J38" t="s">
        <v>35</v>
      </c>
      <c r="K38" s="3">
        <v>0</v>
      </c>
      <c r="L38" s="1">
        <f>F39</f>
        <v>0.36585365853658536</v>
      </c>
      <c r="V38" s="13">
        <v>2024</v>
      </c>
      <c r="W38" s="13" t="s">
        <v>7</v>
      </c>
      <c r="X38" s="13" t="s">
        <v>8</v>
      </c>
      <c r="Y38" s="13">
        <v>9</v>
      </c>
      <c r="Z38" s="13" t="s">
        <v>18</v>
      </c>
      <c r="AA38" s="13">
        <v>32959</v>
      </c>
      <c r="AB38" s="13" t="s">
        <v>95</v>
      </c>
      <c r="AC38" s="13" t="s">
        <v>11</v>
      </c>
      <c r="AD38" s="13">
        <v>6</v>
      </c>
    </row>
    <row r="39" spans="2:30" x14ac:dyDescent="0.25">
      <c r="C39" t="s">
        <v>11</v>
      </c>
      <c r="D39">
        <v>105</v>
      </c>
      <c r="E39" s="3">
        <f t="shared" si="7"/>
        <v>0.12195121951219512</v>
      </c>
      <c r="F39" s="1">
        <f>SUM(E38,E41)</f>
        <v>0.36585365853658536</v>
      </c>
      <c r="H39" s="28"/>
      <c r="J39" t="s">
        <v>13</v>
      </c>
      <c r="K39" s="3">
        <f>E41</f>
        <v>0.36585365853658536</v>
      </c>
      <c r="L39" s="1"/>
      <c r="V39" s="13">
        <v>2024</v>
      </c>
      <c r="W39" s="13" t="s">
        <v>7</v>
      </c>
      <c r="X39" s="13" t="s">
        <v>8</v>
      </c>
      <c r="Y39" s="13">
        <v>42</v>
      </c>
      <c r="Z39" s="13" t="s">
        <v>27</v>
      </c>
      <c r="AA39" s="13">
        <v>32954</v>
      </c>
      <c r="AB39" s="13" t="s">
        <v>96</v>
      </c>
      <c r="AC39" s="13" t="s">
        <v>11</v>
      </c>
      <c r="AD39" s="13">
        <v>6</v>
      </c>
    </row>
    <row r="40" spans="2:30" x14ac:dyDescent="0.25">
      <c r="C40" t="s">
        <v>12</v>
      </c>
      <c r="D40">
        <v>270</v>
      </c>
      <c r="E40" s="3">
        <f t="shared" si="7"/>
        <v>0.31358885017421601</v>
      </c>
      <c r="F40" s="1"/>
      <c r="H40" s="28"/>
    </row>
    <row r="41" spans="2:30" x14ac:dyDescent="0.25">
      <c r="C41" t="s">
        <v>13</v>
      </c>
      <c r="D41">
        <v>315</v>
      </c>
      <c r="E41" s="3">
        <f t="shared" si="7"/>
        <v>0.36585365853658536</v>
      </c>
      <c r="F41" s="1"/>
      <c r="H41" s="28"/>
      <c r="I41" t="s">
        <v>45</v>
      </c>
      <c r="J41" t="s">
        <v>46</v>
      </c>
      <c r="K41" t="s">
        <v>43</v>
      </c>
    </row>
    <row r="42" spans="2:30" x14ac:dyDescent="0.25">
      <c r="C42" t="s">
        <v>16</v>
      </c>
      <c r="D42">
        <v>0</v>
      </c>
      <c r="E42" s="3">
        <f t="shared" si="7"/>
        <v>0</v>
      </c>
      <c r="F42" s="1">
        <f>SUM(E42:E44)</f>
        <v>0.19860627177700349</v>
      </c>
      <c r="H42" s="28"/>
      <c r="I42" t="s">
        <v>17</v>
      </c>
      <c r="J42">
        <v>0</v>
      </c>
      <c r="K42" s="1">
        <f>J42/$J$13</f>
        <v>0</v>
      </c>
    </row>
    <row r="43" spans="2:30" x14ac:dyDescent="0.25">
      <c r="C43" t="s">
        <v>14</v>
      </c>
      <c r="D43">
        <v>0</v>
      </c>
      <c r="E43" s="3">
        <v>0</v>
      </c>
      <c r="F43" s="1"/>
      <c r="H43" s="28"/>
      <c r="I43" t="s">
        <v>11</v>
      </c>
      <c r="J43">
        <v>94.9</v>
      </c>
      <c r="K43" s="1">
        <f>J43/$J$45</f>
        <v>1</v>
      </c>
    </row>
    <row r="44" spans="2:30" x14ac:dyDescent="0.25">
      <c r="C44" t="s">
        <v>15</v>
      </c>
      <c r="D44">
        <v>171</v>
      </c>
      <c r="E44" s="3">
        <f>D44/$D$35</f>
        <v>0.19860627177700349</v>
      </c>
      <c r="F44" s="1"/>
      <c r="H44" s="28"/>
      <c r="I44" t="s">
        <v>16</v>
      </c>
      <c r="J44">
        <v>0</v>
      </c>
      <c r="K44" s="1">
        <f t="shared" ref="K44" si="8">J44/$J$13</f>
        <v>0</v>
      </c>
    </row>
    <row r="45" spans="2:30" x14ac:dyDescent="0.25">
      <c r="I45" t="s">
        <v>47</v>
      </c>
      <c r="J45">
        <v>94.9</v>
      </c>
    </row>
  </sheetData>
  <mergeCells count="3">
    <mergeCell ref="H2:H12"/>
    <mergeCell ref="H18:H28"/>
    <mergeCell ref="H3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 EPSA 2025</vt:lpstr>
      <vt:lpstr>Graus</vt:lpstr>
      <vt:lpstr>Màsters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Mascarell Vaya</dc:creator>
  <cp:lastModifiedBy>Victoria Mascarell Vaya</cp:lastModifiedBy>
  <dcterms:created xsi:type="dcterms:W3CDTF">2024-09-05T11:20:32Z</dcterms:created>
  <dcterms:modified xsi:type="dcterms:W3CDTF">2025-11-12T09:55:20Z</dcterms:modified>
</cp:coreProperties>
</file>