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3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5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drawings/drawing6.xml" ContentType="application/vnd.openxmlformats-officedocument.drawing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drawings/drawing7.xml" ContentType="application/vnd.openxmlformats-officedocument.drawing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drawings/drawing8.xml" ContentType="application/vnd.openxmlformats-officedocument.drawing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drawings/drawing9.xml" ContentType="application/vnd.openxmlformats-officedocument.drawing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drawings/drawing10.xml" ContentType="application/vnd.openxmlformats-officedocument.drawing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11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drawings/drawing12.xml" ContentType="application/vnd.openxmlformats-officedocument.drawing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drawings/drawing13.xml" ContentType="application/vnd.openxmlformats-officedocument.drawing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drawings/drawing14.xml" ContentType="application/vnd.openxmlformats-officedocument.drawing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drawings/drawing15.xml" ContentType="application/vnd.openxmlformats-officedocument.drawing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16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drawings/drawing17.xml" ContentType="application/vnd.openxmlformats-officedocument.drawing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18.xml" ContentType="application/vnd.openxmlformats-officedocument.drawing+xml"/>
  <Override PartName="/xl/charts/chart52.xml" ContentType="application/vnd.openxmlformats-officedocument.drawingml.chart+xml"/>
  <Override PartName="/xl/drawings/drawing19.xml" ContentType="application/vnd.openxmlformats-officedocument.drawingml.chartshapes+xml"/>
  <Override PartName="/xl/charts/chart53.xml" ContentType="application/vnd.openxmlformats-officedocument.drawingml.chart+xml"/>
  <Override PartName="/xl/drawings/drawing20.xml" ContentType="application/vnd.openxmlformats-officedocument.drawingml.chartshapes+xml"/>
  <Override PartName="/xl/charts/chart54.xml" ContentType="application/vnd.openxmlformats-officedocument.drawingml.chart+xml"/>
  <Override PartName="/xl/drawings/drawing21.xml" ContentType="application/vnd.openxmlformats-officedocument.drawingml.chartshapes+xml"/>
  <Override PartName="/xl/drawings/drawing22.xml" ContentType="application/vnd.openxmlformats-officedocument.drawing+xml"/>
  <Override PartName="/xl/charts/chart55.xml" ContentType="application/vnd.openxmlformats-officedocument.drawingml.chart+xml"/>
  <Override PartName="/xl/drawings/drawing23.xml" ContentType="application/vnd.openxmlformats-officedocument.drawingml.chartshapes+xml"/>
  <Override PartName="/xl/charts/chart56.xml" ContentType="application/vnd.openxmlformats-officedocument.drawingml.chart+xml"/>
  <Override PartName="/xl/drawings/drawing24.xml" ContentType="application/vnd.openxmlformats-officedocument.drawingml.chartshapes+xml"/>
  <Override PartName="/xl/charts/chart57.xml" ContentType="application/vnd.openxmlformats-officedocument.drawingml.chart+xml"/>
  <Override PartName="/xl/drawings/drawing25.xml" ContentType="application/vnd.openxmlformats-officedocument.drawingml.chartshapes+xml"/>
  <Override PartName="/xl/drawings/drawing26.xml" ContentType="application/vnd.openxmlformats-officedocument.drawing+xml"/>
  <Override PartName="/xl/charts/chart58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9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60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27.xml" ContentType="application/vnd.openxmlformats-officedocument.drawing+xml"/>
  <Override PartName="/xl/charts/chart61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62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7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7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8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8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8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8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8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8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8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8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8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8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9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9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9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9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9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harts/chart9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drawings/drawing28.xml" ContentType="application/vnd.openxmlformats-officedocument.drawing+xml"/>
  <Override PartName="/xl/charts/chart9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icmasva\Desktop\SPNL\Estadístiques\WEB\25-26\"/>
    </mc:Choice>
  </mc:AlternateContent>
  <xr:revisionPtr revIDLastSave="0" documentId="13_ncr:1_{F792BD54-1992-41F6-9A7F-32389B81CFA2}" xr6:coauthVersionLast="47" xr6:coauthVersionMax="47" xr10:uidLastSave="{00000000-0000-0000-0000-000000000000}"/>
  <bookViews>
    <workbookView minimized="1" xWindow="22785" yWindow="3900" windowWidth="14400" windowHeight="10755" tabRatio="890" firstSheet="17" activeTab="25" xr2:uid="{00000000-000D-0000-FFFF-FFFF00000000}"/>
  </bookViews>
  <sheets>
    <sheet name="2000" sheetId="12" r:id="rId1"/>
    <sheet name="2001" sheetId="11" r:id="rId2"/>
    <sheet name="2002" sheetId="10" r:id="rId3"/>
    <sheet name="2003" sheetId="9" r:id="rId4"/>
    <sheet name="2004" sheetId="8" r:id="rId5"/>
    <sheet name="2005" sheetId="7" r:id="rId6"/>
    <sheet name="2006" sheetId="6" r:id="rId7"/>
    <sheet name="2007" sheetId="5" r:id="rId8"/>
    <sheet name="2008" sheetId="4" r:id="rId9"/>
    <sheet name="2009" sheetId="3" r:id="rId10"/>
    <sheet name="2010" sheetId="2" r:id="rId11"/>
    <sheet name="2011" sheetId="1" r:id="rId12"/>
    <sheet name="2012" sheetId="15" r:id="rId13"/>
    <sheet name="2013" sheetId="14" r:id="rId14"/>
    <sheet name="2014" sheetId="17" r:id="rId15"/>
    <sheet name="2015" sheetId="16" r:id="rId16"/>
    <sheet name="2016" sheetId="19" r:id="rId17"/>
    <sheet name="2017" sheetId="21" r:id="rId18"/>
    <sheet name="2018" sheetId="20" r:id="rId19"/>
    <sheet name="2019" sheetId="23" r:id="rId20"/>
    <sheet name="2020" sheetId="24" r:id="rId21"/>
    <sheet name="2021" sheetId="25" r:id="rId22"/>
    <sheet name="2022" sheetId="26" r:id="rId23"/>
    <sheet name="2023" sheetId="27" r:id="rId24"/>
    <sheet name="2024" sheetId="31" r:id="rId25"/>
    <sheet name="2025" sheetId="32" r:id="rId26"/>
    <sheet name="Històric actualitzat" sheetId="29" r:id="rId27"/>
    <sheet name="Històric professor" sheetId="30" r:id="rId28"/>
  </sheets>
  <externalReferences>
    <externalReference r:id="rId29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M18" i="29" l="1"/>
  <c r="AM17" i="29"/>
  <c r="AM16" i="29"/>
  <c r="AM15" i="29"/>
  <c r="AM14" i="29"/>
  <c r="AM13" i="29"/>
  <c r="AM12" i="29"/>
  <c r="AM11" i="29"/>
  <c r="AM10" i="29"/>
  <c r="AM9" i="29"/>
  <c r="AM8" i="29"/>
  <c r="AM7" i="29"/>
  <c r="AM6" i="29"/>
  <c r="AM5" i="29"/>
  <c r="AM4" i="29"/>
  <c r="AM3" i="29"/>
  <c r="J23" i="32"/>
  <c r="I23" i="32"/>
  <c r="H23" i="32"/>
  <c r="G23" i="32"/>
  <c r="F23" i="32"/>
  <c r="E23" i="32"/>
  <c r="D23" i="32"/>
  <c r="J22" i="32"/>
  <c r="I22" i="32"/>
  <c r="H22" i="32"/>
  <c r="G22" i="32"/>
  <c r="F22" i="32"/>
  <c r="E22" i="32"/>
  <c r="D22" i="32"/>
  <c r="J21" i="32"/>
  <c r="I21" i="32"/>
  <c r="H21" i="32"/>
  <c r="G21" i="32"/>
  <c r="F21" i="32"/>
  <c r="E21" i="32"/>
  <c r="D21" i="32"/>
  <c r="J17" i="32"/>
  <c r="I17" i="32"/>
  <c r="H17" i="32"/>
  <c r="G17" i="32"/>
  <c r="F17" i="32"/>
  <c r="E17" i="32"/>
  <c r="D17" i="32"/>
  <c r="O16" i="32"/>
  <c r="N16" i="32"/>
  <c r="M16" i="32"/>
  <c r="O15" i="32"/>
  <c r="N15" i="32"/>
  <c r="M15" i="32"/>
  <c r="O14" i="32"/>
  <c r="N14" i="32"/>
  <c r="M14" i="32"/>
  <c r="O13" i="32"/>
  <c r="N13" i="32"/>
  <c r="M13" i="32"/>
  <c r="O12" i="32"/>
  <c r="N12" i="32"/>
  <c r="M12" i="32"/>
  <c r="O11" i="32"/>
  <c r="N11" i="32"/>
  <c r="M11" i="32"/>
  <c r="O10" i="32"/>
  <c r="N10" i="32"/>
  <c r="M10" i="32"/>
  <c r="O9" i="32"/>
  <c r="N9" i="32"/>
  <c r="M9" i="32"/>
  <c r="O8" i="32"/>
  <c r="N8" i="32"/>
  <c r="M8" i="32"/>
  <c r="O7" i="32"/>
  <c r="N7" i="32"/>
  <c r="M7" i="32"/>
  <c r="O6" i="32"/>
  <c r="N6" i="32"/>
  <c r="M6" i="32"/>
  <c r="O5" i="32"/>
  <c r="N5" i="32"/>
  <c r="M5" i="32"/>
  <c r="O4" i="32"/>
  <c r="N4" i="32"/>
  <c r="M4" i="32"/>
  <c r="O3" i="32"/>
  <c r="N3" i="32"/>
  <c r="M3" i="32"/>
  <c r="O2" i="32"/>
  <c r="N2" i="32"/>
  <c r="K17" i="32"/>
  <c r="B26" i="30"/>
  <c r="AL18" i="29"/>
  <c r="AL17" i="29"/>
  <c r="AL16" i="29"/>
  <c r="AL15" i="29"/>
  <c r="AL14" i="29"/>
  <c r="AL13" i="29"/>
  <c r="AL12" i="29"/>
  <c r="AL11" i="29"/>
  <c r="AL10" i="29"/>
  <c r="AL9" i="29"/>
  <c r="AL8" i="29"/>
  <c r="AL7" i="29"/>
  <c r="AL6" i="29"/>
  <c r="AL5" i="29"/>
  <c r="AL4" i="29"/>
  <c r="AL3" i="29"/>
  <c r="D22" i="31"/>
  <c r="E22" i="31"/>
  <c r="F22" i="31"/>
  <c r="G22" i="31"/>
  <c r="H22" i="31"/>
  <c r="I22" i="31"/>
  <c r="J22" i="31"/>
  <c r="E21" i="31"/>
  <c r="F21" i="31"/>
  <c r="G21" i="31"/>
  <c r="H21" i="31"/>
  <c r="I21" i="31"/>
  <c r="J21" i="31"/>
  <c r="D21" i="31"/>
  <c r="K21" i="32" l="1"/>
  <c r="N21" i="32" s="1"/>
  <c r="N17" i="32"/>
  <c r="O21" i="32"/>
  <c r="M17" i="32"/>
  <c r="O17" i="32"/>
  <c r="M21" i="32"/>
  <c r="K23" i="32"/>
  <c r="N23" i="32" s="1"/>
  <c r="M2" i="32"/>
  <c r="K22" i="32"/>
  <c r="O22" i="32" s="1"/>
  <c r="G23" i="31"/>
  <c r="H23" i="31"/>
  <c r="I23" i="31"/>
  <c r="J23" i="31"/>
  <c r="E23" i="31"/>
  <c r="F23" i="31"/>
  <c r="D23" i="31"/>
  <c r="K22" i="31"/>
  <c r="M22" i="31" s="1"/>
  <c r="K21" i="31"/>
  <c r="O21" i="31" s="1"/>
  <c r="K3" i="31"/>
  <c r="M3" i="31" s="1"/>
  <c r="K4" i="31"/>
  <c r="K5" i="31"/>
  <c r="O5" i="31" s="1"/>
  <c r="K6" i="31"/>
  <c r="N6" i="31" s="1"/>
  <c r="K7" i="31"/>
  <c r="M7" i="31" s="1"/>
  <c r="K8" i="31"/>
  <c r="K9" i="31"/>
  <c r="O9" i="31" s="1"/>
  <c r="K10" i="31"/>
  <c r="O10" i="31" s="1"/>
  <c r="K11" i="31"/>
  <c r="M11" i="31" s="1"/>
  <c r="K12" i="31"/>
  <c r="K13" i="31"/>
  <c r="O13" i="31" s="1"/>
  <c r="K14" i="31"/>
  <c r="N14" i="31" s="1"/>
  <c r="K15" i="31"/>
  <c r="M15" i="31" s="1"/>
  <c r="K16" i="31"/>
  <c r="K2" i="31"/>
  <c r="N2" i="31" s="1"/>
  <c r="N22" i="31"/>
  <c r="J17" i="31"/>
  <c r="I17" i="31"/>
  <c r="H17" i="31"/>
  <c r="G17" i="31"/>
  <c r="F17" i="31"/>
  <c r="E17" i="31"/>
  <c r="D17" i="31"/>
  <c r="O16" i="31"/>
  <c r="N16" i="31"/>
  <c r="M16" i="31"/>
  <c r="N15" i="31"/>
  <c r="M13" i="31"/>
  <c r="O12" i="31"/>
  <c r="N12" i="31"/>
  <c r="M12" i="31"/>
  <c r="N11" i="31"/>
  <c r="M9" i="31"/>
  <c r="O8" i="31"/>
  <c r="N8" i="31"/>
  <c r="M8" i="31"/>
  <c r="N7" i="31"/>
  <c r="M5" i="31"/>
  <c r="O4" i="31"/>
  <c r="N4" i="31"/>
  <c r="M4" i="31"/>
  <c r="N3" i="31"/>
  <c r="O2" i="31"/>
  <c r="K17" i="26"/>
  <c r="J17" i="26"/>
  <c r="I17" i="26"/>
  <c r="H17" i="26"/>
  <c r="G17" i="26"/>
  <c r="F17" i="26"/>
  <c r="E17" i="26"/>
  <c r="D17" i="26"/>
  <c r="G23" i="26"/>
  <c r="H23" i="26"/>
  <c r="I23" i="26"/>
  <c r="J23" i="26"/>
  <c r="F23" i="26"/>
  <c r="E23" i="26"/>
  <c r="D23" i="26"/>
  <c r="O22" i="26"/>
  <c r="N22" i="26"/>
  <c r="M22" i="26"/>
  <c r="O21" i="26"/>
  <c r="N21" i="26"/>
  <c r="M21" i="26"/>
  <c r="O22" i="27"/>
  <c r="N22" i="27"/>
  <c r="M22" i="27"/>
  <c r="O21" i="27"/>
  <c r="N21" i="27"/>
  <c r="M21" i="27"/>
  <c r="O23" i="27"/>
  <c r="N23" i="27"/>
  <c r="M23" i="27"/>
  <c r="K23" i="27"/>
  <c r="F23" i="27"/>
  <c r="E23" i="27"/>
  <c r="D23" i="27"/>
  <c r="B24" i="30"/>
  <c r="D22" i="30"/>
  <c r="D21" i="30"/>
  <c r="D20" i="30"/>
  <c r="D19" i="30"/>
  <c r="D18" i="30"/>
  <c r="D17" i="30"/>
  <c r="D16" i="30"/>
  <c r="D15" i="30"/>
  <c r="D14" i="30"/>
  <c r="D13" i="30"/>
  <c r="D12" i="30"/>
  <c r="D11" i="30"/>
  <c r="D10" i="30"/>
  <c r="O23" i="32" l="1"/>
  <c r="M22" i="32"/>
  <c r="M23" i="32"/>
  <c r="N22" i="32"/>
  <c r="O22" i="31"/>
  <c r="M21" i="31"/>
  <c r="N21" i="31"/>
  <c r="O3" i="31"/>
  <c r="O7" i="31"/>
  <c r="O11" i="31"/>
  <c r="O15" i="31"/>
  <c r="M6" i="31"/>
  <c r="M10" i="31"/>
  <c r="M14" i="31"/>
  <c r="K23" i="31"/>
  <c r="O23" i="31" s="1"/>
  <c r="N10" i="31"/>
  <c r="N5" i="31"/>
  <c r="O6" i="31"/>
  <c r="N9" i="31"/>
  <c r="N13" i="31"/>
  <c r="O14" i="31"/>
  <c r="M2" i="31"/>
  <c r="K17" i="31"/>
  <c r="O17" i="31" s="1"/>
  <c r="K23" i="26"/>
  <c r="N23" i="26"/>
  <c r="M23" i="26"/>
  <c r="O23" i="26"/>
  <c r="AA18" i="29"/>
  <c r="AE17" i="29"/>
  <c r="AA17" i="29"/>
  <c r="AE16" i="29"/>
  <c r="AA16" i="29"/>
  <c r="AE15" i="29"/>
  <c r="AA15" i="29"/>
  <c r="AE14" i="29"/>
  <c r="AA14" i="29"/>
  <c r="AE13" i="29"/>
  <c r="AA13" i="29"/>
  <c r="AE12" i="29"/>
  <c r="AA12" i="29"/>
  <c r="AE11" i="29"/>
  <c r="AA11" i="29"/>
  <c r="AE10" i="29"/>
  <c r="AA10" i="29"/>
  <c r="AE9" i="29"/>
  <c r="AA9" i="29"/>
  <c r="AE8" i="29"/>
  <c r="AE7" i="29"/>
  <c r="AA7" i="29"/>
  <c r="AE6" i="29"/>
  <c r="AA6" i="29"/>
  <c r="AE5" i="29"/>
  <c r="AA5" i="29"/>
  <c r="AE4" i="29"/>
  <c r="AA4" i="29"/>
  <c r="E17" i="27"/>
  <c r="F17" i="27"/>
  <c r="G17" i="27"/>
  <c r="H17" i="27"/>
  <c r="I17" i="27"/>
  <c r="J17" i="27"/>
  <c r="K17" i="27"/>
  <c r="M17" i="27" s="1"/>
  <c r="D17" i="27"/>
  <c r="O17" i="27"/>
  <c r="M3" i="27"/>
  <c r="N3" i="27"/>
  <c r="O3" i="27"/>
  <c r="M4" i="27"/>
  <c r="N4" i="27"/>
  <c r="O4" i="27"/>
  <c r="M5" i="27"/>
  <c r="N5" i="27"/>
  <c r="O5" i="27"/>
  <c r="M6" i="27"/>
  <c r="N6" i="27"/>
  <c r="O6" i="27"/>
  <c r="M7" i="27"/>
  <c r="N7" i="27"/>
  <c r="O7" i="27"/>
  <c r="M8" i="27"/>
  <c r="N8" i="27"/>
  <c r="O8" i="27"/>
  <c r="M9" i="27"/>
  <c r="N9" i="27"/>
  <c r="O9" i="27"/>
  <c r="M10" i="27"/>
  <c r="N10" i="27"/>
  <c r="O10" i="27"/>
  <c r="M11" i="27"/>
  <c r="N11" i="27"/>
  <c r="O11" i="27"/>
  <c r="M12" i="27"/>
  <c r="N12" i="27"/>
  <c r="O12" i="27"/>
  <c r="M13" i="27"/>
  <c r="N13" i="27"/>
  <c r="O13" i="27"/>
  <c r="M14" i="27"/>
  <c r="N14" i="27"/>
  <c r="O14" i="27"/>
  <c r="M15" i="27"/>
  <c r="N15" i="27"/>
  <c r="O15" i="27"/>
  <c r="M16" i="27"/>
  <c r="N16" i="27"/>
  <c r="O16" i="27"/>
  <c r="O2" i="27"/>
  <c r="N2" i="27"/>
  <c r="M2" i="27"/>
  <c r="N23" i="31" l="1"/>
  <c r="M23" i="31"/>
  <c r="M17" i="31"/>
  <c r="N17" i="31"/>
  <c r="N17" i="27"/>
  <c r="N2" i="25"/>
  <c r="M17" i="26" l="1"/>
  <c r="AJ18" i="29" s="1"/>
  <c r="N17" i="26"/>
  <c r="O17" i="26"/>
  <c r="O3" i="26"/>
  <c r="O4" i="26"/>
  <c r="O5" i="26"/>
  <c r="O6" i="26"/>
  <c r="O7" i="26"/>
  <c r="O8" i="26"/>
  <c r="O9" i="26"/>
  <c r="O10" i="26"/>
  <c r="O11" i="26"/>
  <c r="O12" i="26"/>
  <c r="O13" i="26"/>
  <c r="O14" i="26"/>
  <c r="O15" i="26"/>
  <c r="O16" i="26"/>
  <c r="O2" i="26"/>
  <c r="N3" i="26"/>
  <c r="N4" i="26"/>
  <c r="N5" i="26"/>
  <c r="N6" i="26"/>
  <c r="N7" i="26"/>
  <c r="N8" i="26"/>
  <c r="N9" i="26"/>
  <c r="N10" i="26"/>
  <c r="N11" i="26"/>
  <c r="N12" i="26"/>
  <c r="N13" i="26"/>
  <c r="N14" i="26"/>
  <c r="N15" i="26"/>
  <c r="N16" i="26"/>
  <c r="N2" i="26"/>
  <c r="M3" i="26"/>
  <c r="AJ5" i="29" s="1"/>
  <c r="M4" i="26"/>
  <c r="AJ10" i="29" s="1"/>
  <c r="M5" i="26"/>
  <c r="AJ13" i="29" s="1"/>
  <c r="M6" i="26"/>
  <c r="AJ4" i="29" s="1"/>
  <c r="M7" i="26"/>
  <c r="AJ15" i="29" s="1"/>
  <c r="M8" i="26"/>
  <c r="AJ7" i="29" s="1"/>
  <c r="M9" i="26"/>
  <c r="AJ14" i="29" s="1"/>
  <c r="M10" i="26"/>
  <c r="AJ12" i="29" s="1"/>
  <c r="M11" i="26"/>
  <c r="AJ11" i="29" s="1"/>
  <c r="M12" i="26"/>
  <c r="AJ8" i="29" s="1"/>
  <c r="M13" i="26"/>
  <c r="AJ6" i="29" s="1"/>
  <c r="M14" i="26"/>
  <c r="M15" i="26"/>
  <c r="AJ17" i="29" s="1"/>
  <c r="M16" i="26"/>
  <c r="AJ16" i="29" s="1"/>
  <c r="M2" i="26"/>
  <c r="AJ3" i="29" s="1"/>
  <c r="P16" i="25" l="1"/>
  <c r="P15" i="25"/>
  <c r="P14" i="25"/>
  <c r="P13" i="25"/>
  <c r="O16" i="25"/>
  <c r="O15" i="25"/>
  <c r="O14" i="25"/>
  <c r="O13" i="25"/>
  <c r="N16" i="25"/>
  <c r="N15" i="25"/>
  <c r="N14" i="25"/>
  <c r="N13" i="25"/>
  <c r="P12" i="25"/>
  <c r="O12" i="25"/>
  <c r="N12" i="25"/>
  <c r="P11" i="25"/>
  <c r="O11" i="25"/>
  <c r="N11" i="25"/>
  <c r="P10" i="25"/>
  <c r="O10" i="25"/>
  <c r="N10" i="25"/>
  <c r="P9" i="25"/>
  <c r="O9" i="25"/>
  <c r="N9" i="25"/>
  <c r="P8" i="25"/>
  <c r="O8" i="25"/>
  <c r="N8" i="25"/>
  <c r="P7" i="25"/>
  <c r="O7" i="25"/>
  <c r="N7" i="25"/>
  <c r="P6" i="25"/>
  <c r="O6" i="25"/>
  <c r="N6" i="25"/>
  <c r="P5" i="25"/>
  <c r="O5" i="25"/>
  <c r="N5" i="25"/>
  <c r="P4" i="25"/>
  <c r="O4" i="25"/>
  <c r="N4" i="25"/>
  <c r="P3" i="25"/>
  <c r="O3" i="25"/>
  <c r="N3" i="25"/>
  <c r="P2" i="25"/>
  <c r="O2" i="25"/>
  <c r="K17" i="25"/>
  <c r="J17" i="25"/>
  <c r="I17" i="25"/>
  <c r="H17" i="25"/>
  <c r="G17" i="25"/>
  <c r="F17" i="25"/>
  <c r="P17" i="25" s="1"/>
  <c r="E17" i="25"/>
  <c r="O17" i="25" s="1"/>
  <c r="D17" i="25"/>
  <c r="N17" i="25" s="1"/>
  <c r="B17" i="25"/>
  <c r="AI18" i="29" l="1"/>
  <c r="P3" i="24"/>
  <c r="P4" i="24"/>
  <c r="P5" i="24"/>
  <c r="P6" i="24"/>
  <c r="P7" i="24"/>
  <c r="P8" i="24"/>
  <c r="P9" i="24"/>
  <c r="P10" i="24"/>
  <c r="P11" i="24"/>
  <c r="P12" i="24"/>
  <c r="P13" i="24"/>
  <c r="P14" i="24"/>
  <c r="P15" i="24"/>
  <c r="P16" i="24"/>
  <c r="P17" i="24"/>
  <c r="P2" i="24"/>
  <c r="O3" i="24"/>
  <c r="O4" i="24"/>
  <c r="O5" i="24"/>
  <c r="O6" i="24"/>
  <c r="O7" i="24"/>
  <c r="O8" i="24"/>
  <c r="O9" i="24"/>
  <c r="O10" i="24"/>
  <c r="O11" i="24"/>
  <c r="O12" i="24"/>
  <c r="O13" i="24"/>
  <c r="O14" i="24"/>
  <c r="O15" i="24"/>
  <c r="O16" i="24"/>
  <c r="O2" i="24"/>
  <c r="N3" i="24"/>
  <c r="AH5" i="29" s="1"/>
  <c r="N4" i="24"/>
  <c r="AH10" i="29" s="1"/>
  <c r="N5" i="24"/>
  <c r="AH13" i="29" s="1"/>
  <c r="N6" i="24"/>
  <c r="N7" i="24"/>
  <c r="AH15" i="29" s="1"/>
  <c r="N8" i="24"/>
  <c r="AH7" i="29" s="1"/>
  <c r="N9" i="24"/>
  <c r="AH14" i="29" s="1"/>
  <c r="N10" i="24"/>
  <c r="AH12" i="29" s="1"/>
  <c r="N11" i="24"/>
  <c r="AH11" i="29" s="1"/>
  <c r="N12" i="24"/>
  <c r="AH8" i="29" s="1"/>
  <c r="N13" i="24"/>
  <c r="N14" i="24"/>
  <c r="AH6" i="29" s="1"/>
  <c r="N15" i="24"/>
  <c r="AH16" i="29" s="1"/>
  <c r="N16" i="24"/>
  <c r="AH17" i="29" s="1"/>
  <c r="N2" i="24"/>
  <c r="K17" i="24"/>
  <c r="J17" i="24"/>
  <c r="I17" i="24"/>
  <c r="H17" i="24"/>
  <c r="G17" i="24"/>
  <c r="F17" i="24"/>
  <c r="E17" i="24"/>
  <c r="O17" i="24" s="1"/>
  <c r="D17" i="24"/>
  <c r="N17" i="24" s="1"/>
  <c r="B17" i="24"/>
  <c r="AH18" i="29" l="1"/>
  <c r="AH9" i="29"/>
  <c r="AJ9" i="29"/>
  <c r="AH4" i="29"/>
  <c r="L21" i="4"/>
  <c r="M21" i="4"/>
  <c r="N21" i="4"/>
  <c r="O21" i="4"/>
  <c r="P21" i="4"/>
  <c r="L22" i="4"/>
  <c r="M22" i="4"/>
  <c r="N22" i="4"/>
  <c r="O22" i="4"/>
  <c r="P22" i="4"/>
  <c r="L23" i="4"/>
  <c r="M23" i="4"/>
  <c r="N23" i="4"/>
  <c r="O23" i="4"/>
  <c r="P23" i="4"/>
  <c r="L24" i="4"/>
  <c r="M24" i="4"/>
  <c r="N24" i="4"/>
  <c r="O24" i="4"/>
  <c r="P24" i="4"/>
  <c r="L25" i="4"/>
  <c r="M25" i="4"/>
  <c r="N25" i="4"/>
  <c r="O25" i="4"/>
  <c r="P25" i="4"/>
  <c r="L26" i="4"/>
  <c r="M26" i="4"/>
  <c r="N26" i="4"/>
  <c r="O26" i="4"/>
  <c r="P26" i="4"/>
  <c r="L27" i="4"/>
  <c r="M27" i="4"/>
  <c r="N27" i="4"/>
  <c r="O27" i="4"/>
  <c r="P27" i="4"/>
  <c r="L28" i="4"/>
  <c r="M28" i="4"/>
  <c r="N28" i="4"/>
  <c r="O28" i="4"/>
  <c r="P28" i="4"/>
  <c r="L29" i="4"/>
  <c r="M29" i="4"/>
  <c r="N29" i="4"/>
  <c r="O29" i="4"/>
  <c r="P29" i="4"/>
  <c r="L30" i="4"/>
  <c r="M30" i="4"/>
  <c r="N30" i="4"/>
  <c r="O30" i="4"/>
  <c r="P30" i="4"/>
  <c r="L31" i="4"/>
  <c r="M31" i="4"/>
  <c r="N31" i="4"/>
  <c r="O31" i="4"/>
  <c r="P31" i="4"/>
  <c r="L32" i="4"/>
  <c r="M32" i="4"/>
  <c r="N32" i="4"/>
  <c r="O32" i="4"/>
  <c r="P32" i="4"/>
  <c r="L33" i="4"/>
  <c r="M33" i="4"/>
  <c r="N33" i="4"/>
  <c r="O33" i="4"/>
  <c r="P33" i="4"/>
  <c r="L34" i="4"/>
  <c r="M34" i="4"/>
  <c r="N34" i="4"/>
  <c r="O34" i="4"/>
  <c r="P34" i="4"/>
  <c r="L35" i="4"/>
  <c r="M35" i="4"/>
  <c r="N35" i="4"/>
  <c r="O35" i="4"/>
  <c r="P35" i="4"/>
  <c r="L36" i="4"/>
  <c r="M36" i="4"/>
  <c r="N36" i="4"/>
  <c r="O36" i="4"/>
  <c r="P36" i="4"/>
  <c r="L37" i="4"/>
  <c r="M37" i="4"/>
  <c r="N37" i="4"/>
  <c r="O37" i="4"/>
  <c r="P37" i="4"/>
  <c r="L38" i="4"/>
  <c r="M38" i="4"/>
  <c r="N38" i="4"/>
  <c r="O38" i="4"/>
  <c r="P38" i="4"/>
  <c r="L39" i="4"/>
  <c r="M39" i="4"/>
  <c r="N39" i="4"/>
  <c r="O39" i="4"/>
  <c r="P39" i="4"/>
  <c r="L40" i="4"/>
  <c r="M40" i="4"/>
  <c r="N40" i="4"/>
  <c r="O40" i="4"/>
  <c r="P40" i="4"/>
  <c r="L41" i="4"/>
  <c r="M41" i="4"/>
  <c r="N41" i="4"/>
  <c r="O41" i="4"/>
  <c r="P41" i="4"/>
  <c r="L42" i="4"/>
  <c r="M42" i="4"/>
  <c r="N42" i="4"/>
  <c r="O42" i="4"/>
  <c r="P42" i="4"/>
  <c r="L43" i="4"/>
  <c r="M43" i="4"/>
  <c r="N43" i="4"/>
  <c r="O43" i="4"/>
  <c r="P43" i="4"/>
  <c r="L44" i="4"/>
  <c r="M44" i="4"/>
  <c r="N44" i="4"/>
  <c r="O44" i="4"/>
  <c r="P44" i="4"/>
  <c r="L45" i="4"/>
  <c r="M45" i="4"/>
  <c r="N45" i="4"/>
  <c r="O45" i="4"/>
  <c r="P45" i="4"/>
  <c r="L46" i="4"/>
  <c r="M46" i="4"/>
  <c r="N46" i="4"/>
  <c r="O46" i="4"/>
  <c r="P46" i="4"/>
  <c r="L47" i="4"/>
  <c r="M47" i="4"/>
  <c r="N47" i="4"/>
  <c r="O47" i="4"/>
  <c r="P47" i="4"/>
  <c r="L48" i="4"/>
  <c r="M48" i="4"/>
  <c r="N48" i="4"/>
  <c r="O48" i="4"/>
  <c r="P48" i="4"/>
  <c r="L49" i="4"/>
  <c r="M49" i="4"/>
  <c r="N49" i="4"/>
  <c r="O49" i="4"/>
  <c r="P49" i="4"/>
  <c r="L50" i="4"/>
  <c r="M50" i="4"/>
  <c r="N50" i="4"/>
  <c r="O50" i="4"/>
  <c r="P50" i="4"/>
  <c r="L51" i="4"/>
  <c r="M51" i="4"/>
  <c r="N51" i="4"/>
  <c r="O51" i="4"/>
  <c r="P51" i="4"/>
  <c r="L52" i="4"/>
  <c r="M52" i="4"/>
  <c r="N52" i="4"/>
  <c r="O52" i="4"/>
  <c r="P52" i="4"/>
  <c r="L53" i="4"/>
  <c r="M53" i="4"/>
  <c r="N53" i="4"/>
  <c r="O53" i="4"/>
  <c r="P53" i="4"/>
  <c r="L54" i="4"/>
  <c r="M54" i="4"/>
  <c r="N54" i="4"/>
  <c r="O54" i="4"/>
  <c r="P54" i="4"/>
  <c r="L55" i="4"/>
  <c r="M55" i="4"/>
  <c r="N55" i="4"/>
  <c r="O55" i="4"/>
  <c r="P55" i="4"/>
  <c r="L56" i="4"/>
  <c r="M56" i="4"/>
  <c r="N56" i="4"/>
  <c r="O56" i="4"/>
  <c r="P56" i="4"/>
  <c r="L57" i="4"/>
  <c r="M57" i="4"/>
  <c r="N57" i="4"/>
  <c r="O57" i="4"/>
  <c r="P57" i="4"/>
  <c r="L58" i="4"/>
  <c r="M58" i="4"/>
  <c r="N58" i="4"/>
  <c r="O58" i="4"/>
  <c r="P58" i="4"/>
  <c r="L59" i="4"/>
  <c r="M59" i="4"/>
  <c r="N59" i="4"/>
  <c r="O59" i="4"/>
  <c r="P59" i="4"/>
  <c r="L60" i="4"/>
  <c r="M60" i="4"/>
  <c r="N60" i="4"/>
  <c r="O60" i="4"/>
  <c r="P60" i="4"/>
  <c r="L61" i="4"/>
  <c r="M61" i="4"/>
  <c r="N61" i="4"/>
  <c r="O61" i="4"/>
  <c r="P61" i="4"/>
  <c r="L62" i="4"/>
  <c r="M62" i="4"/>
  <c r="N62" i="4"/>
  <c r="O62" i="4"/>
  <c r="P62" i="4"/>
  <c r="O40" i="11"/>
  <c r="O40" i="12"/>
  <c r="F17" i="23" l="1"/>
  <c r="G17" i="23"/>
  <c r="H17" i="23"/>
  <c r="I17" i="23"/>
  <c r="J17" i="23"/>
  <c r="E17" i="23"/>
  <c r="D17" i="23"/>
  <c r="K16" i="23"/>
  <c r="K15" i="23"/>
  <c r="K14" i="23"/>
  <c r="K13" i="23"/>
  <c r="K12" i="23"/>
  <c r="K11" i="23"/>
  <c r="K10" i="23"/>
  <c r="K9" i="23"/>
  <c r="K8" i="23"/>
  <c r="K7" i="23"/>
  <c r="K6" i="23"/>
  <c r="K5" i="23"/>
  <c r="K4" i="23"/>
  <c r="K3" i="23"/>
  <c r="K2" i="23"/>
  <c r="P2" i="23" l="1"/>
  <c r="N2" i="23"/>
  <c r="O2" i="23"/>
  <c r="N3" i="23"/>
  <c r="O3" i="23"/>
  <c r="P3" i="23"/>
  <c r="P7" i="23"/>
  <c r="N7" i="23"/>
  <c r="O7" i="23"/>
  <c r="O11" i="23"/>
  <c r="P11" i="23"/>
  <c r="N11" i="23"/>
  <c r="P15" i="23"/>
  <c r="N15" i="23"/>
  <c r="O15" i="23"/>
  <c r="P4" i="23"/>
  <c r="N4" i="23"/>
  <c r="O4" i="23"/>
  <c r="O8" i="23"/>
  <c r="P8" i="23"/>
  <c r="N8" i="23"/>
  <c r="P12" i="23"/>
  <c r="N12" i="23"/>
  <c r="O12" i="23"/>
  <c r="N16" i="23"/>
  <c r="O16" i="23"/>
  <c r="P16" i="23"/>
  <c r="O5" i="23"/>
  <c r="P5" i="23"/>
  <c r="N5" i="23"/>
  <c r="O9" i="23"/>
  <c r="P9" i="23"/>
  <c r="N9" i="23"/>
  <c r="O13" i="23"/>
  <c r="P13" i="23"/>
  <c r="N13" i="23"/>
  <c r="P6" i="23"/>
  <c r="N6" i="23"/>
  <c r="O6" i="23"/>
  <c r="P10" i="23"/>
  <c r="N10" i="23"/>
  <c r="O10" i="23"/>
  <c r="P14" i="23"/>
  <c r="N14" i="23"/>
  <c r="O14" i="23"/>
  <c r="K17" i="23"/>
  <c r="AG15" i="29" l="1"/>
  <c r="AG13" i="29"/>
  <c r="AG8" i="29"/>
  <c r="AG7" i="29"/>
  <c r="AG16" i="29"/>
  <c r="AG4" i="29"/>
  <c r="AG9" i="29"/>
  <c r="AG5" i="29"/>
  <c r="AG14" i="29"/>
  <c r="AG12" i="29"/>
  <c r="AG11" i="29"/>
  <c r="AG17" i="29"/>
  <c r="AG10" i="29"/>
  <c r="AG6" i="29"/>
  <c r="N17" i="23"/>
  <c r="P17" i="23"/>
  <c r="O17" i="23"/>
  <c r="H17" i="21"/>
  <c r="G17" i="21"/>
  <c r="F17" i="21"/>
  <c r="H16" i="21"/>
  <c r="G16" i="21"/>
  <c r="F16" i="21"/>
  <c r="H15" i="21"/>
  <c r="G15" i="21"/>
  <c r="F15" i="21"/>
  <c r="H14" i="21"/>
  <c r="G14" i="21"/>
  <c r="F14" i="21"/>
  <c r="H13" i="21"/>
  <c r="G13" i="21"/>
  <c r="F13" i="21"/>
  <c r="H12" i="21"/>
  <c r="G12" i="21"/>
  <c r="F12" i="21"/>
  <c r="H11" i="21"/>
  <c r="G11" i="21"/>
  <c r="F11" i="21"/>
  <c r="H10" i="21"/>
  <c r="G10" i="21"/>
  <c r="F10" i="21"/>
  <c r="H9" i="21"/>
  <c r="G9" i="21"/>
  <c r="F9" i="21"/>
  <c r="H8" i="21"/>
  <c r="G8" i="21"/>
  <c r="F8" i="21"/>
  <c r="H7" i="21"/>
  <c r="G7" i="21"/>
  <c r="F7" i="21"/>
  <c r="H6" i="21"/>
  <c r="G6" i="21"/>
  <c r="F6" i="21"/>
  <c r="H5" i="21"/>
  <c r="G5" i="21"/>
  <c r="F5" i="21"/>
  <c r="H4" i="21"/>
  <c r="G4" i="21"/>
  <c r="F4" i="21"/>
  <c r="H3" i="21"/>
  <c r="G3" i="21"/>
  <c r="F3" i="21"/>
  <c r="H2" i="21"/>
  <c r="G2" i="21"/>
  <c r="F2" i="21"/>
  <c r="AE18" i="29" l="1"/>
  <c r="AG18" i="29"/>
  <c r="J4" i="20"/>
  <c r="J5" i="20"/>
  <c r="J6" i="20"/>
  <c r="J7" i="20"/>
  <c r="J8" i="20"/>
  <c r="J9" i="20"/>
  <c r="J10" i="20"/>
  <c r="J11" i="20"/>
  <c r="J12" i="20"/>
  <c r="J13" i="20"/>
  <c r="J14" i="20"/>
  <c r="J15" i="20"/>
  <c r="J16" i="20"/>
  <c r="J17" i="20"/>
  <c r="J3" i="20"/>
  <c r="J2" i="20"/>
  <c r="O2" i="20" l="1"/>
  <c r="N2" i="20"/>
  <c r="M2" i="20"/>
  <c r="O10" i="20"/>
  <c r="N10" i="20"/>
  <c r="M10" i="20"/>
  <c r="N15" i="20"/>
  <c r="M15" i="20"/>
  <c r="O15" i="20"/>
  <c r="O7" i="20"/>
  <c r="N7" i="20"/>
  <c r="M7" i="20"/>
  <c r="O14" i="20"/>
  <c r="N14" i="20"/>
  <c r="M14" i="20"/>
  <c r="O6" i="20"/>
  <c r="N6" i="20"/>
  <c r="M6" i="20"/>
  <c r="O17" i="20"/>
  <c r="N17" i="20"/>
  <c r="M17" i="20"/>
  <c r="O13" i="20"/>
  <c r="N13" i="20"/>
  <c r="M13" i="20"/>
  <c r="N9" i="20"/>
  <c r="O9" i="20"/>
  <c r="M9" i="20"/>
  <c r="M5" i="20"/>
  <c r="O5" i="20"/>
  <c r="N5" i="20"/>
  <c r="O11" i="20"/>
  <c r="N11" i="20"/>
  <c r="M11" i="20"/>
  <c r="O3" i="20"/>
  <c r="M3" i="20"/>
  <c r="N3" i="20"/>
  <c r="O16" i="20"/>
  <c r="N16" i="20"/>
  <c r="M16" i="20"/>
  <c r="O12" i="20"/>
  <c r="N12" i="20"/>
  <c r="M12" i="20"/>
  <c r="O8" i="20"/>
  <c r="N8" i="20"/>
  <c r="M8" i="20"/>
  <c r="O4" i="20"/>
  <c r="N4" i="20"/>
  <c r="M4" i="20"/>
  <c r="O15" i="15"/>
  <c r="P15" i="15"/>
  <c r="O16" i="15"/>
  <c r="P16" i="15"/>
  <c r="N15" i="15"/>
  <c r="N16" i="15"/>
  <c r="Z17" i="29" l="1"/>
  <c r="Z16" i="29"/>
  <c r="AF18" i="29"/>
  <c r="N15" i="19"/>
  <c r="O17" i="19"/>
  <c r="P17" i="19"/>
  <c r="N17" i="19"/>
  <c r="O15" i="19"/>
  <c r="P15" i="19"/>
  <c r="P14" i="19"/>
  <c r="O14" i="19"/>
  <c r="N14" i="19"/>
  <c r="P13" i="19"/>
  <c r="O13" i="19"/>
  <c r="N13" i="19"/>
  <c r="P12" i="19"/>
  <c r="O12" i="19"/>
  <c r="N12" i="19"/>
  <c r="P11" i="19"/>
  <c r="O11" i="19"/>
  <c r="N11" i="19"/>
  <c r="P10" i="19"/>
  <c r="O10" i="19"/>
  <c r="N10" i="19"/>
  <c r="P9" i="19"/>
  <c r="O9" i="19"/>
  <c r="N9" i="19"/>
  <c r="P8" i="19"/>
  <c r="O8" i="19"/>
  <c r="N8" i="19"/>
  <c r="P7" i="19"/>
  <c r="O7" i="19"/>
  <c r="N7" i="19"/>
  <c r="P6" i="19"/>
  <c r="O6" i="19"/>
  <c r="N6" i="19"/>
  <c r="P5" i="19"/>
  <c r="O5" i="19"/>
  <c r="N5" i="19"/>
  <c r="P4" i="19"/>
  <c r="O4" i="19"/>
  <c r="N4" i="19"/>
  <c r="P3" i="19"/>
  <c r="O3" i="19"/>
  <c r="N3" i="19"/>
  <c r="P2" i="19"/>
  <c r="O2" i="19"/>
  <c r="N2" i="19"/>
  <c r="N17" i="17"/>
  <c r="P6" i="16"/>
  <c r="O6" i="16"/>
  <c r="N6" i="16"/>
  <c r="O17" i="16"/>
  <c r="N17" i="16"/>
  <c r="N14" i="16"/>
  <c r="N3" i="16"/>
  <c r="N2" i="16"/>
  <c r="P16" i="16"/>
  <c r="O16" i="16"/>
  <c r="N16" i="16"/>
  <c r="P15" i="16"/>
  <c r="O15" i="16"/>
  <c r="N15" i="16"/>
  <c r="O10" i="16"/>
  <c r="P17" i="16"/>
  <c r="P14" i="16"/>
  <c r="O14" i="16"/>
  <c r="P13" i="16"/>
  <c r="O13" i="16"/>
  <c r="N13" i="16"/>
  <c r="P12" i="16"/>
  <c r="O12" i="16"/>
  <c r="N12" i="16"/>
  <c r="P11" i="16"/>
  <c r="O11" i="16"/>
  <c r="N11" i="16"/>
  <c r="P10" i="16"/>
  <c r="N10" i="16"/>
  <c r="P9" i="16"/>
  <c r="O9" i="16"/>
  <c r="N9" i="16"/>
  <c r="P8" i="16"/>
  <c r="O8" i="16"/>
  <c r="N8" i="16"/>
  <c r="P7" i="16"/>
  <c r="O7" i="16"/>
  <c r="N7" i="16"/>
  <c r="P5" i="16"/>
  <c r="O5" i="16"/>
  <c r="N5" i="16"/>
  <c r="P4" i="16"/>
  <c r="O4" i="16"/>
  <c r="N4" i="16"/>
  <c r="P3" i="16"/>
  <c r="O3" i="16"/>
  <c r="P2" i="16"/>
  <c r="O2" i="16"/>
  <c r="N2" i="17"/>
  <c r="P18" i="17"/>
  <c r="O18" i="17"/>
  <c r="N18" i="17"/>
  <c r="O3" i="17"/>
  <c r="O4" i="17"/>
  <c r="O5" i="17"/>
  <c r="O6" i="17"/>
  <c r="O7" i="17"/>
  <c r="O8" i="17"/>
  <c r="O9" i="17"/>
  <c r="O10" i="17"/>
  <c r="O11" i="17"/>
  <c r="O12" i="17"/>
  <c r="O13" i="17"/>
  <c r="O14" i="17"/>
  <c r="O15" i="17"/>
  <c r="O16" i="17"/>
  <c r="O17" i="17"/>
  <c r="N3" i="17"/>
  <c r="N4" i="17"/>
  <c r="N5" i="17"/>
  <c r="N6" i="17"/>
  <c r="N7" i="17"/>
  <c r="N8" i="17"/>
  <c r="N9" i="17"/>
  <c r="N10" i="17"/>
  <c r="N11" i="17"/>
  <c r="N12" i="17"/>
  <c r="N13" i="17"/>
  <c r="N14" i="17"/>
  <c r="N15" i="17"/>
  <c r="AB16" i="29" s="1"/>
  <c r="N16" i="17"/>
  <c r="AB17" i="29" s="1"/>
  <c r="O2" i="17"/>
  <c r="N3" i="15"/>
  <c r="N2" i="15"/>
  <c r="O2" i="14"/>
  <c r="P17" i="17"/>
  <c r="P16" i="17"/>
  <c r="P15" i="17"/>
  <c r="P14" i="17"/>
  <c r="P13" i="17"/>
  <c r="P12" i="17"/>
  <c r="P11" i="17"/>
  <c r="P10" i="17"/>
  <c r="P9" i="17"/>
  <c r="P8" i="17"/>
  <c r="P7" i="17"/>
  <c r="P6" i="17"/>
  <c r="P5" i="17"/>
  <c r="P4" i="17"/>
  <c r="P3" i="17"/>
  <c r="P2" i="17"/>
  <c r="J17" i="15"/>
  <c r="I17" i="15"/>
  <c r="H17" i="15"/>
  <c r="G17" i="15"/>
  <c r="F17" i="15"/>
  <c r="E17" i="15"/>
  <c r="P17" i="15" s="1"/>
  <c r="D17" i="15"/>
  <c r="O17" i="15" s="1"/>
  <c r="C17" i="15"/>
  <c r="M17" i="15"/>
  <c r="P14" i="15"/>
  <c r="O14" i="15"/>
  <c r="N14" i="15"/>
  <c r="M14" i="15"/>
  <c r="L14" i="15"/>
  <c r="P13" i="15"/>
  <c r="O13" i="15"/>
  <c r="N13" i="15"/>
  <c r="M13" i="15"/>
  <c r="L13" i="15"/>
  <c r="P12" i="15"/>
  <c r="O12" i="15"/>
  <c r="N12" i="15"/>
  <c r="M12" i="15"/>
  <c r="L12" i="15"/>
  <c r="P11" i="15"/>
  <c r="O11" i="15"/>
  <c r="N11" i="15"/>
  <c r="M11" i="15"/>
  <c r="L11" i="15"/>
  <c r="P10" i="15"/>
  <c r="O10" i="15"/>
  <c r="N10" i="15"/>
  <c r="M10" i="15"/>
  <c r="L10" i="15"/>
  <c r="P9" i="15"/>
  <c r="O9" i="15"/>
  <c r="N9" i="15"/>
  <c r="M9" i="15"/>
  <c r="L9" i="15"/>
  <c r="P8" i="15"/>
  <c r="O8" i="15"/>
  <c r="N8" i="15"/>
  <c r="M8" i="15"/>
  <c r="L8" i="15"/>
  <c r="P7" i="15"/>
  <c r="O7" i="15"/>
  <c r="N7" i="15"/>
  <c r="M7" i="15"/>
  <c r="L7" i="15"/>
  <c r="P6" i="15"/>
  <c r="O6" i="15"/>
  <c r="N6" i="15"/>
  <c r="M6" i="15"/>
  <c r="L6" i="15"/>
  <c r="P5" i="15"/>
  <c r="O5" i="15"/>
  <c r="N5" i="15"/>
  <c r="M5" i="15"/>
  <c r="L5" i="15"/>
  <c r="P4" i="15"/>
  <c r="O4" i="15"/>
  <c r="N4" i="15"/>
  <c r="M4" i="15"/>
  <c r="L4" i="15"/>
  <c r="P3" i="15"/>
  <c r="O3" i="15"/>
  <c r="M3" i="15"/>
  <c r="L3" i="15"/>
  <c r="P2" i="15"/>
  <c r="O2" i="15"/>
  <c r="M2" i="15"/>
  <c r="L2" i="15"/>
  <c r="N17" i="15"/>
  <c r="P3" i="14"/>
  <c r="P4" i="14"/>
  <c r="P5" i="14"/>
  <c r="P6" i="14"/>
  <c r="P7" i="14"/>
  <c r="P8" i="14"/>
  <c r="P9" i="14"/>
  <c r="P10" i="14"/>
  <c r="P11" i="14"/>
  <c r="P12" i="14"/>
  <c r="P13" i="14"/>
  <c r="P14" i="14"/>
  <c r="P15" i="14"/>
  <c r="P16" i="14"/>
  <c r="P17" i="14"/>
  <c r="P2" i="14"/>
  <c r="O3" i="14"/>
  <c r="O4" i="14"/>
  <c r="O5" i="14"/>
  <c r="O6" i="14"/>
  <c r="O7" i="14"/>
  <c r="O8" i="14"/>
  <c r="O9" i="14"/>
  <c r="O10" i="14"/>
  <c r="O11" i="14"/>
  <c r="O12" i="14"/>
  <c r="O13" i="14"/>
  <c r="O14" i="14"/>
  <c r="O15" i="14"/>
  <c r="O16" i="14"/>
  <c r="O17" i="14"/>
  <c r="M13" i="10"/>
  <c r="N2" i="1"/>
  <c r="Y4" i="29" s="1"/>
  <c r="P63" i="12"/>
  <c r="O63" i="12"/>
  <c r="N63" i="12"/>
  <c r="M63" i="12"/>
  <c r="L63" i="12"/>
  <c r="P62" i="12"/>
  <c r="O62" i="12"/>
  <c r="N62" i="12"/>
  <c r="M62" i="12"/>
  <c r="L62" i="12"/>
  <c r="P61" i="12"/>
  <c r="O61" i="12"/>
  <c r="N61" i="12"/>
  <c r="M61" i="12"/>
  <c r="L61" i="12"/>
  <c r="P60" i="12"/>
  <c r="O60" i="12"/>
  <c r="N60" i="12"/>
  <c r="M60" i="12"/>
  <c r="L60" i="12"/>
  <c r="P59" i="12"/>
  <c r="O59" i="12"/>
  <c r="N59" i="12"/>
  <c r="M59" i="12"/>
  <c r="L59" i="12"/>
  <c r="P58" i="12"/>
  <c r="O58" i="12"/>
  <c r="N58" i="12"/>
  <c r="M58" i="12"/>
  <c r="L58" i="12"/>
  <c r="P57" i="12"/>
  <c r="O57" i="12"/>
  <c r="N57" i="12"/>
  <c r="M57" i="12"/>
  <c r="L57" i="12"/>
  <c r="P56" i="12"/>
  <c r="O56" i="12"/>
  <c r="N56" i="12"/>
  <c r="M56" i="12"/>
  <c r="L56" i="12"/>
  <c r="P55" i="12"/>
  <c r="O55" i="12"/>
  <c r="N55" i="12"/>
  <c r="M55" i="12"/>
  <c r="L55" i="12"/>
  <c r="P54" i="12"/>
  <c r="O54" i="12"/>
  <c r="N54" i="12"/>
  <c r="M54" i="12"/>
  <c r="L54" i="12"/>
  <c r="P53" i="12"/>
  <c r="O53" i="12"/>
  <c r="N53" i="12"/>
  <c r="M53" i="12"/>
  <c r="L53" i="12"/>
  <c r="P52" i="12"/>
  <c r="O52" i="12"/>
  <c r="N52" i="12"/>
  <c r="M52" i="12"/>
  <c r="L52" i="12"/>
  <c r="P51" i="12"/>
  <c r="O51" i="12"/>
  <c r="N51" i="12"/>
  <c r="M51" i="12"/>
  <c r="L51" i="12"/>
  <c r="P50" i="12"/>
  <c r="O50" i="12"/>
  <c r="N50" i="12"/>
  <c r="M50" i="12"/>
  <c r="L50" i="12"/>
  <c r="P49" i="12"/>
  <c r="O49" i="12"/>
  <c r="N49" i="12"/>
  <c r="M49" i="12"/>
  <c r="L49" i="12"/>
  <c r="P48" i="12"/>
  <c r="O48" i="12"/>
  <c r="N48" i="12"/>
  <c r="M48" i="12"/>
  <c r="L48" i="12"/>
  <c r="P47" i="12"/>
  <c r="O47" i="12"/>
  <c r="N47" i="12"/>
  <c r="M47" i="12"/>
  <c r="L47" i="12"/>
  <c r="P46" i="12"/>
  <c r="O46" i="12"/>
  <c r="N46" i="12"/>
  <c r="M46" i="12"/>
  <c r="L46" i="12"/>
  <c r="P45" i="12"/>
  <c r="O45" i="12"/>
  <c r="N45" i="12"/>
  <c r="M45" i="12"/>
  <c r="L45" i="12"/>
  <c r="P44" i="12"/>
  <c r="O44" i="12"/>
  <c r="N44" i="12"/>
  <c r="M44" i="12"/>
  <c r="L44" i="12"/>
  <c r="P43" i="12"/>
  <c r="O43" i="12"/>
  <c r="N43" i="12"/>
  <c r="M43" i="12"/>
  <c r="L43" i="12"/>
  <c r="O42" i="12"/>
  <c r="N42" i="12"/>
  <c r="M42" i="12"/>
  <c r="L42" i="12"/>
  <c r="O41" i="12"/>
  <c r="N41" i="12"/>
  <c r="M41" i="12"/>
  <c r="L41" i="12"/>
  <c r="P39" i="12"/>
  <c r="O39" i="12"/>
  <c r="N39" i="12"/>
  <c r="M39" i="12"/>
  <c r="L39" i="12"/>
  <c r="P38" i="12"/>
  <c r="O38" i="12"/>
  <c r="N38" i="12"/>
  <c r="M38" i="12"/>
  <c r="L38" i="12"/>
  <c r="O37" i="12"/>
  <c r="N37" i="12"/>
  <c r="M37" i="12"/>
  <c r="L37" i="12"/>
  <c r="O36" i="12"/>
  <c r="N36" i="12"/>
  <c r="M36" i="12"/>
  <c r="L36" i="12"/>
  <c r="O35" i="12"/>
  <c r="N35" i="12"/>
  <c r="M35" i="12"/>
  <c r="L35" i="12"/>
  <c r="P34" i="12"/>
  <c r="O34" i="12"/>
  <c r="N34" i="12"/>
  <c r="M34" i="12"/>
  <c r="L34" i="12"/>
  <c r="O33" i="12"/>
  <c r="N33" i="12"/>
  <c r="M33" i="12"/>
  <c r="L33" i="12"/>
  <c r="O32" i="12"/>
  <c r="N32" i="12"/>
  <c r="M32" i="12"/>
  <c r="L32" i="12"/>
  <c r="O31" i="12"/>
  <c r="N31" i="12"/>
  <c r="M31" i="12"/>
  <c r="L31" i="12"/>
  <c r="P30" i="12"/>
  <c r="O30" i="12"/>
  <c r="N30" i="12"/>
  <c r="M30" i="12"/>
  <c r="L30" i="12"/>
  <c r="O29" i="12"/>
  <c r="N29" i="12"/>
  <c r="M29" i="12"/>
  <c r="L29" i="12"/>
  <c r="O28" i="12"/>
  <c r="N28" i="12"/>
  <c r="M28" i="12"/>
  <c r="L28" i="12"/>
  <c r="O27" i="12"/>
  <c r="N27" i="12"/>
  <c r="M27" i="12"/>
  <c r="L27" i="12"/>
  <c r="O26" i="12"/>
  <c r="N26" i="12"/>
  <c r="M26" i="12"/>
  <c r="L26" i="12"/>
  <c r="O25" i="12"/>
  <c r="N25" i="12"/>
  <c r="M25" i="12"/>
  <c r="L25" i="12"/>
  <c r="P24" i="12"/>
  <c r="O24" i="12"/>
  <c r="N24" i="12"/>
  <c r="M24" i="12"/>
  <c r="L24" i="12"/>
  <c r="P23" i="12"/>
  <c r="O23" i="12"/>
  <c r="N23" i="12"/>
  <c r="M23" i="12"/>
  <c r="L23" i="12"/>
  <c r="P22" i="12"/>
  <c r="O22" i="12"/>
  <c r="N22" i="12"/>
  <c r="M22" i="12"/>
  <c r="L22" i="12"/>
  <c r="P21" i="12"/>
  <c r="O21" i="12"/>
  <c r="N21" i="12"/>
  <c r="M21" i="12"/>
  <c r="L21" i="12"/>
  <c r="P20" i="12"/>
  <c r="O20" i="12"/>
  <c r="N20" i="12"/>
  <c r="M20" i="12"/>
  <c r="L20" i="12"/>
  <c r="P19" i="12"/>
  <c r="O19" i="12"/>
  <c r="N19" i="12"/>
  <c r="M19" i="12"/>
  <c r="L19" i="12"/>
  <c r="P18" i="12"/>
  <c r="O18" i="12"/>
  <c r="N18" i="12"/>
  <c r="N18" i="29" s="1"/>
  <c r="M18" i="12"/>
  <c r="L18" i="12"/>
  <c r="P17" i="12"/>
  <c r="O17" i="12"/>
  <c r="N17" i="12"/>
  <c r="M17" i="12"/>
  <c r="L17" i="12"/>
  <c r="P16" i="12"/>
  <c r="O16" i="12"/>
  <c r="N16" i="12"/>
  <c r="N15" i="29" s="1"/>
  <c r="M16" i="12"/>
  <c r="L16" i="12"/>
  <c r="P15" i="12"/>
  <c r="O15" i="12"/>
  <c r="N15" i="12"/>
  <c r="M15" i="12"/>
  <c r="L15" i="12"/>
  <c r="P14" i="12"/>
  <c r="O14" i="12"/>
  <c r="N14" i="12"/>
  <c r="M14" i="12"/>
  <c r="L14" i="12"/>
  <c r="P13" i="12"/>
  <c r="O13" i="12"/>
  <c r="N13" i="12"/>
  <c r="N12" i="29" s="1"/>
  <c r="M13" i="12"/>
  <c r="L13" i="12"/>
  <c r="P12" i="12"/>
  <c r="O12" i="12"/>
  <c r="N12" i="12"/>
  <c r="N11" i="29" s="1"/>
  <c r="M12" i="12"/>
  <c r="L12" i="12"/>
  <c r="P11" i="12"/>
  <c r="O11" i="12"/>
  <c r="N11" i="12"/>
  <c r="N10" i="29" s="1"/>
  <c r="M11" i="12"/>
  <c r="L11" i="12"/>
  <c r="P10" i="12"/>
  <c r="O10" i="12"/>
  <c r="N10" i="12"/>
  <c r="M10" i="12"/>
  <c r="L10" i="12"/>
  <c r="P9" i="12"/>
  <c r="O9" i="12"/>
  <c r="N9" i="12"/>
  <c r="M9" i="12"/>
  <c r="L9" i="12"/>
  <c r="P8" i="12"/>
  <c r="O8" i="12"/>
  <c r="N8" i="12"/>
  <c r="N8" i="29" s="1"/>
  <c r="M8" i="12"/>
  <c r="L8" i="12"/>
  <c r="P7" i="12"/>
  <c r="O7" i="12"/>
  <c r="N7" i="12"/>
  <c r="M7" i="12"/>
  <c r="L7" i="12"/>
  <c r="P6" i="12"/>
  <c r="O6" i="12"/>
  <c r="N6" i="12"/>
  <c r="N7" i="29" s="1"/>
  <c r="M6" i="12"/>
  <c r="L6" i="12"/>
  <c r="P5" i="12"/>
  <c r="O5" i="12"/>
  <c r="N5" i="12"/>
  <c r="N6" i="29" s="1"/>
  <c r="M5" i="12"/>
  <c r="L5" i="12"/>
  <c r="P4" i="12"/>
  <c r="O4" i="12"/>
  <c r="N4" i="12"/>
  <c r="N5" i="29" s="1"/>
  <c r="M4" i="12"/>
  <c r="L4" i="12"/>
  <c r="P3" i="12"/>
  <c r="O3" i="12"/>
  <c r="N3" i="12"/>
  <c r="N4" i="29" s="1"/>
  <c r="M3" i="12"/>
  <c r="L3" i="12"/>
  <c r="P2" i="12"/>
  <c r="O2" i="12"/>
  <c r="N2" i="12"/>
  <c r="N3" i="29" s="1"/>
  <c r="M2" i="12"/>
  <c r="L2" i="12"/>
  <c r="P63" i="11"/>
  <c r="O63" i="11"/>
  <c r="N63" i="11"/>
  <c r="M63" i="11"/>
  <c r="L63" i="11"/>
  <c r="P62" i="11"/>
  <c r="O62" i="11"/>
  <c r="N62" i="11"/>
  <c r="M62" i="11"/>
  <c r="L62" i="11"/>
  <c r="P61" i="11"/>
  <c r="O61" i="11"/>
  <c r="N61" i="11"/>
  <c r="M61" i="11"/>
  <c r="L61" i="11"/>
  <c r="P60" i="11"/>
  <c r="O60" i="11"/>
  <c r="N60" i="11"/>
  <c r="M60" i="11"/>
  <c r="L60" i="11"/>
  <c r="P59" i="11"/>
  <c r="O59" i="11"/>
  <c r="N59" i="11"/>
  <c r="M59" i="11"/>
  <c r="L59" i="11"/>
  <c r="P58" i="11"/>
  <c r="O58" i="11"/>
  <c r="N58" i="11"/>
  <c r="M58" i="11"/>
  <c r="L58" i="11"/>
  <c r="P57" i="11"/>
  <c r="O57" i="11"/>
  <c r="N57" i="11"/>
  <c r="M57" i="11"/>
  <c r="L57" i="11"/>
  <c r="P56" i="11"/>
  <c r="O56" i="11"/>
  <c r="N56" i="11"/>
  <c r="M56" i="11"/>
  <c r="L56" i="11"/>
  <c r="P55" i="11"/>
  <c r="O55" i="11"/>
  <c r="N55" i="11"/>
  <c r="M55" i="11"/>
  <c r="L55" i="11"/>
  <c r="P54" i="11"/>
  <c r="O54" i="11"/>
  <c r="N54" i="11"/>
  <c r="M54" i="11"/>
  <c r="L54" i="11"/>
  <c r="P53" i="11"/>
  <c r="O53" i="11"/>
  <c r="N53" i="11"/>
  <c r="M53" i="11"/>
  <c r="L53" i="11"/>
  <c r="P52" i="11"/>
  <c r="O52" i="11"/>
  <c r="N52" i="11"/>
  <c r="M52" i="11"/>
  <c r="L52" i="11"/>
  <c r="P51" i="11"/>
  <c r="O51" i="11"/>
  <c r="N51" i="11"/>
  <c r="M51" i="11"/>
  <c r="L51" i="11"/>
  <c r="P50" i="11"/>
  <c r="O50" i="11"/>
  <c r="N50" i="11"/>
  <c r="M50" i="11"/>
  <c r="L50" i="11"/>
  <c r="P49" i="11"/>
  <c r="O49" i="11"/>
  <c r="N49" i="11"/>
  <c r="M49" i="11"/>
  <c r="L49" i="11"/>
  <c r="P48" i="11"/>
  <c r="O48" i="11"/>
  <c r="N48" i="11"/>
  <c r="M48" i="11"/>
  <c r="L48" i="11"/>
  <c r="P47" i="11"/>
  <c r="O47" i="11"/>
  <c r="N47" i="11"/>
  <c r="M47" i="11"/>
  <c r="L47" i="11"/>
  <c r="P46" i="11"/>
  <c r="O46" i="11"/>
  <c r="N46" i="11"/>
  <c r="M46" i="11"/>
  <c r="L46" i="11"/>
  <c r="P45" i="11"/>
  <c r="O45" i="11"/>
  <c r="N45" i="11"/>
  <c r="M45" i="11"/>
  <c r="L45" i="11"/>
  <c r="P44" i="11"/>
  <c r="O44" i="11"/>
  <c r="N44" i="11"/>
  <c r="M44" i="11"/>
  <c r="L44" i="11"/>
  <c r="P43" i="11"/>
  <c r="O43" i="11"/>
  <c r="N43" i="11"/>
  <c r="M43" i="11"/>
  <c r="L43" i="11"/>
  <c r="O42" i="11"/>
  <c r="N42" i="11"/>
  <c r="M42" i="11"/>
  <c r="L42" i="11"/>
  <c r="O41" i="11"/>
  <c r="N41" i="11"/>
  <c r="M41" i="11"/>
  <c r="L41" i="11"/>
  <c r="P39" i="11"/>
  <c r="O39" i="11"/>
  <c r="N39" i="11"/>
  <c r="M39" i="11"/>
  <c r="L39" i="11"/>
  <c r="P38" i="11"/>
  <c r="O38" i="11"/>
  <c r="N38" i="11"/>
  <c r="M38" i="11"/>
  <c r="L38" i="11"/>
  <c r="O37" i="11"/>
  <c r="N37" i="11"/>
  <c r="M37" i="11"/>
  <c r="L37" i="11"/>
  <c r="O36" i="11"/>
  <c r="N36" i="11"/>
  <c r="M36" i="11"/>
  <c r="L36" i="11"/>
  <c r="O35" i="11"/>
  <c r="N35" i="11"/>
  <c r="M35" i="11"/>
  <c r="L35" i="11"/>
  <c r="P34" i="11"/>
  <c r="O34" i="11"/>
  <c r="N34" i="11"/>
  <c r="M34" i="11"/>
  <c r="L34" i="11"/>
  <c r="O33" i="11"/>
  <c r="N33" i="11"/>
  <c r="M33" i="11"/>
  <c r="L33" i="11"/>
  <c r="O32" i="11"/>
  <c r="N32" i="11"/>
  <c r="M32" i="11"/>
  <c r="L32" i="11"/>
  <c r="O31" i="11"/>
  <c r="N31" i="11"/>
  <c r="M31" i="11"/>
  <c r="L31" i="11"/>
  <c r="P30" i="11"/>
  <c r="O30" i="11"/>
  <c r="N30" i="11"/>
  <c r="M30" i="11"/>
  <c r="L30" i="11"/>
  <c r="O29" i="11"/>
  <c r="N29" i="11"/>
  <c r="M29" i="11"/>
  <c r="L29" i="11"/>
  <c r="O28" i="11"/>
  <c r="N28" i="11"/>
  <c r="M28" i="11"/>
  <c r="L28" i="11"/>
  <c r="O27" i="11"/>
  <c r="N27" i="11"/>
  <c r="M27" i="11"/>
  <c r="L27" i="11"/>
  <c r="O26" i="11"/>
  <c r="N26" i="11"/>
  <c r="M26" i="11"/>
  <c r="L26" i="11"/>
  <c r="O25" i="11"/>
  <c r="N25" i="11"/>
  <c r="M25" i="11"/>
  <c r="L25" i="11"/>
  <c r="P24" i="11"/>
  <c r="O24" i="11"/>
  <c r="N24" i="11"/>
  <c r="M24" i="11"/>
  <c r="L24" i="11"/>
  <c r="P23" i="11"/>
  <c r="O23" i="11"/>
  <c r="N23" i="11"/>
  <c r="M23" i="11"/>
  <c r="L23" i="11"/>
  <c r="P22" i="11"/>
  <c r="O22" i="11"/>
  <c r="N22" i="11"/>
  <c r="M22" i="11"/>
  <c r="L22" i="11"/>
  <c r="P21" i="11"/>
  <c r="O21" i="11"/>
  <c r="N21" i="11"/>
  <c r="M21" i="11"/>
  <c r="L21" i="11"/>
  <c r="P20" i="11"/>
  <c r="O20" i="11"/>
  <c r="N20" i="11"/>
  <c r="M20" i="11"/>
  <c r="L20" i="11"/>
  <c r="P19" i="11"/>
  <c r="O19" i="11"/>
  <c r="N19" i="11"/>
  <c r="O18" i="29" s="1"/>
  <c r="M19" i="11"/>
  <c r="L19" i="11"/>
  <c r="P18" i="11"/>
  <c r="O18" i="11"/>
  <c r="N18" i="11"/>
  <c r="M18" i="11"/>
  <c r="L18" i="11"/>
  <c r="P17" i="11"/>
  <c r="O17" i="11"/>
  <c r="N17" i="11"/>
  <c r="M17" i="11"/>
  <c r="L17" i="11"/>
  <c r="P16" i="11"/>
  <c r="O16" i="11"/>
  <c r="N16" i="11"/>
  <c r="O15" i="29" s="1"/>
  <c r="M16" i="11"/>
  <c r="L16" i="11"/>
  <c r="P15" i="11"/>
  <c r="O15" i="11"/>
  <c r="N15" i="11"/>
  <c r="M15" i="11"/>
  <c r="L15" i="11"/>
  <c r="P14" i="11"/>
  <c r="O14" i="11"/>
  <c r="N14" i="11"/>
  <c r="M14" i="11"/>
  <c r="L14" i="11"/>
  <c r="P13" i="11"/>
  <c r="O13" i="11"/>
  <c r="N13" i="11"/>
  <c r="O12" i="29" s="1"/>
  <c r="M13" i="11"/>
  <c r="L13" i="11"/>
  <c r="P12" i="11"/>
  <c r="O12" i="11"/>
  <c r="N12" i="11"/>
  <c r="O11" i="29" s="1"/>
  <c r="M12" i="11"/>
  <c r="L12" i="11"/>
  <c r="P11" i="11"/>
  <c r="O11" i="11"/>
  <c r="N11" i="11"/>
  <c r="O10" i="29" s="1"/>
  <c r="M11" i="11"/>
  <c r="L11" i="11"/>
  <c r="P10" i="11"/>
  <c r="O10" i="11"/>
  <c r="N10" i="11"/>
  <c r="M10" i="11"/>
  <c r="L10" i="11"/>
  <c r="P9" i="11"/>
  <c r="O9" i="11"/>
  <c r="N9" i="11"/>
  <c r="M9" i="11"/>
  <c r="L9" i="11"/>
  <c r="P8" i="11"/>
  <c r="O8" i="11"/>
  <c r="N8" i="11"/>
  <c r="O8" i="29" s="1"/>
  <c r="M8" i="11"/>
  <c r="L8" i="11"/>
  <c r="P7" i="11"/>
  <c r="O7" i="11"/>
  <c r="N7" i="11"/>
  <c r="M7" i="11"/>
  <c r="L7" i="11"/>
  <c r="P6" i="11"/>
  <c r="O6" i="11"/>
  <c r="N6" i="11"/>
  <c r="O7" i="29" s="1"/>
  <c r="M6" i="11"/>
  <c r="L6" i="11"/>
  <c r="P5" i="11"/>
  <c r="O5" i="11"/>
  <c r="N5" i="11"/>
  <c r="O6" i="29" s="1"/>
  <c r="M5" i="11"/>
  <c r="L5" i="11"/>
  <c r="P4" i="11"/>
  <c r="O4" i="11"/>
  <c r="N4" i="11"/>
  <c r="O5" i="29" s="1"/>
  <c r="M4" i="11"/>
  <c r="L4" i="11"/>
  <c r="P3" i="11"/>
  <c r="O3" i="11"/>
  <c r="N3" i="11"/>
  <c r="O4" i="29" s="1"/>
  <c r="M3" i="11"/>
  <c r="L3" i="11"/>
  <c r="P2" i="11"/>
  <c r="O2" i="11"/>
  <c r="N2" i="11"/>
  <c r="O3" i="29" s="1"/>
  <c r="M2" i="11"/>
  <c r="L2" i="11"/>
  <c r="P63" i="10"/>
  <c r="O63" i="10"/>
  <c r="N63" i="10"/>
  <c r="M63" i="10"/>
  <c r="L63" i="10"/>
  <c r="P62" i="10"/>
  <c r="O62" i="10"/>
  <c r="N62" i="10"/>
  <c r="M62" i="10"/>
  <c r="L62" i="10"/>
  <c r="P61" i="10"/>
  <c r="O61" i="10"/>
  <c r="N61" i="10"/>
  <c r="M61" i="10"/>
  <c r="L61" i="10"/>
  <c r="P60" i="10"/>
  <c r="O60" i="10"/>
  <c r="N60" i="10"/>
  <c r="M60" i="10"/>
  <c r="L60" i="10"/>
  <c r="P59" i="10"/>
  <c r="O59" i="10"/>
  <c r="N59" i="10"/>
  <c r="M59" i="10"/>
  <c r="L59" i="10"/>
  <c r="P58" i="10"/>
  <c r="O58" i="10"/>
  <c r="N58" i="10"/>
  <c r="M58" i="10"/>
  <c r="L58" i="10"/>
  <c r="P57" i="10"/>
  <c r="O57" i="10"/>
  <c r="N57" i="10"/>
  <c r="M57" i="10"/>
  <c r="L57" i="10"/>
  <c r="P56" i="10"/>
  <c r="O56" i="10"/>
  <c r="N56" i="10"/>
  <c r="M56" i="10"/>
  <c r="L56" i="10"/>
  <c r="P55" i="10"/>
  <c r="O55" i="10"/>
  <c r="N55" i="10"/>
  <c r="M55" i="10"/>
  <c r="L55" i="10"/>
  <c r="P54" i="10"/>
  <c r="O54" i="10"/>
  <c r="N54" i="10"/>
  <c r="M54" i="10"/>
  <c r="L54" i="10"/>
  <c r="P53" i="10"/>
  <c r="O53" i="10"/>
  <c r="N53" i="10"/>
  <c r="M53" i="10"/>
  <c r="L53" i="10"/>
  <c r="P52" i="10"/>
  <c r="O52" i="10"/>
  <c r="N52" i="10"/>
  <c r="M52" i="10"/>
  <c r="L52" i="10"/>
  <c r="P51" i="10"/>
  <c r="O51" i="10"/>
  <c r="N51" i="10"/>
  <c r="M51" i="10"/>
  <c r="L51" i="10"/>
  <c r="P50" i="10"/>
  <c r="O50" i="10"/>
  <c r="N50" i="10"/>
  <c r="M50" i="10"/>
  <c r="L50" i="10"/>
  <c r="P49" i="10"/>
  <c r="O49" i="10"/>
  <c r="N49" i="10"/>
  <c r="M49" i="10"/>
  <c r="L49" i="10"/>
  <c r="P48" i="10"/>
  <c r="O48" i="10"/>
  <c r="N48" i="10"/>
  <c r="M48" i="10"/>
  <c r="L48" i="10"/>
  <c r="P47" i="10"/>
  <c r="O47" i="10"/>
  <c r="N47" i="10"/>
  <c r="M47" i="10"/>
  <c r="L47" i="10"/>
  <c r="P46" i="10"/>
  <c r="O46" i="10"/>
  <c r="N46" i="10"/>
  <c r="M46" i="10"/>
  <c r="L46" i="10"/>
  <c r="P45" i="10"/>
  <c r="O45" i="10"/>
  <c r="N45" i="10"/>
  <c r="M45" i="10"/>
  <c r="L45" i="10"/>
  <c r="P44" i="10"/>
  <c r="O44" i="10"/>
  <c r="N44" i="10"/>
  <c r="M44" i="10"/>
  <c r="L44" i="10"/>
  <c r="P43" i="10"/>
  <c r="O43" i="10"/>
  <c r="N43" i="10"/>
  <c r="M43" i="10"/>
  <c r="L43" i="10"/>
  <c r="O42" i="10"/>
  <c r="N42" i="10"/>
  <c r="M42" i="10"/>
  <c r="L42" i="10"/>
  <c r="O41" i="10"/>
  <c r="N41" i="10"/>
  <c r="M41" i="10"/>
  <c r="L41" i="10"/>
  <c r="P39" i="10"/>
  <c r="O39" i="10"/>
  <c r="N39" i="10"/>
  <c r="M39" i="10"/>
  <c r="L39" i="10"/>
  <c r="O38" i="10"/>
  <c r="N38" i="10"/>
  <c r="M38" i="10"/>
  <c r="L38" i="10"/>
  <c r="O37" i="10"/>
  <c r="N37" i="10"/>
  <c r="M37" i="10"/>
  <c r="L37" i="10"/>
  <c r="O36" i="10"/>
  <c r="N36" i="10"/>
  <c r="M36" i="10"/>
  <c r="L36" i="10"/>
  <c r="O35" i="10"/>
  <c r="N35" i="10"/>
  <c r="M35" i="10"/>
  <c r="L35" i="10"/>
  <c r="O34" i="10"/>
  <c r="N34" i="10"/>
  <c r="M34" i="10"/>
  <c r="L34" i="10"/>
  <c r="O33" i="10"/>
  <c r="N33" i="10"/>
  <c r="M33" i="10"/>
  <c r="L33" i="10"/>
  <c r="O32" i="10"/>
  <c r="N32" i="10"/>
  <c r="M32" i="10"/>
  <c r="L32" i="10"/>
  <c r="O31" i="10"/>
  <c r="N31" i="10"/>
  <c r="M31" i="10"/>
  <c r="L31" i="10"/>
  <c r="O30" i="10"/>
  <c r="N30" i="10"/>
  <c r="M30" i="10"/>
  <c r="L30" i="10"/>
  <c r="O29" i="10"/>
  <c r="N29" i="10"/>
  <c r="M29" i="10"/>
  <c r="L29" i="10"/>
  <c r="O28" i="10"/>
  <c r="N28" i="10"/>
  <c r="M28" i="10"/>
  <c r="L28" i="10"/>
  <c r="O27" i="10"/>
  <c r="N27" i="10"/>
  <c r="M27" i="10"/>
  <c r="L27" i="10"/>
  <c r="O26" i="10"/>
  <c r="N26" i="10"/>
  <c r="M26" i="10"/>
  <c r="L26" i="10"/>
  <c r="O25" i="10"/>
  <c r="N25" i="10"/>
  <c r="M25" i="10"/>
  <c r="L25" i="10"/>
  <c r="P24" i="10"/>
  <c r="O24" i="10"/>
  <c r="N24" i="10"/>
  <c r="M24" i="10"/>
  <c r="L24" i="10"/>
  <c r="P23" i="10"/>
  <c r="O23" i="10"/>
  <c r="N23" i="10"/>
  <c r="M23" i="10"/>
  <c r="L23" i="10"/>
  <c r="P22" i="10"/>
  <c r="O22" i="10"/>
  <c r="N22" i="10"/>
  <c r="M22" i="10"/>
  <c r="L22" i="10"/>
  <c r="P21" i="10"/>
  <c r="O21" i="10"/>
  <c r="N21" i="10"/>
  <c r="M21" i="10"/>
  <c r="L21" i="10"/>
  <c r="P20" i="10"/>
  <c r="O20" i="10"/>
  <c r="N20" i="10"/>
  <c r="M20" i="10"/>
  <c r="L20" i="10"/>
  <c r="P19" i="10"/>
  <c r="O19" i="10"/>
  <c r="N19" i="10"/>
  <c r="P18" i="29" s="1"/>
  <c r="M19" i="10"/>
  <c r="L19" i="10"/>
  <c r="P18" i="10"/>
  <c r="O18" i="10"/>
  <c r="N18" i="10"/>
  <c r="P41" i="10" s="1"/>
  <c r="M18" i="10"/>
  <c r="L18" i="10"/>
  <c r="P17" i="10"/>
  <c r="O17" i="10"/>
  <c r="N17" i="10"/>
  <c r="P16" i="29" s="1"/>
  <c r="M17" i="10"/>
  <c r="L17" i="10"/>
  <c r="P16" i="10"/>
  <c r="O16" i="10"/>
  <c r="N16" i="10"/>
  <c r="P15" i="29" s="1"/>
  <c r="M16" i="10"/>
  <c r="L16" i="10"/>
  <c r="P15" i="10"/>
  <c r="O15" i="10"/>
  <c r="N15" i="10"/>
  <c r="P13" i="29" s="1"/>
  <c r="M15" i="10"/>
  <c r="L15" i="10"/>
  <c r="P14" i="10"/>
  <c r="O14" i="10"/>
  <c r="N14" i="10"/>
  <c r="M14" i="10"/>
  <c r="L14" i="10"/>
  <c r="P13" i="10"/>
  <c r="O13" i="10"/>
  <c r="N13" i="10"/>
  <c r="P12" i="29" s="1"/>
  <c r="L13" i="10"/>
  <c r="P12" i="10"/>
  <c r="O12" i="10"/>
  <c r="N12" i="10"/>
  <c r="P11" i="29" s="1"/>
  <c r="M12" i="10"/>
  <c r="L12" i="10"/>
  <c r="P11" i="10"/>
  <c r="O11" i="10"/>
  <c r="N11" i="10"/>
  <c r="P10" i="29" s="1"/>
  <c r="M11" i="10"/>
  <c r="L11" i="10"/>
  <c r="P10" i="10"/>
  <c r="O10" i="10"/>
  <c r="N10" i="10"/>
  <c r="M10" i="10"/>
  <c r="L10" i="10"/>
  <c r="P9" i="10"/>
  <c r="O9" i="10"/>
  <c r="N9" i="10"/>
  <c r="P9" i="29" s="1"/>
  <c r="M9" i="10"/>
  <c r="L9" i="10"/>
  <c r="P8" i="10"/>
  <c r="O8" i="10"/>
  <c r="N8" i="10"/>
  <c r="P8" i="29" s="1"/>
  <c r="M8" i="10"/>
  <c r="L8" i="10"/>
  <c r="P7" i="10"/>
  <c r="O7" i="10"/>
  <c r="N7" i="10"/>
  <c r="M7" i="10"/>
  <c r="L7" i="10"/>
  <c r="P6" i="10"/>
  <c r="O6" i="10"/>
  <c r="N6" i="10"/>
  <c r="P7" i="29" s="1"/>
  <c r="M6" i="10"/>
  <c r="L6" i="10"/>
  <c r="P5" i="10"/>
  <c r="O5" i="10"/>
  <c r="N5" i="10"/>
  <c r="P6" i="29" s="1"/>
  <c r="M5" i="10"/>
  <c r="L5" i="10"/>
  <c r="P4" i="10"/>
  <c r="O4" i="10"/>
  <c r="N4" i="10"/>
  <c r="P5" i="29" s="1"/>
  <c r="M4" i="10"/>
  <c r="L4" i="10"/>
  <c r="P3" i="10"/>
  <c r="O3" i="10"/>
  <c r="N3" i="10"/>
  <c r="P4" i="29" s="1"/>
  <c r="M3" i="10"/>
  <c r="L3" i="10"/>
  <c r="P2" i="10"/>
  <c r="O2" i="10"/>
  <c r="N2" i="10"/>
  <c r="P3" i="29" s="1"/>
  <c r="M2" i="10"/>
  <c r="L2" i="10"/>
  <c r="P63" i="9"/>
  <c r="O63" i="9"/>
  <c r="N63" i="9"/>
  <c r="M63" i="9"/>
  <c r="L63" i="9"/>
  <c r="P62" i="9"/>
  <c r="O62" i="9"/>
  <c r="N62" i="9"/>
  <c r="M62" i="9"/>
  <c r="L62" i="9"/>
  <c r="P61" i="9"/>
  <c r="O61" i="9"/>
  <c r="N61" i="9"/>
  <c r="M61" i="9"/>
  <c r="L61" i="9"/>
  <c r="P60" i="9"/>
  <c r="O60" i="9"/>
  <c r="N60" i="9"/>
  <c r="M60" i="9"/>
  <c r="L60" i="9"/>
  <c r="P59" i="9"/>
  <c r="O59" i="9"/>
  <c r="N59" i="9"/>
  <c r="M59" i="9"/>
  <c r="L59" i="9"/>
  <c r="P58" i="9"/>
  <c r="O58" i="9"/>
  <c r="N58" i="9"/>
  <c r="M58" i="9"/>
  <c r="L58" i="9"/>
  <c r="P57" i="9"/>
  <c r="O57" i="9"/>
  <c r="N57" i="9"/>
  <c r="M57" i="9"/>
  <c r="L57" i="9"/>
  <c r="P56" i="9"/>
  <c r="O56" i="9"/>
  <c r="N56" i="9"/>
  <c r="M56" i="9"/>
  <c r="L56" i="9"/>
  <c r="P55" i="9"/>
  <c r="O55" i="9"/>
  <c r="N55" i="9"/>
  <c r="M55" i="9"/>
  <c r="L55" i="9"/>
  <c r="P54" i="9"/>
  <c r="O54" i="9"/>
  <c r="N54" i="9"/>
  <c r="M54" i="9"/>
  <c r="L54" i="9"/>
  <c r="P53" i="9"/>
  <c r="O53" i="9"/>
  <c r="N53" i="9"/>
  <c r="M53" i="9"/>
  <c r="L53" i="9"/>
  <c r="P52" i="9"/>
  <c r="O52" i="9"/>
  <c r="N52" i="9"/>
  <c r="M52" i="9"/>
  <c r="L52" i="9"/>
  <c r="P51" i="9"/>
  <c r="O51" i="9"/>
  <c r="N51" i="9"/>
  <c r="M51" i="9"/>
  <c r="L51" i="9"/>
  <c r="P50" i="9"/>
  <c r="O50" i="9"/>
  <c r="N50" i="9"/>
  <c r="M50" i="9"/>
  <c r="L50" i="9"/>
  <c r="P49" i="9"/>
  <c r="O49" i="9"/>
  <c r="N49" i="9"/>
  <c r="M49" i="9"/>
  <c r="L49" i="9"/>
  <c r="P48" i="9"/>
  <c r="O48" i="9"/>
  <c r="N48" i="9"/>
  <c r="M48" i="9"/>
  <c r="L48" i="9"/>
  <c r="P47" i="9"/>
  <c r="O47" i="9"/>
  <c r="N47" i="9"/>
  <c r="M47" i="9"/>
  <c r="L47" i="9"/>
  <c r="P46" i="9"/>
  <c r="O46" i="9"/>
  <c r="N46" i="9"/>
  <c r="M46" i="9"/>
  <c r="L46" i="9"/>
  <c r="P45" i="9"/>
  <c r="O45" i="9"/>
  <c r="N45" i="9"/>
  <c r="M45" i="9"/>
  <c r="L45" i="9"/>
  <c r="P44" i="9"/>
  <c r="O44" i="9"/>
  <c r="N44" i="9"/>
  <c r="M44" i="9"/>
  <c r="L44" i="9"/>
  <c r="P43" i="9"/>
  <c r="O43" i="9"/>
  <c r="N43" i="9"/>
  <c r="M43" i="9"/>
  <c r="L43" i="9"/>
  <c r="O42" i="9"/>
  <c r="N42" i="9"/>
  <c r="M42" i="9"/>
  <c r="L42" i="9"/>
  <c r="O41" i="9"/>
  <c r="N41" i="9"/>
  <c r="M41" i="9"/>
  <c r="L41" i="9"/>
  <c r="P39" i="9"/>
  <c r="O39" i="9"/>
  <c r="N39" i="9"/>
  <c r="M39" i="9"/>
  <c r="L39" i="9"/>
  <c r="O38" i="9"/>
  <c r="N38" i="9"/>
  <c r="M38" i="9"/>
  <c r="L38" i="9"/>
  <c r="O37" i="9"/>
  <c r="N37" i="9"/>
  <c r="M37" i="9"/>
  <c r="L37" i="9"/>
  <c r="O36" i="9"/>
  <c r="N36" i="9"/>
  <c r="M36" i="9"/>
  <c r="L36" i="9"/>
  <c r="O35" i="9"/>
  <c r="N35" i="9"/>
  <c r="M35" i="9"/>
  <c r="L35" i="9"/>
  <c r="O34" i="9"/>
  <c r="N34" i="9"/>
  <c r="M34" i="9"/>
  <c r="L34" i="9"/>
  <c r="O33" i="9"/>
  <c r="N33" i="9"/>
  <c r="M33" i="9"/>
  <c r="L33" i="9"/>
  <c r="O32" i="9"/>
  <c r="N32" i="9"/>
  <c r="M32" i="9"/>
  <c r="L32" i="9"/>
  <c r="O31" i="9"/>
  <c r="N31" i="9"/>
  <c r="M31" i="9"/>
  <c r="L31" i="9"/>
  <c r="O30" i="9"/>
  <c r="N30" i="9"/>
  <c r="M30" i="9"/>
  <c r="L30" i="9"/>
  <c r="O29" i="9"/>
  <c r="N29" i="9"/>
  <c r="M29" i="9"/>
  <c r="L29" i="9"/>
  <c r="O28" i="9"/>
  <c r="N28" i="9"/>
  <c r="M28" i="9"/>
  <c r="L28" i="9"/>
  <c r="O27" i="9"/>
  <c r="N27" i="9"/>
  <c r="M27" i="9"/>
  <c r="L27" i="9"/>
  <c r="O26" i="9"/>
  <c r="N26" i="9"/>
  <c r="M26" i="9"/>
  <c r="L26" i="9"/>
  <c r="O25" i="9"/>
  <c r="N25" i="9"/>
  <c r="M25" i="9"/>
  <c r="L25" i="9"/>
  <c r="P24" i="9"/>
  <c r="O24" i="9"/>
  <c r="N24" i="9"/>
  <c r="M24" i="9"/>
  <c r="L24" i="9"/>
  <c r="P23" i="9"/>
  <c r="O23" i="9"/>
  <c r="N23" i="9"/>
  <c r="M23" i="9"/>
  <c r="L23" i="9"/>
  <c r="P22" i="9"/>
  <c r="O22" i="9"/>
  <c r="N22" i="9"/>
  <c r="M22" i="9"/>
  <c r="L22" i="9"/>
  <c r="P21" i="9"/>
  <c r="O21" i="9"/>
  <c r="N21" i="9"/>
  <c r="M21" i="9"/>
  <c r="L21" i="9"/>
  <c r="P20" i="9"/>
  <c r="O20" i="9"/>
  <c r="N20" i="9"/>
  <c r="M20" i="9"/>
  <c r="L20" i="9"/>
  <c r="P19" i="9"/>
  <c r="O19" i="9"/>
  <c r="N19" i="9"/>
  <c r="Q18" i="29" s="1"/>
  <c r="M19" i="9"/>
  <c r="L19" i="9"/>
  <c r="P18" i="9"/>
  <c r="O18" i="9"/>
  <c r="N18" i="9"/>
  <c r="P41" i="9" s="1"/>
  <c r="M18" i="9"/>
  <c r="L18" i="9"/>
  <c r="P17" i="9"/>
  <c r="O17" i="9"/>
  <c r="N17" i="9"/>
  <c r="Q16" i="29" s="1"/>
  <c r="M17" i="9"/>
  <c r="L17" i="9"/>
  <c r="P16" i="9"/>
  <c r="O16" i="9"/>
  <c r="N16" i="9"/>
  <c r="Q15" i="29" s="1"/>
  <c r="M16" i="9"/>
  <c r="L16" i="9"/>
  <c r="P15" i="9"/>
  <c r="O15" i="9"/>
  <c r="N15" i="9"/>
  <c r="Q13" i="29" s="1"/>
  <c r="M15" i="9"/>
  <c r="L15" i="9"/>
  <c r="P14" i="9"/>
  <c r="O14" i="9"/>
  <c r="N14" i="9"/>
  <c r="M14" i="9"/>
  <c r="L14" i="9"/>
  <c r="P13" i="9"/>
  <c r="O13" i="9"/>
  <c r="N13" i="9"/>
  <c r="Q12" i="29" s="1"/>
  <c r="M13" i="9"/>
  <c r="L13" i="9"/>
  <c r="P12" i="9"/>
  <c r="O12" i="9"/>
  <c r="N12" i="9"/>
  <c r="Q11" i="29" s="1"/>
  <c r="M12" i="9"/>
  <c r="L12" i="9"/>
  <c r="P11" i="9"/>
  <c r="O11" i="9"/>
  <c r="N11" i="9"/>
  <c r="Q10" i="29" s="1"/>
  <c r="M11" i="9"/>
  <c r="L11" i="9"/>
  <c r="P10" i="9"/>
  <c r="O10" i="9"/>
  <c r="N10" i="9"/>
  <c r="M10" i="9"/>
  <c r="L10" i="9"/>
  <c r="P9" i="9"/>
  <c r="O9" i="9"/>
  <c r="N9" i="9"/>
  <c r="Q9" i="29" s="1"/>
  <c r="M9" i="9"/>
  <c r="L9" i="9"/>
  <c r="P8" i="9"/>
  <c r="O8" i="9"/>
  <c r="N8" i="9"/>
  <c r="Q8" i="29" s="1"/>
  <c r="M8" i="9"/>
  <c r="L8" i="9"/>
  <c r="P7" i="9"/>
  <c r="O7" i="9"/>
  <c r="N7" i="9"/>
  <c r="M7" i="9"/>
  <c r="L7" i="9"/>
  <c r="P6" i="9"/>
  <c r="O6" i="9"/>
  <c r="N6" i="9"/>
  <c r="Q7" i="29" s="1"/>
  <c r="M6" i="9"/>
  <c r="L6" i="9"/>
  <c r="P5" i="9"/>
  <c r="O5" i="9"/>
  <c r="N5" i="9"/>
  <c r="Q6" i="29" s="1"/>
  <c r="M5" i="9"/>
  <c r="L5" i="9"/>
  <c r="P4" i="9"/>
  <c r="O4" i="9"/>
  <c r="N4" i="9"/>
  <c r="Q5" i="29" s="1"/>
  <c r="M4" i="9"/>
  <c r="L4" i="9"/>
  <c r="P3" i="9"/>
  <c r="O3" i="9"/>
  <c r="N3" i="9"/>
  <c r="Q4" i="29" s="1"/>
  <c r="M3" i="9"/>
  <c r="L3" i="9"/>
  <c r="P2" i="9"/>
  <c r="O2" i="9"/>
  <c r="N2" i="9"/>
  <c r="Q3" i="29" s="1"/>
  <c r="M2" i="9"/>
  <c r="L2" i="9"/>
  <c r="P63" i="8"/>
  <c r="O63" i="8"/>
  <c r="N63" i="8"/>
  <c r="M63" i="8"/>
  <c r="L63" i="8"/>
  <c r="P62" i="8"/>
  <c r="O62" i="8"/>
  <c r="N62" i="8"/>
  <c r="M62" i="8"/>
  <c r="L62" i="8"/>
  <c r="P61" i="8"/>
  <c r="O61" i="8"/>
  <c r="N61" i="8"/>
  <c r="M61" i="8"/>
  <c r="L61" i="8"/>
  <c r="P60" i="8"/>
  <c r="O60" i="8"/>
  <c r="N60" i="8"/>
  <c r="M60" i="8"/>
  <c r="L60" i="8"/>
  <c r="P59" i="8"/>
  <c r="O59" i="8"/>
  <c r="N59" i="8"/>
  <c r="M59" i="8"/>
  <c r="L59" i="8"/>
  <c r="P58" i="8"/>
  <c r="O58" i="8"/>
  <c r="N58" i="8"/>
  <c r="M58" i="8"/>
  <c r="L58" i="8"/>
  <c r="P57" i="8"/>
  <c r="O57" i="8"/>
  <c r="N57" i="8"/>
  <c r="M57" i="8"/>
  <c r="L57" i="8"/>
  <c r="P56" i="8"/>
  <c r="O56" i="8"/>
  <c r="N56" i="8"/>
  <c r="M56" i="8"/>
  <c r="L56" i="8"/>
  <c r="P55" i="8"/>
  <c r="O55" i="8"/>
  <c r="N55" i="8"/>
  <c r="M55" i="8"/>
  <c r="L55" i="8"/>
  <c r="P54" i="8"/>
  <c r="O54" i="8"/>
  <c r="N54" i="8"/>
  <c r="M54" i="8"/>
  <c r="L54" i="8"/>
  <c r="P53" i="8"/>
  <c r="O53" i="8"/>
  <c r="N53" i="8"/>
  <c r="M53" i="8"/>
  <c r="L53" i="8"/>
  <c r="P52" i="8"/>
  <c r="O52" i="8"/>
  <c r="N52" i="8"/>
  <c r="M52" i="8"/>
  <c r="L52" i="8"/>
  <c r="P51" i="8"/>
  <c r="O51" i="8"/>
  <c r="N51" i="8"/>
  <c r="M51" i="8"/>
  <c r="L51" i="8"/>
  <c r="P50" i="8"/>
  <c r="O50" i="8"/>
  <c r="N50" i="8"/>
  <c r="M50" i="8"/>
  <c r="L50" i="8"/>
  <c r="P49" i="8"/>
  <c r="O49" i="8"/>
  <c r="N49" i="8"/>
  <c r="M49" i="8"/>
  <c r="L49" i="8"/>
  <c r="P48" i="8"/>
  <c r="O48" i="8"/>
  <c r="N48" i="8"/>
  <c r="M48" i="8"/>
  <c r="L48" i="8"/>
  <c r="P47" i="8"/>
  <c r="O47" i="8"/>
  <c r="N47" i="8"/>
  <c r="M47" i="8"/>
  <c r="L47" i="8"/>
  <c r="P46" i="8"/>
  <c r="O46" i="8"/>
  <c r="N46" i="8"/>
  <c r="M46" i="8"/>
  <c r="L46" i="8"/>
  <c r="P45" i="8"/>
  <c r="O45" i="8"/>
  <c r="N45" i="8"/>
  <c r="M45" i="8"/>
  <c r="L45" i="8"/>
  <c r="P44" i="8"/>
  <c r="O44" i="8"/>
  <c r="N44" i="8"/>
  <c r="M44" i="8"/>
  <c r="L44" i="8"/>
  <c r="P43" i="8"/>
  <c r="O43" i="8"/>
  <c r="N43" i="8"/>
  <c r="M43" i="8"/>
  <c r="L43" i="8"/>
  <c r="O42" i="8"/>
  <c r="N42" i="8"/>
  <c r="M42" i="8"/>
  <c r="L42" i="8"/>
  <c r="O41" i="8"/>
  <c r="N41" i="8"/>
  <c r="M41" i="8"/>
  <c r="L41" i="8"/>
  <c r="P39" i="8"/>
  <c r="O39" i="8"/>
  <c r="N39" i="8"/>
  <c r="M39" i="8"/>
  <c r="L39" i="8"/>
  <c r="O38" i="8"/>
  <c r="N38" i="8"/>
  <c r="M38" i="8"/>
  <c r="L38" i="8"/>
  <c r="O37" i="8"/>
  <c r="N37" i="8"/>
  <c r="M37" i="8"/>
  <c r="L37" i="8"/>
  <c r="O36" i="8"/>
  <c r="N36" i="8"/>
  <c r="M36" i="8"/>
  <c r="L36" i="8"/>
  <c r="O35" i="8"/>
  <c r="N35" i="8"/>
  <c r="M35" i="8"/>
  <c r="L35" i="8"/>
  <c r="O34" i="8"/>
  <c r="N34" i="8"/>
  <c r="M34" i="8"/>
  <c r="L34" i="8"/>
  <c r="O33" i="8"/>
  <c r="N33" i="8"/>
  <c r="M33" i="8"/>
  <c r="L33" i="8"/>
  <c r="O32" i="8"/>
  <c r="N32" i="8"/>
  <c r="M32" i="8"/>
  <c r="L32" i="8"/>
  <c r="O31" i="8"/>
  <c r="N31" i="8"/>
  <c r="M31" i="8"/>
  <c r="L31" i="8"/>
  <c r="O30" i="8"/>
  <c r="N30" i="8"/>
  <c r="M30" i="8"/>
  <c r="L30" i="8"/>
  <c r="O29" i="8"/>
  <c r="N29" i="8"/>
  <c r="M29" i="8"/>
  <c r="L29" i="8"/>
  <c r="O28" i="8"/>
  <c r="N28" i="8"/>
  <c r="M28" i="8"/>
  <c r="L28" i="8"/>
  <c r="O27" i="8"/>
  <c r="N27" i="8"/>
  <c r="M27" i="8"/>
  <c r="L27" i="8"/>
  <c r="O26" i="8"/>
  <c r="N26" i="8"/>
  <c r="M26" i="8"/>
  <c r="L26" i="8"/>
  <c r="O25" i="8"/>
  <c r="N25" i="8"/>
  <c r="M25" i="8"/>
  <c r="L25" i="8"/>
  <c r="P24" i="8"/>
  <c r="O24" i="8"/>
  <c r="N24" i="8"/>
  <c r="M24" i="8"/>
  <c r="L24" i="8"/>
  <c r="P23" i="8"/>
  <c r="O23" i="8"/>
  <c r="N23" i="8"/>
  <c r="M23" i="8"/>
  <c r="L23" i="8"/>
  <c r="P22" i="8"/>
  <c r="O22" i="8"/>
  <c r="N22" i="8"/>
  <c r="M22" i="8"/>
  <c r="L22" i="8"/>
  <c r="P21" i="8"/>
  <c r="O21" i="8"/>
  <c r="N21" i="8"/>
  <c r="M21" i="8"/>
  <c r="L21" i="8"/>
  <c r="P20" i="8"/>
  <c r="O20" i="8"/>
  <c r="N20" i="8"/>
  <c r="M20" i="8"/>
  <c r="L20" i="8"/>
  <c r="P19" i="8"/>
  <c r="O19" i="8"/>
  <c r="N19" i="8"/>
  <c r="R18" i="29" s="1"/>
  <c r="M19" i="8"/>
  <c r="L19" i="8"/>
  <c r="P18" i="8"/>
  <c r="O18" i="8"/>
  <c r="N18" i="8"/>
  <c r="P41" i="8" s="1"/>
  <c r="M18" i="8"/>
  <c r="L18" i="8"/>
  <c r="P17" i="8"/>
  <c r="O17" i="8"/>
  <c r="N17" i="8"/>
  <c r="R16" i="29" s="1"/>
  <c r="M17" i="8"/>
  <c r="L17" i="8"/>
  <c r="P16" i="8"/>
  <c r="O16" i="8"/>
  <c r="N16" i="8"/>
  <c r="R15" i="29" s="1"/>
  <c r="M16" i="8"/>
  <c r="L16" i="8"/>
  <c r="P15" i="8"/>
  <c r="O15" i="8"/>
  <c r="N15" i="8"/>
  <c r="R13" i="29" s="1"/>
  <c r="M15" i="8"/>
  <c r="L15" i="8"/>
  <c r="P14" i="8"/>
  <c r="O14" i="8"/>
  <c r="N14" i="8"/>
  <c r="M14" i="8"/>
  <c r="L14" i="8"/>
  <c r="P13" i="8"/>
  <c r="O13" i="8"/>
  <c r="N13" i="8"/>
  <c r="R12" i="29" s="1"/>
  <c r="M13" i="8"/>
  <c r="L13" i="8"/>
  <c r="P12" i="8"/>
  <c r="O12" i="8"/>
  <c r="N12" i="8"/>
  <c r="R11" i="29" s="1"/>
  <c r="M12" i="8"/>
  <c r="L12" i="8"/>
  <c r="P11" i="8"/>
  <c r="O11" i="8"/>
  <c r="N11" i="8"/>
  <c r="R10" i="29" s="1"/>
  <c r="M11" i="8"/>
  <c r="L11" i="8"/>
  <c r="P10" i="8"/>
  <c r="O10" i="8"/>
  <c r="N10" i="8"/>
  <c r="M10" i="8"/>
  <c r="L10" i="8"/>
  <c r="P9" i="8"/>
  <c r="O9" i="8"/>
  <c r="N9" i="8"/>
  <c r="R9" i="29" s="1"/>
  <c r="M9" i="8"/>
  <c r="L9" i="8"/>
  <c r="P8" i="8"/>
  <c r="O8" i="8"/>
  <c r="N8" i="8"/>
  <c r="R8" i="29" s="1"/>
  <c r="M8" i="8"/>
  <c r="L8" i="8"/>
  <c r="P7" i="8"/>
  <c r="O7" i="8"/>
  <c r="N7" i="8"/>
  <c r="M7" i="8"/>
  <c r="L7" i="8"/>
  <c r="P6" i="8"/>
  <c r="O6" i="8"/>
  <c r="N6" i="8"/>
  <c r="R7" i="29" s="1"/>
  <c r="M6" i="8"/>
  <c r="L6" i="8"/>
  <c r="P5" i="8"/>
  <c r="O5" i="8"/>
  <c r="N5" i="8"/>
  <c r="R6" i="29" s="1"/>
  <c r="M5" i="8"/>
  <c r="L5" i="8"/>
  <c r="P4" i="8"/>
  <c r="O4" i="8"/>
  <c r="N4" i="8"/>
  <c r="R5" i="29" s="1"/>
  <c r="M4" i="8"/>
  <c r="L4" i="8"/>
  <c r="P3" i="8"/>
  <c r="O3" i="8"/>
  <c r="N3" i="8"/>
  <c r="R4" i="29" s="1"/>
  <c r="M3" i="8"/>
  <c r="L3" i="8"/>
  <c r="P2" i="8"/>
  <c r="O2" i="8"/>
  <c r="N2" i="8"/>
  <c r="R3" i="29" s="1"/>
  <c r="M2" i="8"/>
  <c r="L2" i="8"/>
  <c r="P63" i="7"/>
  <c r="O63" i="7"/>
  <c r="N63" i="7"/>
  <c r="M63" i="7"/>
  <c r="L63" i="7"/>
  <c r="P62" i="7"/>
  <c r="O62" i="7"/>
  <c r="N62" i="7"/>
  <c r="M62" i="7"/>
  <c r="L62" i="7"/>
  <c r="P61" i="7"/>
  <c r="O61" i="7"/>
  <c r="N61" i="7"/>
  <c r="M61" i="7"/>
  <c r="L61" i="7"/>
  <c r="P60" i="7"/>
  <c r="O60" i="7"/>
  <c r="N60" i="7"/>
  <c r="M60" i="7"/>
  <c r="L60" i="7"/>
  <c r="P59" i="7"/>
  <c r="O59" i="7"/>
  <c r="N59" i="7"/>
  <c r="M59" i="7"/>
  <c r="L59" i="7"/>
  <c r="P58" i="7"/>
  <c r="O58" i="7"/>
  <c r="N58" i="7"/>
  <c r="M58" i="7"/>
  <c r="L58" i="7"/>
  <c r="P57" i="7"/>
  <c r="O57" i="7"/>
  <c r="N57" i="7"/>
  <c r="M57" i="7"/>
  <c r="L57" i="7"/>
  <c r="P56" i="7"/>
  <c r="O56" i="7"/>
  <c r="N56" i="7"/>
  <c r="M56" i="7"/>
  <c r="L56" i="7"/>
  <c r="P55" i="7"/>
  <c r="O55" i="7"/>
  <c r="N55" i="7"/>
  <c r="M55" i="7"/>
  <c r="L55" i="7"/>
  <c r="P54" i="7"/>
  <c r="O54" i="7"/>
  <c r="N54" i="7"/>
  <c r="M54" i="7"/>
  <c r="L54" i="7"/>
  <c r="P53" i="7"/>
  <c r="O53" i="7"/>
  <c r="N53" i="7"/>
  <c r="M53" i="7"/>
  <c r="L53" i="7"/>
  <c r="P52" i="7"/>
  <c r="O52" i="7"/>
  <c r="N52" i="7"/>
  <c r="M52" i="7"/>
  <c r="L52" i="7"/>
  <c r="P51" i="7"/>
  <c r="O51" i="7"/>
  <c r="N51" i="7"/>
  <c r="M51" i="7"/>
  <c r="L51" i="7"/>
  <c r="P50" i="7"/>
  <c r="O50" i="7"/>
  <c r="N50" i="7"/>
  <c r="M50" i="7"/>
  <c r="L50" i="7"/>
  <c r="P49" i="7"/>
  <c r="O49" i="7"/>
  <c r="N49" i="7"/>
  <c r="M49" i="7"/>
  <c r="L49" i="7"/>
  <c r="P48" i="7"/>
  <c r="O48" i="7"/>
  <c r="N48" i="7"/>
  <c r="M48" i="7"/>
  <c r="L48" i="7"/>
  <c r="P47" i="7"/>
  <c r="O47" i="7"/>
  <c r="N47" i="7"/>
  <c r="M47" i="7"/>
  <c r="L47" i="7"/>
  <c r="P46" i="7"/>
  <c r="O46" i="7"/>
  <c r="N46" i="7"/>
  <c r="M46" i="7"/>
  <c r="L46" i="7"/>
  <c r="P45" i="7"/>
  <c r="O45" i="7"/>
  <c r="N45" i="7"/>
  <c r="M45" i="7"/>
  <c r="L45" i="7"/>
  <c r="P44" i="7"/>
  <c r="O44" i="7"/>
  <c r="N44" i="7"/>
  <c r="M44" i="7"/>
  <c r="L44" i="7"/>
  <c r="P43" i="7"/>
  <c r="O43" i="7"/>
  <c r="N43" i="7"/>
  <c r="M43" i="7"/>
  <c r="L43" i="7"/>
  <c r="O42" i="7"/>
  <c r="N42" i="7"/>
  <c r="M42" i="7"/>
  <c r="L42" i="7"/>
  <c r="O41" i="7"/>
  <c r="N41" i="7"/>
  <c r="M41" i="7"/>
  <c r="L41" i="7"/>
  <c r="P39" i="7"/>
  <c r="O39" i="7"/>
  <c r="N39" i="7"/>
  <c r="M39" i="7"/>
  <c r="L39" i="7"/>
  <c r="O38" i="7"/>
  <c r="N38" i="7"/>
  <c r="M38" i="7"/>
  <c r="L38" i="7"/>
  <c r="O37" i="7"/>
  <c r="N37" i="7"/>
  <c r="M37" i="7"/>
  <c r="L37" i="7"/>
  <c r="O36" i="7"/>
  <c r="N36" i="7"/>
  <c r="M36" i="7"/>
  <c r="L36" i="7"/>
  <c r="O35" i="7"/>
  <c r="N35" i="7"/>
  <c r="M35" i="7"/>
  <c r="L35" i="7"/>
  <c r="O34" i="7"/>
  <c r="N34" i="7"/>
  <c r="M34" i="7"/>
  <c r="L34" i="7"/>
  <c r="O33" i="7"/>
  <c r="N33" i="7"/>
  <c r="M33" i="7"/>
  <c r="L33" i="7"/>
  <c r="O32" i="7"/>
  <c r="N32" i="7"/>
  <c r="M32" i="7"/>
  <c r="L32" i="7"/>
  <c r="O31" i="7"/>
  <c r="N31" i="7"/>
  <c r="M31" i="7"/>
  <c r="L31" i="7"/>
  <c r="O30" i="7"/>
  <c r="N30" i="7"/>
  <c r="M30" i="7"/>
  <c r="L30" i="7"/>
  <c r="O29" i="7"/>
  <c r="N29" i="7"/>
  <c r="M29" i="7"/>
  <c r="L29" i="7"/>
  <c r="O28" i="7"/>
  <c r="N28" i="7"/>
  <c r="M28" i="7"/>
  <c r="L28" i="7"/>
  <c r="O27" i="7"/>
  <c r="N27" i="7"/>
  <c r="M27" i="7"/>
  <c r="L27" i="7"/>
  <c r="O26" i="7"/>
  <c r="N26" i="7"/>
  <c r="M26" i="7"/>
  <c r="L26" i="7"/>
  <c r="O25" i="7"/>
  <c r="N25" i="7"/>
  <c r="M25" i="7"/>
  <c r="L25" i="7"/>
  <c r="P24" i="7"/>
  <c r="O24" i="7"/>
  <c r="N24" i="7"/>
  <c r="M24" i="7"/>
  <c r="L24" i="7"/>
  <c r="P23" i="7"/>
  <c r="O23" i="7"/>
  <c r="N23" i="7"/>
  <c r="M23" i="7"/>
  <c r="L23" i="7"/>
  <c r="P22" i="7"/>
  <c r="O22" i="7"/>
  <c r="N22" i="7"/>
  <c r="M22" i="7"/>
  <c r="L22" i="7"/>
  <c r="P21" i="7"/>
  <c r="O21" i="7"/>
  <c r="N21" i="7"/>
  <c r="M21" i="7"/>
  <c r="L21" i="7"/>
  <c r="P20" i="7"/>
  <c r="O20" i="7"/>
  <c r="N20" i="7"/>
  <c r="M20" i="7"/>
  <c r="L20" i="7"/>
  <c r="P19" i="7"/>
  <c r="O19" i="7"/>
  <c r="N19" i="7"/>
  <c r="S18" i="29" s="1"/>
  <c r="M19" i="7"/>
  <c r="L19" i="7"/>
  <c r="P18" i="7"/>
  <c r="O18" i="7"/>
  <c r="N18" i="7"/>
  <c r="P41" i="7" s="1"/>
  <c r="M18" i="7"/>
  <c r="L18" i="7"/>
  <c r="P17" i="7"/>
  <c r="O17" i="7"/>
  <c r="N17" i="7"/>
  <c r="S16" i="29" s="1"/>
  <c r="M17" i="7"/>
  <c r="L17" i="7"/>
  <c r="P16" i="7"/>
  <c r="O16" i="7"/>
  <c r="N16" i="7"/>
  <c r="S15" i="29" s="1"/>
  <c r="M16" i="7"/>
  <c r="L16" i="7"/>
  <c r="P15" i="7"/>
  <c r="O15" i="7"/>
  <c r="N15" i="7"/>
  <c r="S13" i="29" s="1"/>
  <c r="M15" i="7"/>
  <c r="L15" i="7"/>
  <c r="P14" i="7"/>
  <c r="O14" i="7"/>
  <c r="N14" i="7"/>
  <c r="M14" i="7"/>
  <c r="L14" i="7"/>
  <c r="P13" i="7"/>
  <c r="O13" i="7"/>
  <c r="N13" i="7"/>
  <c r="S12" i="29" s="1"/>
  <c r="M13" i="7"/>
  <c r="L13" i="7"/>
  <c r="P12" i="7"/>
  <c r="O12" i="7"/>
  <c r="N12" i="7"/>
  <c r="S11" i="29" s="1"/>
  <c r="M12" i="7"/>
  <c r="L12" i="7"/>
  <c r="P11" i="7"/>
  <c r="O11" i="7"/>
  <c r="N11" i="7"/>
  <c r="S10" i="29" s="1"/>
  <c r="M11" i="7"/>
  <c r="L11" i="7"/>
  <c r="P10" i="7"/>
  <c r="O10" i="7"/>
  <c r="N10" i="7"/>
  <c r="M10" i="7"/>
  <c r="L10" i="7"/>
  <c r="P9" i="7"/>
  <c r="O9" i="7"/>
  <c r="N9" i="7"/>
  <c r="S9" i="29" s="1"/>
  <c r="M9" i="7"/>
  <c r="L9" i="7"/>
  <c r="P8" i="7"/>
  <c r="O8" i="7"/>
  <c r="N8" i="7"/>
  <c r="S8" i="29" s="1"/>
  <c r="M8" i="7"/>
  <c r="L8" i="7"/>
  <c r="P7" i="7"/>
  <c r="O7" i="7"/>
  <c r="N7" i="7"/>
  <c r="M7" i="7"/>
  <c r="L7" i="7"/>
  <c r="P6" i="7"/>
  <c r="O6" i="7"/>
  <c r="N6" i="7"/>
  <c r="S7" i="29" s="1"/>
  <c r="M6" i="7"/>
  <c r="L6" i="7"/>
  <c r="P5" i="7"/>
  <c r="O5" i="7"/>
  <c r="N5" i="7"/>
  <c r="S6" i="29" s="1"/>
  <c r="M5" i="7"/>
  <c r="L5" i="7"/>
  <c r="P4" i="7"/>
  <c r="O4" i="7"/>
  <c r="N4" i="7"/>
  <c r="S5" i="29" s="1"/>
  <c r="M4" i="7"/>
  <c r="L4" i="7"/>
  <c r="P3" i="7"/>
  <c r="O3" i="7"/>
  <c r="N3" i="7"/>
  <c r="S4" i="29" s="1"/>
  <c r="M3" i="7"/>
  <c r="L3" i="7"/>
  <c r="P2" i="7"/>
  <c r="O2" i="7"/>
  <c r="N2" i="7"/>
  <c r="S3" i="29" s="1"/>
  <c r="M2" i="7"/>
  <c r="L2" i="7"/>
  <c r="P20" i="6"/>
  <c r="O20" i="6"/>
  <c r="N20" i="6"/>
  <c r="T18" i="29" s="1"/>
  <c r="M20" i="6"/>
  <c r="L20" i="6"/>
  <c r="P19" i="6"/>
  <c r="O19" i="6"/>
  <c r="N19" i="6"/>
  <c r="M19" i="6"/>
  <c r="L19" i="6"/>
  <c r="P18" i="6"/>
  <c r="O18" i="6"/>
  <c r="N18" i="6"/>
  <c r="T17" i="29" s="1"/>
  <c r="M18" i="6"/>
  <c r="L18" i="6"/>
  <c r="P17" i="6"/>
  <c r="O17" i="6"/>
  <c r="N17" i="6"/>
  <c r="T16" i="29" s="1"/>
  <c r="M17" i="6"/>
  <c r="L17" i="6"/>
  <c r="P16" i="6"/>
  <c r="O16" i="6"/>
  <c r="N16" i="6"/>
  <c r="T15" i="29" s="1"/>
  <c r="M16" i="6"/>
  <c r="L16" i="6"/>
  <c r="P15" i="6"/>
  <c r="O15" i="6"/>
  <c r="N15" i="6"/>
  <c r="T13" i="29" s="1"/>
  <c r="M15" i="6"/>
  <c r="L15" i="6"/>
  <c r="P14" i="6"/>
  <c r="O14" i="6"/>
  <c r="N14" i="6"/>
  <c r="M14" i="6"/>
  <c r="L14" i="6"/>
  <c r="P13" i="6"/>
  <c r="O13" i="6"/>
  <c r="N13" i="6"/>
  <c r="T12" i="29" s="1"/>
  <c r="M13" i="6"/>
  <c r="L13" i="6"/>
  <c r="P12" i="6"/>
  <c r="O12" i="6"/>
  <c r="N12" i="6"/>
  <c r="T11" i="29" s="1"/>
  <c r="M12" i="6"/>
  <c r="L12" i="6"/>
  <c r="P11" i="6"/>
  <c r="O11" i="6"/>
  <c r="N11" i="6"/>
  <c r="T10" i="29" s="1"/>
  <c r="M11" i="6"/>
  <c r="L11" i="6"/>
  <c r="P10" i="6"/>
  <c r="O10" i="6"/>
  <c r="N10" i="6"/>
  <c r="M10" i="6"/>
  <c r="L10" i="6"/>
  <c r="P9" i="6"/>
  <c r="O9" i="6"/>
  <c r="N9" i="6"/>
  <c r="T9" i="29" s="1"/>
  <c r="M9" i="6"/>
  <c r="L9" i="6"/>
  <c r="P8" i="6"/>
  <c r="O8" i="6"/>
  <c r="N8" i="6"/>
  <c r="T8" i="29" s="1"/>
  <c r="M8" i="6"/>
  <c r="L8" i="6"/>
  <c r="P7" i="6"/>
  <c r="O7" i="6"/>
  <c r="N7" i="6"/>
  <c r="M7" i="6"/>
  <c r="L7" i="6"/>
  <c r="P6" i="6"/>
  <c r="O6" i="6"/>
  <c r="N6" i="6"/>
  <c r="T7" i="29" s="1"/>
  <c r="M6" i="6"/>
  <c r="L6" i="6"/>
  <c r="P5" i="6"/>
  <c r="O5" i="6"/>
  <c r="N5" i="6"/>
  <c r="T6" i="29" s="1"/>
  <c r="M5" i="6"/>
  <c r="L5" i="6"/>
  <c r="P4" i="6"/>
  <c r="O4" i="6"/>
  <c r="N4" i="6"/>
  <c r="T5" i="29" s="1"/>
  <c r="M4" i="6"/>
  <c r="L4" i="6"/>
  <c r="P3" i="6"/>
  <c r="O3" i="6"/>
  <c r="N3" i="6"/>
  <c r="T4" i="29" s="1"/>
  <c r="M3" i="6"/>
  <c r="L3" i="6"/>
  <c r="P2" i="6"/>
  <c r="O2" i="6"/>
  <c r="N2" i="6"/>
  <c r="T3" i="29" s="1"/>
  <c r="M2" i="6"/>
  <c r="L2" i="6"/>
  <c r="P62" i="5"/>
  <c r="O62" i="5"/>
  <c r="N62" i="5"/>
  <c r="M62" i="5"/>
  <c r="L62" i="5"/>
  <c r="P61" i="5"/>
  <c r="O61" i="5"/>
  <c r="N61" i="5"/>
  <c r="M61" i="5"/>
  <c r="L61" i="5"/>
  <c r="P60" i="5"/>
  <c r="O60" i="5"/>
  <c r="N60" i="5"/>
  <c r="M60" i="5"/>
  <c r="L60" i="5"/>
  <c r="P59" i="5"/>
  <c r="O59" i="5"/>
  <c r="N59" i="5"/>
  <c r="M59" i="5"/>
  <c r="L59" i="5"/>
  <c r="P58" i="5"/>
  <c r="O58" i="5"/>
  <c r="N58" i="5"/>
  <c r="M58" i="5"/>
  <c r="L58" i="5"/>
  <c r="P57" i="5"/>
  <c r="O57" i="5"/>
  <c r="N57" i="5"/>
  <c r="M57" i="5"/>
  <c r="L57" i="5"/>
  <c r="P56" i="5"/>
  <c r="O56" i="5"/>
  <c r="N56" i="5"/>
  <c r="M56" i="5"/>
  <c r="L56" i="5"/>
  <c r="P55" i="5"/>
  <c r="O55" i="5"/>
  <c r="N55" i="5"/>
  <c r="M55" i="5"/>
  <c r="L55" i="5"/>
  <c r="P54" i="5"/>
  <c r="O54" i="5"/>
  <c r="N54" i="5"/>
  <c r="M54" i="5"/>
  <c r="L54" i="5"/>
  <c r="P53" i="5"/>
  <c r="O53" i="5"/>
  <c r="N53" i="5"/>
  <c r="M53" i="5"/>
  <c r="L53" i="5"/>
  <c r="P52" i="5"/>
  <c r="O52" i="5"/>
  <c r="N52" i="5"/>
  <c r="M52" i="5"/>
  <c r="L52" i="5"/>
  <c r="P51" i="5"/>
  <c r="O51" i="5"/>
  <c r="N51" i="5"/>
  <c r="M51" i="5"/>
  <c r="L51" i="5"/>
  <c r="P50" i="5"/>
  <c r="O50" i="5"/>
  <c r="N50" i="5"/>
  <c r="M50" i="5"/>
  <c r="L50" i="5"/>
  <c r="P49" i="5"/>
  <c r="O49" i="5"/>
  <c r="N49" i="5"/>
  <c r="M49" i="5"/>
  <c r="L49" i="5"/>
  <c r="P48" i="5"/>
  <c r="O48" i="5"/>
  <c r="N48" i="5"/>
  <c r="M48" i="5"/>
  <c r="L48" i="5"/>
  <c r="P47" i="5"/>
  <c r="O47" i="5"/>
  <c r="N47" i="5"/>
  <c r="M47" i="5"/>
  <c r="L47" i="5"/>
  <c r="P46" i="5"/>
  <c r="O46" i="5"/>
  <c r="N46" i="5"/>
  <c r="M46" i="5"/>
  <c r="L46" i="5"/>
  <c r="P45" i="5"/>
  <c r="O45" i="5"/>
  <c r="N45" i="5"/>
  <c r="M45" i="5"/>
  <c r="L45" i="5"/>
  <c r="P44" i="5"/>
  <c r="O44" i="5"/>
  <c r="N44" i="5"/>
  <c r="M44" i="5"/>
  <c r="L44" i="5"/>
  <c r="P43" i="5"/>
  <c r="O43" i="5"/>
  <c r="N43" i="5"/>
  <c r="M43" i="5"/>
  <c r="L43" i="5"/>
  <c r="P42" i="5"/>
  <c r="O42" i="5"/>
  <c r="N42" i="5"/>
  <c r="M42" i="5"/>
  <c r="L42" i="5"/>
  <c r="P41" i="5"/>
  <c r="O41" i="5"/>
  <c r="N41" i="5"/>
  <c r="M41" i="5"/>
  <c r="L41" i="5"/>
  <c r="P40" i="5"/>
  <c r="O40" i="5"/>
  <c r="N40" i="5"/>
  <c r="M40" i="5"/>
  <c r="L40" i="5"/>
  <c r="P39" i="5"/>
  <c r="O39" i="5"/>
  <c r="N39" i="5"/>
  <c r="M39" i="5"/>
  <c r="L39" i="5"/>
  <c r="P38" i="5"/>
  <c r="O38" i="5"/>
  <c r="N38" i="5"/>
  <c r="M38" i="5"/>
  <c r="L38" i="5"/>
  <c r="P37" i="5"/>
  <c r="O37" i="5"/>
  <c r="N37" i="5"/>
  <c r="M37" i="5"/>
  <c r="L37" i="5"/>
  <c r="P36" i="5"/>
  <c r="O36" i="5"/>
  <c r="N36" i="5"/>
  <c r="M36" i="5"/>
  <c r="L36" i="5"/>
  <c r="P35" i="5"/>
  <c r="O35" i="5"/>
  <c r="N35" i="5"/>
  <c r="M35" i="5"/>
  <c r="L35" i="5"/>
  <c r="P34" i="5"/>
  <c r="O34" i="5"/>
  <c r="N34" i="5"/>
  <c r="M34" i="5"/>
  <c r="L34" i="5"/>
  <c r="P33" i="5"/>
  <c r="O33" i="5"/>
  <c r="N33" i="5"/>
  <c r="M33" i="5"/>
  <c r="L33" i="5"/>
  <c r="P32" i="5"/>
  <c r="O32" i="5"/>
  <c r="N32" i="5"/>
  <c r="M32" i="5"/>
  <c r="L32" i="5"/>
  <c r="P31" i="5"/>
  <c r="O31" i="5"/>
  <c r="N31" i="5"/>
  <c r="M31" i="5"/>
  <c r="L31" i="5"/>
  <c r="P30" i="5"/>
  <c r="O30" i="5"/>
  <c r="N30" i="5"/>
  <c r="M30" i="5"/>
  <c r="L30" i="5"/>
  <c r="P29" i="5"/>
  <c r="O29" i="5"/>
  <c r="N29" i="5"/>
  <c r="M29" i="5"/>
  <c r="L29" i="5"/>
  <c r="P28" i="5"/>
  <c r="O28" i="5"/>
  <c r="N28" i="5"/>
  <c r="M28" i="5"/>
  <c r="L28" i="5"/>
  <c r="P27" i="5"/>
  <c r="O27" i="5"/>
  <c r="N27" i="5"/>
  <c r="M27" i="5"/>
  <c r="L27" i="5"/>
  <c r="P26" i="5"/>
  <c r="O26" i="5"/>
  <c r="N26" i="5"/>
  <c r="M26" i="5"/>
  <c r="L26" i="5"/>
  <c r="P25" i="5"/>
  <c r="O25" i="5"/>
  <c r="N25" i="5"/>
  <c r="M25" i="5"/>
  <c r="L25" i="5"/>
  <c r="P24" i="5"/>
  <c r="O24" i="5"/>
  <c r="N24" i="5"/>
  <c r="M24" i="5"/>
  <c r="L24" i="5"/>
  <c r="P23" i="5"/>
  <c r="O23" i="5"/>
  <c r="N23" i="5"/>
  <c r="M23" i="5"/>
  <c r="L23" i="5"/>
  <c r="P22" i="5"/>
  <c r="O22" i="5"/>
  <c r="N22" i="5"/>
  <c r="M22" i="5"/>
  <c r="L22" i="5"/>
  <c r="P21" i="5"/>
  <c r="O21" i="5"/>
  <c r="N21" i="5"/>
  <c r="M21" i="5"/>
  <c r="L21" i="5"/>
  <c r="P20" i="5"/>
  <c r="O20" i="5"/>
  <c r="N20" i="5"/>
  <c r="M20" i="5"/>
  <c r="L20" i="5"/>
  <c r="P19" i="5"/>
  <c r="O19" i="5"/>
  <c r="N19" i="5"/>
  <c r="M19" i="5"/>
  <c r="L19" i="5"/>
  <c r="P18" i="5"/>
  <c r="O18" i="5"/>
  <c r="N18" i="5"/>
  <c r="M18" i="5"/>
  <c r="L18" i="5"/>
  <c r="P17" i="5"/>
  <c r="O17" i="5"/>
  <c r="N17" i="5"/>
  <c r="M17" i="5"/>
  <c r="L17" i="5"/>
  <c r="P16" i="5"/>
  <c r="O16" i="5"/>
  <c r="N16" i="5"/>
  <c r="M16" i="5"/>
  <c r="L16" i="5"/>
  <c r="P15" i="5"/>
  <c r="O15" i="5"/>
  <c r="N15" i="5"/>
  <c r="M15" i="5"/>
  <c r="L15" i="5"/>
  <c r="P14" i="5"/>
  <c r="O14" i="5"/>
  <c r="N14" i="5"/>
  <c r="M14" i="5"/>
  <c r="L14" i="5"/>
  <c r="P13" i="5"/>
  <c r="O13" i="5"/>
  <c r="N13" i="5"/>
  <c r="M13" i="5"/>
  <c r="L13" i="5"/>
  <c r="P12" i="5"/>
  <c r="O12" i="5"/>
  <c r="N12" i="5"/>
  <c r="M12" i="5"/>
  <c r="L12" i="5"/>
  <c r="P11" i="5"/>
  <c r="O11" i="5"/>
  <c r="N11" i="5"/>
  <c r="M11" i="5"/>
  <c r="L11" i="5"/>
  <c r="P10" i="5"/>
  <c r="O10" i="5"/>
  <c r="N10" i="5"/>
  <c r="M10" i="5"/>
  <c r="L10" i="5"/>
  <c r="P9" i="5"/>
  <c r="O9" i="5"/>
  <c r="N9" i="5"/>
  <c r="M9" i="5"/>
  <c r="L9" i="5"/>
  <c r="P8" i="5"/>
  <c r="O8" i="5"/>
  <c r="N8" i="5"/>
  <c r="M8" i="5"/>
  <c r="L8" i="5"/>
  <c r="P7" i="5"/>
  <c r="O7" i="5"/>
  <c r="N7" i="5"/>
  <c r="M7" i="5"/>
  <c r="L7" i="5"/>
  <c r="P6" i="5"/>
  <c r="O6" i="5"/>
  <c r="N6" i="5"/>
  <c r="M6" i="5"/>
  <c r="L6" i="5"/>
  <c r="P5" i="5"/>
  <c r="O5" i="5"/>
  <c r="N5" i="5"/>
  <c r="M5" i="5"/>
  <c r="L5" i="5"/>
  <c r="P4" i="5"/>
  <c r="O4" i="5"/>
  <c r="N4" i="5"/>
  <c r="M4" i="5"/>
  <c r="L4" i="5"/>
  <c r="P3" i="5"/>
  <c r="O3" i="5"/>
  <c r="N3" i="5"/>
  <c r="M3" i="5"/>
  <c r="L3" i="5"/>
  <c r="P2" i="5"/>
  <c r="O2" i="5"/>
  <c r="N2" i="5"/>
  <c r="M2" i="5"/>
  <c r="L2" i="5"/>
  <c r="P20" i="4"/>
  <c r="O20" i="4"/>
  <c r="N20" i="4"/>
  <c r="M20" i="4"/>
  <c r="L20" i="4"/>
  <c r="P19" i="4"/>
  <c r="O19" i="4"/>
  <c r="N19" i="4"/>
  <c r="M19" i="4"/>
  <c r="L19" i="4"/>
  <c r="P18" i="4"/>
  <c r="O18" i="4"/>
  <c r="N18" i="4"/>
  <c r="M18" i="4"/>
  <c r="L18" i="4"/>
  <c r="P17" i="4"/>
  <c r="O17" i="4"/>
  <c r="N17" i="4"/>
  <c r="M17" i="4"/>
  <c r="L17" i="4"/>
  <c r="P16" i="4"/>
  <c r="O16" i="4"/>
  <c r="N16" i="4"/>
  <c r="M16" i="4"/>
  <c r="L16" i="4"/>
  <c r="P15" i="4"/>
  <c r="O15" i="4"/>
  <c r="N15" i="4"/>
  <c r="M15" i="4"/>
  <c r="L15" i="4"/>
  <c r="P14" i="4"/>
  <c r="O14" i="4"/>
  <c r="N14" i="4"/>
  <c r="M14" i="4"/>
  <c r="L14" i="4"/>
  <c r="P13" i="4"/>
  <c r="O13" i="4"/>
  <c r="N13" i="4"/>
  <c r="M13" i="4"/>
  <c r="L13" i="4"/>
  <c r="P12" i="4"/>
  <c r="O12" i="4"/>
  <c r="N12" i="4"/>
  <c r="M12" i="4"/>
  <c r="L12" i="4"/>
  <c r="P11" i="4"/>
  <c r="O11" i="4"/>
  <c r="N11" i="4"/>
  <c r="M11" i="4"/>
  <c r="L11" i="4"/>
  <c r="P10" i="4"/>
  <c r="O10" i="4"/>
  <c r="N10" i="4"/>
  <c r="M10" i="4"/>
  <c r="L10" i="4"/>
  <c r="P9" i="4"/>
  <c r="O9" i="4"/>
  <c r="N9" i="4"/>
  <c r="M9" i="4"/>
  <c r="L9" i="4"/>
  <c r="P8" i="4"/>
  <c r="O8" i="4"/>
  <c r="N8" i="4"/>
  <c r="M8" i="4"/>
  <c r="L8" i="4"/>
  <c r="P7" i="4"/>
  <c r="O7" i="4"/>
  <c r="N7" i="4"/>
  <c r="M7" i="4"/>
  <c r="L7" i="4"/>
  <c r="P6" i="4"/>
  <c r="O6" i="4"/>
  <c r="N6" i="4"/>
  <c r="M6" i="4"/>
  <c r="L6" i="4"/>
  <c r="P5" i="4"/>
  <c r="O5" i="4"/>
  <c r="N5" i="4"/>
  <c r="M5" i="4"/>
  <c r="L5" i="4"/>
  <c r="P4" i="4"/>
  <c r="O4" i="4"/>
  <c r="N4" i="4"/>
  <c r="M4" i="4"/>
  <c r="L4" i="4"/>
  <c r="P3" i="4"/>
  <c r="O3" i="4"/>
  <c r="N3" i="4"/>
  <c r="M3" i="4"/>
  <c r="L3" i="4"/>
  <c r="P2" i="4"/>
  <c r="O2" i="4"/>
  <c r="N2" i="4"/>
  <c r="M2" i="4"/>
  <c r="L2" i="4"/>
  <c r="P19" i="3"/>
  <c r="O19" i="3"/>
  <c r="N19" i="3"/>
  <c r="M19" i="3"/>
  <c r="L19" i="3"/>
  <c r="P18" i="3"/>
  <c r="O18" i="3"/>
  <c r="N18" i="3"/>
  <c r="M18" i="3"/>
  <c r="L18" i="3"/>
  <c r="P17" i="3"/>
  <c r="O17" i="3"/>
  <c r="N17" i="3"/>
  <c r="W17" i="29" s="1"/>
  <c r="M17" i="3"/>
  <c r="L17" i="3"/>
  <c r="P16" i="3"/>
  <c r="O16" i="3"/>
  <c r="N16" i="3"/>
  <c r="W16" i="29" s="1"/>
  <c r="M16" i="3"/>
  <c r="L16" i="3"/>
  <c r="P15" i="3"/>
  <c r="O15" i="3"/>
  <c r="N15" i="3"/>
  <c r="W15" i="29" s="1"/>
  <c r="M15" i="3"/>
  <c r="L15" i="3"/>
  <c r="P14" i="3"/>
  <c r="O14" i="3"/>
  <c r="N14" i="3"/>
  <c r="M14" i="3"/>
  <c r="L14" i="3"/>
  <c r="P13" i="3"/>
  <c r="O13" i="3"/>
  <c r="N13" i="3"/>
  <c r="W13" i="29" s="1"/>
  <c r="M13" i="3"/>
  <c r="L13" i="3"/>
  <c r="P12" i="3"/>
  <c r="O12" i="3"/>
  <c r="N12" i="3"/>
  <c r="W12" i="29" s="1"/>
  <c r="M12" i="3"/>
  <c r="L12" i="3"/>
  <c r="P11" i="3"/>
  <c r="O11" i="3"/>
  <c r="N11" i="3"/>
  <c r="W11" i="29" s="1"/>
  <c r="M11" i="3"/>
  <c r="L11" i="3"/>
  <c r="P10" i="3"/>
  <c r="O10" i="3"/>
  <c r="N10" i="3"/>
  <c r="W10" i="29" s="1"/>
  <c r="M10" i="3"/>
  <c r="L10" i="3"/>
  <c r="P9" i="3"/>
  <c r="O9" i="3"/>
  <c r="N9" i="3"/>
  <c r="W9" i="29" s="1"/>
  <c r="M9" i="3"/>
  <c r="L9" i="3"/>
  <c r="P8" i="3"/>
  <c r="O8" i="3"/>
  <c r="N8" i="3"/>
  <c r="W8" i="29" s="1"/>
  <c r="M8" i="3"/>
  <c r="L8" i="3"/>
  <c r="P7" i="3"/>
  <c r="O7" i="3"/>
  <c r="N7" i="3"/>
  <c r="M7" i="3"/>
  <c r="L7" i="3"/>
  <c r="P6" i="3"/>
  <c r="O6" i="3"/>
  <c r="N6" i="3"/>
  <c r="W7" i="29" s="1"/>
  <c r="M6" i="3"/>
  <c r="L6" i="3"/>
  <c r="P5" i="3"/>
  <c r="O5" i="3"/>
  <c r="N5" i="3"/>
  <c r="W6" i="29" s="1"/>
  <c r="M5" i="3"/>
  <c r="L5" i="3"/>
  <c r="P4" i="3"/>
  <c r="O4" i="3"/>
  <c r="N4" i="3"/>
  <c r="W5" i="29" s="1"/>
  <c r="M4" i="3"/>
  <c r="L4" i="3"/>
  <c r="P3" i="3"/>
  <c r="O3" i="3"/>
  <c r="N3" i="3"/>
  <c r="W4" i="29" s="1"/>
  <c r="M3" i="3"/>
  <c r="L3" i="3"/>
  <c r="P2" i="3"/>
  <c r="O2" i="3"/>
  <c r="N2" i="3"/>
  <c r="W3" i="29" s="1"/>
  <c r="M2" i="3"/>
  <c r="L2" i="3"/>
  <c r="P62" i="2"/>
  <c r="O62" i="2"/>
  <c r="N62" i="2"/>
  <c r="M62" i="2"/>
  <c r="L62" i="2"/>
  <c r="P61" i="2"/>
  <c r="O61" i="2"/>
  <c r="N61" i="2"/>
  <c r="M61" i="2"/>
  <c r="L61" i="2"/>
  <c r="P60" i="2"/>
  <c r="O60" i="2"/>
  <c r="N60" i="2"/>
  <c r="M60" i="2"/>
  <c r="L60" i="2"/>
  <c r="P59" i="2"/>
  <c r="O59" i="2"/>
  <c r="N59" i="2"/>
  <c r="M59" i="2"/>
  <c r="L59" i="2"/>
  <c r="P58" i="2"/>
  <c r="O58" i="2"/>
  <c r="N58" i="2"/>
  <c r="M58" i="2"/>
  <c r="L58" i="2"/>
  <c r="P57" i="2"/>
  <c r="O57" i="2"/>
  <c r="N57" i="2"/>
  <c r="M57" i="2"/>
  <c r="L57" i="2"/>
  <c r="P56" i="2"/>
  <c r="O56" i="2"/>
  <c r="N56" i="2"/>
  <c r="M56" i="2"/>
  <c r="L56" i="2"/>
  <c r="P55" i="2"/>
  <c r="O55" i="2"/>
  <c r="N55" i="2"/>
  <c r="M55" i="2"/>
  <c r="L55" i="2"/>
  <c r="P54" i="2"/>
  <c r="O54" i="2"/>
  <c r="N54" i="2"/>
  <c r="M54" i="2"/>
  <c r="L54" i="2"/>
  <c r="P53" i="2"/>
  <c r="O53" i="2"/>
  <c r="N53" i="2"/>
  <c r="M53" i="2"/>
  <c r="L53" i="2"/>
  <c r="P52" i="2"/>
  <c r="O52" i="2"/>
  <c r="N52" i="2"/>
  <c r="M52" i="2"/>
  <c r="L52" i="2"/>
  <c r="P51" i="2"/>
  <c r="O51" i="2"/>
  <c r="N51" i="2"/>
  <c r="M51" i="2"/>
  <c r="L51" i="2"/>
  <c r="P50" i="2"/>
  <c r="O50" i="2"/>
  <c r="N50" i="2"/>
  <c r="M50" i="2"/>
  <c r="L50" i="2"/>
  <c r="P49" i="2"/>
  <c r="O49" i="2"/>
  <c r="N49" i="2"/>
  <c r="M49" i="2"/>
  <c r="L49" i="2"/>
  <c r="P48" i="2"/>
  <c r="O48" i="2"/>
  <c r="N48" i="2"/>
  <c r="M48" i="2"/>
  <c r="L48" i="2"/>
  <c r="P47" i="2"/>
  <c r="O47" i="2"/>
  <c r="N47" i="2"/>
  <c r="M47" i="2"/>
  <c r="L47" i="2"/>
  <c r="P46" i="2"/>
  <c r="O46" i="2"/>
  <c r="N46" i="2"/>
  <c r="M46" i="2"/>
  <c r="L46" i="2"/>
  <c r="P45" i="2"/>
  <c r="O45" i="2"/>
  <c r="N45" i="2"/>
  <c r="M45" i="2"/>
  <c r="L45" i="2"/>
  <c r="P44" i="2"/>
  <c r="O44" i="2"/>
  <c r="N44" i="2"/>
  <c r="M44" i="2"/>
  <c r="L44" i="2"/>
  <c r="P43" i="2"/>
  <c r="O43" i="2"/>
  <c r="N43" i="2"/>
  <c r="M43" i="2"/>
  <c r="L43" i="2"/>
  <c r="P42" i="2"/>
  <c r="O42" i="2"/>
  <c r="N42" i="2"/>
  <c r="M42" i="2"/>
  <c r="L42" i="2"/>
  <c r="P41" i="2"/>
  <c r="O41" i="2"/>
  <c r="N41" i="2"/>
  <c r="M41" i="2"/>
  <c r="L41" i="2"/>
  <c r="P40" i="2"/>
  <c r="O40" i="2"/>
  <c r="N40" i="2"/>
  <c r="M40" i="2"/>
  <c r="L40" i="2"/>
  <c r="P39" i="2"/>
  <c r="O39" i="2"/>
  <c r="N39" i="2"/>
  <c r="M39" i="2"/>
  <c r="L39" i="2"/>
  <c r="P38" i="2"/>
  <c r="O38" i="2"/>
  <c r="N38" i="2"/>
  <c r="M38" i="2"/>
  <c r="L38" i="2"/>
  <c r="P37" i="2"/>
  <c r="O37" i="2"/>
  <c r="N37" i="2"/>
  <c r="M37" i="2"/>
  <c r="L37" i="2"/>
  <c r="P36" i="2"/>
  <c r="O36" i="2"/>
  <c r="N36" i="2"/>
  <c r="M36" i="2"/>
  <c r="L36" i="2"/>
  <c r="P35" i="2"/>
  <c r="O35" i="2"/>
  <c r="N35" i="2"/>
  <c r="M35" i="2"/>
  <c r="L35" i="2"/>
  <c r="P34" i="2"/>
  <c r="O34" i="2"/>
  <c r="N34" i="2"/>
  <c r="M34" i="2"/>
  <c r="L34" i="2"/>
  <c r="P33" i="2"/>
  <c r="O33" i="2"/>
  <c r="N33" i="2"/>
  <c r="M33" i="2"/>
  <c r="L33" i="2"/>
  <c r="P32" i="2"/>
  <c r="O32" i="2"/>
  <c r="N32" i="2"/>
  <c r="M32" i="2"/>
  <c r="L32" i="2"/>
  <c r="P31" i="2"/>
  <c r="O31" i="2"/>
  <c r="N31" i="2"/>
  <c r="M31" i="2"/>
  <c r="L31" i="2"/>
  <c r="P30" i="2"/>
  <c r="O30" i="2"/>
  <c r="N30" i="2"/>
  <c r="M30" i="2"/>
  <c r="L30" i="2"/>
  <c r="P29" i="2"/>
  <c r="O29" i="2"/>
  <c r="N29" i="2"/>
  <c r="M29" i="2"/>
  <c r="L29" i="2"/>
  <c r="P28" i="2"/>
  <c r="O28" i="2"/>
  <c r="N28" i="2"/>
  <c r="M28" i="2"/>
  <c r="L28" i="2"/>
  <c r="P27" i="2"/>
  <c r="O27" i="2"/>
  <c r="N27" i="2"/>
  <c r="M27" i="2"/>
  <c r="L27" i="2"/>
  <c r="P26" i="2"/>
  <c r="O26" i="2"/>
  <c r="N26" i="2"/>
  <c r="M26" i="2"/>
  <c r="L26" i="2"/>
  <c r="P25" i="2"/>
  <c r="O25" i="2"/>
  <c r="N25" i="2"/>
  <c r="M25" i="2"/>
  <c r="L25" i="2"/>
  <c r="P24" i="2"/>
  <c r="O24" i="2"/>
  <c r="N24" i="2"/>
  <c r="M24" i="2"/>
  <c r="L24" i="2"/>
  <c r="P23" i="2"/>
  <c r="O23" i="2"/>
  <c r="N23" i="2"/>
  <c r="M23" i="2"/>
  <c r="L23" i="2"/>
  <c r="P22" i="2"/>
  <c r="O22" i="2"/>
  <c r="N22" i="2"/>
  <c r="M22" i="2"/>
  <c r="L22" i="2"/>
  <c r="P21" i="2"/>
  <c r="O21" i="2"/>
  <c r="N21" i="2"/>
  <c r="M21" i="2"/>
  <c r="L21" i="2"/>
  <c r="P20" i="2"/>
  <c r="O20" i="2"/>
  <c r="N20" i="2"/>
  <c r="M20" i="2"/>
  <c r="L20" i="2"/>
  <c r="P19" i="2"/>
  <c r="O19" i="2"/>
  <c r="N19" i="2"/>
  <c r="M19" i="2"/>
  <c r="L19" i="2"/>
  <c r="P18" i="2"/>
  <c r="O18" i="2"/>
  <c r="N18" i="2"/>
  <c r="M18" i="2"/>
  <c r="L18" i="2"/>
  <c r="P17" i="2"/>
  <c r="O17" i="2"/>
  <c r="N17" i="2"/>
  <c r="M17" i="2"/>
  <c r="L17" i="2"/>
  <c r="P16" i="2"/>
  <c r="O16" i="2"/>
  <c r="N16" i="2"/>
  <c r="M16" i="2"/>
  <c r="L16" i="2"/>
  <c r="P15" i="2"/>
  <c r="O15" i="2"/>
  <c r="N15" i="2"/>
  <c r="M15" i="2"/>
  <c r="L15" i="2"/>
  <c r="P14" i="2"/>
  <c r="O14" i="2"/>
  <c r="N14" i="2"/>
  <c r="M14" i="2"/>
  <c r="L14" i="2"/>
  <c r="P13" i="2"/>
  <c r="O13" i="2"/>
  <c r="N13" i="2"/>
  <c r="M13" i="2"/>
  <c r="L13" i="2"/>
  <c r="P12" i="2"/>
  <c r="O12" i="2"/>
  <c r="N12" i="2"/>
  <c r="M12" i="2"/>
  <c r="L12" i="2"/>
  <c r="P11" i="2"/>
  <c r="O11" i="2"/>
  <c r="N11" i="2"/>
  <c r="M11" i="2"/>
  <c r="L11" i="2"/>
  <c r="P10" i="2"/>
  <c r="O10" i="2"/>
  <c r="N10" i="2"/>
  <c r="M10" i="2"/>
  <c r="L10" i="2"/>
  <c r="P9" i="2"/>
  <c r="O9" i="2"/>
  <c r="N9" i="2"/>
  <c r="M9" i="2"/>
  <c r="L9" i="2"/>
  <c r="P8" i="2"/>
  <c r="O8" i="2"/>
  <c r="N8" i="2"/>
  <c r="M8" i="2"/>
  <c r="L8" i="2"/>
  <c r="P7" i="2"/>
  <c r="O7" i="2"/>
  <c r="N7" i="2"/>
  <c r="M7" i="2"/>
  <c r="L7" i="2"/>
  <c r="P6" i="2"/>
  <c r="O6" i="2"/>
  <c r="N6" i="2"/>
  <c r="M6" i="2"/>
  <c r="L6" i="2"/>
  <c r="P5" i="2"/>
  <c r="O5" i="2"/>
  <c r="N5" i="2"/>
  <c r="M5" i="2"/>
  <c r="L5" i="2"/>
  <c r="P4" i="2"/>
  <c r="O4" i="2"/>
  <c r="N4" i="2"/>
  <c r="M4" i="2"/>
  <c r="L4" i="2"/>
  <c r="P3" i="2"/>
  <c r="O3" i="2"/>
  <c r="N3" i="2"/>
  <c r="M3" i="2"/>
  <c r="L3" i="2"/>
  <c r="P2" i="2"/>
  <c r="O2" i="2"/>
  <c r="N2" i="2"/>
  <c r="M2" i="2"/>
  <c r="L2" i="2"/>
  <c r="N45" i="1"/>
  <c r="O45" i="1"/>
  <c r="P45" i="1"/>
  <c r="N46" i="1"/>
  <c r="O46" i="1"/>
  <c r="P46" i="1"/>
  <c r="N47" i="1"/>
  <c r="O47" i="1"/>
  <c r="P47" i="1"/>
  <c r="N48" i="1"/>
  <c r="O48" i="1"/>
  <c r="P48" i="1"/>
  <c r="N49" i="1"/>
  <c r="O49" i="1"/>
  <c r="P49" i="1"/>
  <c r="N50" i="1"/>
  <c r="O50" i="1"/>
  <c r="P50" i="1"/>
  <c r="N51" i="1"/>
  <c r="O51" i="1"/>
  <c r="P51" i="1"/>
  <c r="N52" i="1"/>
  <c r="O52" i="1"/>
  <c r="P52" i="1"/>
  <c r="N53" i="1"/>
  <c r="O53" i="1"/>
  <c r="P53" i="1"/>
  <c r="N54" i="1"/>
  <c r="O54" i="1"/>
  <c r="P54" i="1"/>
  <c r="N55" i="1"/>
  <c r="O55" i="1"/>
  <c r="P55" i="1"/>
  <c r="N56" i="1"/>
  <c r="O56" i="1"/>
  <c r="P56" i="1"/>
  <c r="N57" i="1"/>
  <c r="O57" i="1"/>
  <c r="P57" i="1"/>
  <c r="N58" i="1"/>
  <c r="O58" i="1"/>
  <c r="P58" i="1"/>
  <c r="N59" i="1"/>
  <c r="O59" i="1"/>
  <c r="P59" i="1"/>
  <c r="N60" i="1"/>
  <c r="O60" i="1"/>
  <c r="P60" i="1"/>
  <c r="N61" i="1"/>
  <c r="O61" i="1"/>
  <c r="P61" i="1"/>
  <c r="N62" i="1"/>
  <c r="O62" i="1"/>
  <c r="P62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L5" i="1"/>
  <c r="L4" i="1"/>
  <c r="L3" i="1"/>
  <c r="L2" i="1"/>
  <c r="M62" i="1"/>
  <c r="M61" i="1"/>
  <c r="M60" i="1"/>
  <c r="M59" i="1"/>
  <c r="M58" i="1"/>
  <c r="M57" i="1"/>
  <c r="M56" i="1"/>
  <c r="M55" i="1"/>
  <c r="M54" i="1"/>
  <c r="M53" i="1"/>
  <c r="M52" i="1"/>
  <c r="M51" i="1"/>
  <c r="M50" i="1"/>
  <c r="M49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M7" i="1"/>
  <c r="M6" i="1"/>
  <c r="M5" i="1"/>
  <c r="M4" i="1"/>
  <c r="M3" i="1"/>
  <c r="M2" i="1"/>
  <c r="N21" i="1"/>
  <c r="O21" i="1"/>
  <c r="P21" i="1"/>
  <c r="N22" i="1"/>
  <c r="O22" i="1"/>
  <c r="P22" i="1"/>
  <c r="N23" i="1"/>
  <c r="O23" i="1"/>
  <c r="P23" i="1"/>
  <c r="N24" i="1"/>
  <c r="O24" i="1"/>
  <c r="P24" i="1"/>
  <c r="N25" i="1"/>
  <c r="O25" i="1"/>
  <c r="P25" i="1"/>
  <c r="N26" i="1"/>
  <c r="O26" i="1"/>
  <c r="P26" i="1"/>
  <c r="N27" i="1"/>
  <c r="O27" i="1"/>
  <c r="P27" i="1"/>
  <c r="N28" i="1"/>
  <c r="O28" i="1"/>
  <c r="P28" i="1"/>
  <c r="N29" i="1"/>
  <c r="O29" i="1"/>
  <c r="P29" i="1"/>
  <c r="N30" i="1"/>
  <c r="O30" i="1"/>
  <c r="P30" i="1"/>
  <c r="N31" i="1"/>
  <c r="O31" i="1"/>
  <c r="P31" i="1"/>
  <c r="N32" i="1"/>
  <c r="O32" i="1"/>
  <c r="P32" i="1"/>
  <c r="N33" i="1"/>
  <c r="O33" i="1"/>
  <c r="P33" i="1"/>
  <c r="N34" i="1"/>
  <c r="O34" i="1"/>
  <c r="P34" i="1"/>
  <c r="N35" i="1"/>
  <c r="O35" i="1"/>
  <c r="P35" i="1"/>
  <c r="N36" i="1"/>
  <c r="O36" i="1"/>
  <c r="P36" i="1"/>
  <c r="N37" i="1"/>
  <c r="O37" i="1"/>
  <c r="P37" i="1"/>
  <c r="N38" i="1"/>
  <c r="O38" i="1"/>
  <c r="P38" i="1"/>
  <c r="N39" i="1"/>
  <c r="O39" i="1"/>
  <c r="P39" i="1"/>
  <c r="N40" i="1"/>
  <c r="O40" i="1"/>
  <c r="P40" i="1"/>
  <c r="N41" i="1"/>
  <c r="O41" i="1"/>
  <c r="P41" i="1"/>
  <c r="N42" i="1"/>
  <c r="O42" i="1"/>
  <c r="P42" i="1"/>
  <c r="N43" i="1"/>
  <c r="O43" i="1"/>
  <c r="P43" i="1"/>
  <c r="N44" i="1"/>
  <c r="O44" i="1"/>
  <c r="P44" i="1"/>
  <c r="N3" i="1"/>
  <c r="O3" i="1"/>
  <c r="P3" i="1"/>
  <c r="N4" i="1"/>
  <c r="O4" i="1"/>
  <c r="P4" i="1"/>
  <c r="N5" i="1"/>
  <c r="O5" i="1"/>
  <c r="P5" i="1"/>
  <c r="N6" i="1"/>
  <c r="O6" i="1"/>
  <c r="P6" i="1"/>
  <c r="N7" i="1"/>
  <c r="O7" i="1"/>
  <c r="P7" i="1"/>
  <c r="N8" i="1"/>
  <c r="O8" i="1"/>
  <c r="P8" i="1"/>
  <c r="N9" i="1"/>
  <c r="O9" i="1"/>
  <c r="P9" i="1"/>
  <c r="N10" i="1"/>
  <c r="O10" i="1"/>
  <c r="P10" i="1"/>
  <c r="N11" i="1"/>
  <c r="O11" i="1"/>
  <c r="P11" i="1"/>
  <c r="N12" i="1"/>
  <c r="O12" i="1"/>
  <c r="P12" i="1"/>
  <c r="N13" i="1"/>
  <c r="O13" i="1"/>
  <c r="P13" i="1"/>
  <c r="N14" i="1"/>
  <c r="O14" i="1"/>
  <c r="P14" i="1"/>
  <c r="N15" i="1"/>
  <c r="O15" i="1"/>
  <c r="P15" i="1"/>
  <c r="N16" i="1"/>
  <c r="O16" i="1"/>
  <c r="P16" i="1"/>
  <c r="N17" i="1"/>
  <c r="O17" i="1"/>
  <c r="P17" i="1"/>
  <c r="N18" i="1"/>
  <c r="O18" i="1"/>
  <c r="P18" i="1"/>
  <c r="N19" i="1"/>
  <c r="O19" i="1"/>
  <c r="P19" i="1"/>
  <c r="N20" i="1"/>
  <c r="O20" i="1"/>
  <c r="P20" i="1"/>
  <c r="O2" i="1"/>
  <c r="P2" i="1"/>
  <c r="Y7" i="29" l="1"/>
  <c r="V17" i="29"/>
  <c r="Z4" i="29"/>
  <c r="AB9" i="29"/>
  <c r="X4" i="29"/>
  <c r="X8" i="29"/>
  <c r="X15" i="29"/>
  <c r="V13" i="29"/>
  <c r="U5" i="29"/>
  <c r="U15" i="29"/>
  <c r="U18" i="29"/>
  <c r="O9" i="29"/>
  <c r="O16" i="29"/>
  <c r="N9" i="29"/>
  <c r="Z6" i="29"/>
  <c r="Z10" i="29"/>
  <c r="Z14" i="29"/>
  <c r="Z5" i="29"/>
  <c r="AB15" i="29"/>
  <c r="AB12" i="29"/>
  <c r="AC10" i="29"/>
  <c r="AC13" i="29"/>
  <c r="AC5" i="29"/>
  <c r="AD4" i="29"/>
  <c r="AD8" i="29"/>
  <c r="AD12" i="29"/>
  <c r="AD15" i="29"/>
  <c r="AD16" i="29"/>
  <c r="Y18" i="29"/>
  <c r="Y11" i="29"/>
  <c r="X11" i="29"/>
  <c r="X18" i="29"/>
  <c r="V7" i="29"/>
  <c r="U10" i="29"/>
  <c r="U13" i="29"/>
  <c r="Z13" i="29"/>
  <c r="AB13" i="29"/>
  <c r="AC6" i="29"/>
  <c r="AD5" i="29"/>
  <c r="Y15" i="29"/>
  <c r="Y12" i="29"/>
  <c r="Y8" i="29"/>
  <c r="V10" i="29"/>
  <c r="U8" i="29"/>
  <c r="U11" i="29"/>
  <c r="Y16" i="29"/>
  <c r="Y13" i="29"/>
  <c r="Y9" i="29"/>
  <c r="Y5" i="29"/>
  <c r="X5" i="29"/>
  <c r="X9" i="29"/>
  <c r="X13" i="29"/>
  <c r="X16" i="29"/>
  <c r="V5" i="29"/>
  <c r="V8" i="29"/>
  <c r="V11" i="29"/>
  <c r="V15" i="29"/>
  <c r="V18" i="29"/>
  <c r="U6" i="29"/>
  <c r="U9" i="29"/>
  <c r="U12" i="29"/>
  <c r="U16" i="29"/>
  <c r="Z18" i="29"/>
  <c r="Z7" i="29"/>
  <c r="Z11" i="29"/>
  <c r="AB11" i="29"/>
  <c r="AB7" i="29"/>
  <c r="AC9" i="29"/>
  <c r="AC15" i="29"/>
  <c r="AD7" i="29"/>
  <c r="AD11" i="29"/>
  <c r="AD18" i="29"/>
  <c r="X7" i="29"/>
  <c r="V3" i="29"/>
  <c r="U4" i="29"/>
  <c r="Z9" i="29"/>
  <c r="AB5" i="29"/>
  <c r="AC11" i="29"/>
  <c r="AC14" i="29"/>
  <c r="AC4" i="29"/>
  <c r="AB18" i="29"/>
  <c r="AD9" i="29"/>
  <c r="AD13" i="29"/>
  <c r="X12" i="29"/>
  <c r="V4" i="29"/>
  <c r="Y17" i="29"/>
  <c r="Y14" i="29"/>
  <c r="Y10" i="29"/>
  <c r="Y6" i="29"/>
  <c r="X6" i="29"/>
  <c r="X10" i="29"/>
  <c r="X14" i="29"/>
  <c r="X17" i="29"/>
  <c r="W18" i="29"/>
  <c r="V6" i="29"/>
  <c r="V9" i="29"/>
  <c r="V12" i="29"/>
  <c r="V16" i="29"/>
  <c r="U3" i="29"/>
  <c r="U7" i="29"/>
  <c r="U17" i="29"/>
  <c r="O13" i="29"/>
  <c r="N13" i="29"/>
  <c r="Z8" i="29"/>
  <c r="Z12" i="29"/>
  <c r="Z15" i="29"/>
  <c r="AB14" i="29"/>
  <c r="AB10" i="29"/>
  <c r="AB6" i="29"/>
  <c r="AB4" i="29"/>
  <c r="AC7" i="29"/>
  <c r="AC12" i="29"/>
  <c r="AC18" i="29"/>
  <c r="AD6" i="29"/>
  <c r="AD10" i="29"/>
  <c r="AD14" i="29"/>
  <c r="P25" i="11"/>
  <c r="P31" i="11"/>
  <c r="P42" i="11"/>
  <c r="P25" i="12"/>
  <c r="P31" i="12"/>
  <c r="P26" i="11"/>
  <c r="P29" i="11"/>
  <c r="P32" i="11"/>
  <c r="P37" i="11"/>
  <c r="P26" i="12"/>
  <c r="P29" i="12"/>
  <c r="P32" i="12"/>
  <c r="P37" i="12"/>
  <c r="P27" i="11"/>
  <c r="P33" i="11"/>
  <c r="P27" i="12"/>
  <c r="P33" i="12"/>
  <c r="P41" i="12"/>
  <c r="P36" i="11"/>
  <c r="P28" i="11"/>
  <c r="P35" i="11"/>
  <c r="P41" i="11"/>
  <c r="P36" i="12"/>
  <c r="P28" i="12"/>
  <c r="P35" i="12"/>
  <c r="P42" i="12"/>
  <c r="P36" i="7"/>
  <c r="P25" i="7"/>
  <c r="P31" i="7"/>
  <c r="P34" i="7"/>
  <c r="P42" i="7"/>
  <c r="P28" i="7"/>
  <c r="P26" i="7"/>
  <c r="P29" i="7"/>
  <c r="P32" i="7"/>
  <c r="P37" i="7"/>
  <c r="P35" i="7"/>
  <c r="P27" i="7"/>
  <c r="P30" i="7"/>
  <c r="P33" i="7"/>
  <c r="P38" i="7"/>
  <c r="P38" i="8"/>
  <c r="P36" i="8"/>
  <c r="P28" i="8"/>
  <c r="P35" i="8"/>
  <c r="P27" i="8"/>
  <c r="P25" i="8"/>
  <c r="P31" i="8"/>
  <c r="P34" i="8"/>
  <c r="P42" i="8"/>
  <c r="P30" i="8"/>
  <c r="P33" i="8"/>
  <c r="P26" i="8"/>
  <c r="P29" i="8"/>
  <c r="P32" i="8"/>
  <c r="P37" i="8"/>
  <c r="P29" i="9"/>
  <c r="P32" i="9"/>
  <c r="P26" i="9"/>
  <c r="P27" i="9"/>
  <c r="P38" i="9"/>
  <c r="P36" i="9"/>
  <c r="P28" i="9"/>
  <c r="P35" i="9"/>
  <c r="P37" i="9"/>
  <c r="P30" i="9"/>
  <c r="P33" i="9"/>
  <c r="P25" i="9"/>
  <c r="P31" i="9"/>
  <c r="P34" i="9"/>
  <c r="P42" i="9"/>
  <c r="P25" i="10"/>
  <c r="P31" i="10"/>
  <c r="P26" i="10"/>
  <c r="P29" i="10"/>
  <c r="P32" i="10"/>
  <c r="P33" i="10"/>
  <c r="P38" i="10"/>
  <c r="P37" i="10"/>
  <c r="P27" i="10"/>
  <c r="P30" i="10"/>
  <c r="P35" i="10"/>
  <c r="P36" i="10"/>
  <c r="P28" i="10"/>
  <c r="P34" i="10"/>
  <c r="P42" i="10"/>
</calcChain>
</file>

<file path=xl/sharedStrings.xml><?xml version="1.0" encoding="utf-8"?>
<sst xmlns="http://schemas.openxmlformats.org/spreadsheetml/2006/main" count="1617" uniqueCount="98">
  <si>
    <t>DEPT</t>
  </si>
  <si>
    <t>Valencià</t>
  </si>
  <si>
    <t>Castellà</t>
  </si>
  <si>
    <t>Anglés</t>
  </si>
  <si>
    <t>Francés</t>
  </si>
  <si>
    <t>Italià</t>
  </si>
  <si>
    <t>Alemany</t>
  </si>
  <si>
    <t>Indistint</t>
  </si>
  <si>
    <t>TOTALS</t>
  </si>
  <si>
    <t>Z</t>
  </si>
  <si>
    <t>CEN</t>
  </si>
  <si>
    <t>NOMCEN</t>
  </si>
  <si>
    <t>B</t>
  </si>
  <si>
    <t>ETS Arquit</t>
  </si>
  <si>
    <t>C</t>
  </si>
  <si>
    <t>Camins</t>
  </si>
  <si>
    <t>D</t>
  </si>
  <si>
    <t>Industr.</t>
  </si>
  <si>
    <t>E</t>
  </si>
  <si>
    <t>ETSIDiseny</t>
  </si>
  <si>
    <t>G</t>
  </si>
  <si>
    <t>Geodesia</t>
  </si>
  <si>
    <t>H</t>
  </si>
  <si>
    <t>Gest.Edif.</t>
  </si>
  <si>
    <t>J</t>
  </si>
  <si>
    <t>EPS Alcoi</t>
  </si>
  <si>
    <t>L</t>
  </si>
  <si>
    <t>Fac. BBAA</t>
  </si>
  <si>
    <t>M</t>
  </si>
  <si>
    <t>Fac. Ade</t>
  </si>
  <si>
    <t>Q</t>
  </si>
  <si>
    <t>EPS Gandia</t>
  </si>
  <si>
    <t>R</t>
  </si>
  <si>
    <t>ETSINF</t>
  </si>
  <si>
    <t>S</t>
  </si>
  <si>
    <t>Agronómica</t>
  </si>
  <si>
    <t>T</t>
  </si>
  <si>
    <t>ETS Teleco</t>
  </si>
  <si>
    <t>U</t>
  </si>
  <si>
    <t>Universit.</t>
  </si>
  <si>
    <t>X</t>
  </si>
  <si>
    <t>Uni.Master</t>
  </si>
  <si>
    <t>A</t>
  </si>
  <si>
    <t>Agrònoms</t>
  </si>
  <si>
    <t>F</t>
  </si>
  <si>
    <t>ETSMRiE</t>
  </si>
  <si>
    <t>Y</t>
  </si>
  <si>
    <t>DOCTORAT</t>
  </si>
  <si>
    <t>I</t>
  </si>
  <si>
    <t>Inf.Aplic.</t>
  </si>
  <si>
    <t>P</t>
  </si>
  <si>
    <t>Fac.Inf.</t>
  </si>
  <si>
    <t>Fac. ADE</t>
  </si>
  <si>
    <t>Teleco ADE</t>
  </si>
  <si>
    <t>Inf. Ade</t>
  </si>
  <si>
    <t>a</t>
  </si>
  <si>
    <t>p</t>
  </si>
  <si>
    <t>Geodèsia</t>
  </si>
  <si>
    <t>ETSDisseny</t>
  </si>
  <si>
    <t>Agronòmica</t>
  </si>
  <si>
    <t>Uni.Màster</t>
  </si>
  <si>
    <t>Industrials</t>
  </si>
  <si>
    <t>ETS Disseny</t>
  </si>
  <si>
    <t>Gest. Edif.</t>
  </si>
  <si>
    <t>Uni. Màster</t>
  </si>
  <si>
    <t>Universitat</t>
  </si>
  <si>
    <t>Curs</t>
  </si>
  <si>
    <t xml:space="preserve">GRÀFIQUES DE CADA ESCOLA: </t>
  </si>
  <si>
    <t>Cen</t>
  </si>
  <si>
    <t>Centre</t>
  </si>
  <si>
    <t>TOTAL</t>
  </si>
  <si>
    <t>2020</t>
  </si>
  <si>
    <t>Total</t>
  </si>
  <si>
    <t>2021</t>
  </si>
  <si>
    <t>Ing. Edif.</t>
  </si>
  <si>
    <t>2022</t>
  </si>
  <si>
    <t>2023</t>
  </si>
  <si>
    <t>Nº prof</t>
  </si>
  <si>
    <t>Sols màster</t>
  </si>
  <si>
    <t>Vera</t>
  </si>
  <si>
    <t>VERA:</t>
  </si>
  <si>
    <t>CAMPUS</t>
  </si>
  <si>
    <t>TOTAL UPV</t>
  </si>
  <si>
    <t>ETSEAMN</t>
  </si>
  <si>
    <t>ETSCCP</t>
  </si>
  <si>
    <t>EPSA</t>
  </si>
  <si>
    <t>EPSG</t>
  </si>
  <si>
    <t>ETSA</t>
  </si>
  <si>
    <t>ETSET</t>
  </si>
  <si>
    <t>ETSED</t>
  </si>
  <si>
    <t>FADE</t>
  </si>
  <si>
    <t>FBBAA</t>
  </si>
  <si>
    <t>ETSGCP</t>
  </si>
  <si>
    <t>ETSEInd</t>
  </si>
  <si>
    <t>ETSEE</t>
  </si>
  <si>
    <t>2024</t>
  </si>
  <si>
    <t>Graus</t>
  </si>
  <si>
    <t>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</si>
</sst>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0"/>
      <name val="Arial"/>
      <family val="2"/>
    </font>
    <font>
      <sz val="11"/>
      <color rgb="FF9C0006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</font>
  </fonts>
  <fills count="7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7CE"/>
      </patternFill>
    </fill>
  </fills>
  <borders count="3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">
    <xf numFmtId="0" fontId="0" fillId="0" borderId="0"/>
    <xf numFmtId="0" fontId="2" fillId="2" borderId="1" applyNumberFormat="0" applyAlignment="0" applyProtection="0"/>
    <xf numFmtId="0" fontId="3" fillId="3" borderId="0" applyNumberFormat="0" applyBorder="0" applyAlignment="0" applyProtection="0"/>
    <xf numFmtId="9" fontId="1" fillId="0" borderId="0" applyFont="0" applyFill="0" applyBorder="0" applyAlignment="0" applyProtection="0"/>
    <xf numFmtId="0" fontId="4" fillId="0" borderId="2" applyNumberFormat="0" applyFill="0" applyAlignment="0" applyProtection="0"/>
    <xf numFmtId="0" fontId="7" fillId="0" borderId="0"/>
    <xf numFmtId="0" fontId="8" fillId="6" borderId="0" applyNumberFormat="0" applyBorder="0" applyAlignment="0" applyProtection="0"/>
    <xf numFmtId="0" fontId="9" fillId="0" borderId="0"/>
    <xf numFmtId="0" fontId="11" fillId="0" borderId="0"/>
  </cellStyleXfs>
  <cellXfs count="36">
    <xf numFmtId="0" fontId="0" fillId="0" borderId="0" xfId="0"/>
    <xf numFmtId="164" fontId="1" fillId="0" borderId="0" xfId="3" applyNumberFormat="1" applyFont="1"/>
    <xf numFmtId="0" fontId="0" fillId="4" borderId="0" xfId="0" applyFill="1"/>
    <xf numFmtId="0" fontId="0" fillId="0" borderId="0" xfId="0" applyAlignment="1">
      <alignment horizontal="right"/>
    </xf>
    <xf numFmtId="10" fontId="0" fillId="0" borderId="0" xfId="0" applyNumberFormat="1"/>
    <xf numFmtId="164" fontId="5" fillId="0" borderId="0" xfId="3" applyNumberFormat="1" applyFont="1"/>
    <xf numFmtId="0" fontId="0" fillId="5" borderId="0" xfId="0" applyFill="1"/>
    <xf numFmtId="164" fontId="0" fillId="0" borderId="0" xfId="0" applyNumberFormat="1"/>
    <xf numFmtId="1" fontId="0" fillId="0" borderId="0" xfId="0" applyNumberFormat="1"/>
    <xf numFmtId="164" fontId="0" fillId="0" borderId="0" xfId="0" applyNumberFormat="1" applyAlignment="1">
      <alignment horizontal="right"/>
    </xf>
    <xf numFmtId="10" fontId="0" fillId="5" borderId="0" xfId="0" applyNumberFormat="1" applyFill="1"/>
    <xf numFmtId="164" fontId="0" fillId="0" borderId="0" xfId="3" applyNumberFormat="1" applyFont="1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5"/>
    <xf numFmtId="0" fontId="7" fillId="0" borderId="0" xfId="5" applyAlignment="1">
      <alignment horizontal="center" vertical="center" wrapText="1"/>
    </xf>
    <xf numFmtId="0" fontId="7" fillId="0" borderId="0" xfId="5" applyAlignment="1">
      <alignment horizontal="left"/>
    </xf>
    <xf numFmtId="0" fontId="7" fillId="0" borderId="0" xfId="5" applyAlignment="1">
      <alignment horizontal="right"/>
    </xf>
    <xf numFmtId="0" fontId="8" fillId="6" borderId="0" xfId="6"/>
    <xf numFmtId="164" fontId="8" fillId="6" borderId="0" xfId="6" applyNumberFormat="1"/>
    <xf numFmtId="164" fontId="8" fillId="6" borderId="0" xfId="6" applyNumberFormat="1" applyAlignment="1">
      <alignment horizontal="right"/>
    </xf>
    <xf numFmtId="0" fontId="7" fillId="4" borderId="0" xfId="5" applyFill="1" applyAlignment="1">
      <alignment horizontal="left"/>
    </xf>
    <xf numFmtId="0" fontId="7" fillId="4" borderId="0" xfId="5" applyFill="1" applyAlignment="1">
      <alignment horizontal="right"/>
    </xf>
    <xf numFmtId="10" fontId="0" fillId="4" borderId="0" xfId="0" applyNumberFormat="1" applyFill="1"/>
    <xf numFmtId="164" fontId="0" fillId="4" borderId="0" xfId="3" applyNumberFormat="1" applyFont="1" applyFill="1"/>
    <xf numFmtId="0" fontId="0" fillId="0" borderId="0" xfId="0" applyAlignment="1">
      <alignment horizontal="center" vertical="center"/>
    </xf>
    <xf numFmtId="164" fontId="0" fillId="0" borderId="0" xfId="3" applyNumberFormat="1" applyFont="1" applyFill="1"/>
    <xf numFmtId="0" fontId="4" fillId="0" borderId="0" xfId="0" applyFont="1"/>
    <xf numFmtId="0" fontId="10" fillId="0" borderId="0" xfId="5" applyFont="1"/>
    <xf numFmtId="0" fontId="10" fillId="0" borderId="0" xfId="5" applyFont="1" applyAlignment="1">
      <alignment horizontal="left"/>
    </xf>
    <xf numFmtId="0" fontId="10" fillId="4" borderId="0" xfId="5" applyFont="1" applyFill="1" applyAlignment="1">
      <alignment horizontal="left"/>
    </xf>
    <xf numFmtId="0" fontId="11" fillId="0" borderId="0" xfId="8" applyFont="1" applyAlignment="1">
      <alignment horizontal="left"/>
    </xf>
    <xf numFmtId="0" fontId="11" fillId="0" borderId="0" xfId="8" applyAlignment="1">
      <alignment horizontal="right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</cellXfs>
  <cellStyles count="9">
    <cellStyle name="Entrada" xfId="1" builtinId="20" customBuiltin="1"/>
    <cellStyle name="Incorrecto" xfId="6" builtinId="27"/>
    <cellStyle name="Neutral" xfId="2" builtinId="28" customBuiltin="1"/>
    <cellStyle name="Normal" xfId="0" builtinId="0"/>
    <cellStyle name="Normal 2" xfId="5" xr:uid="{00000000-0005-0000-0000-000004000000}"/>
    <cellStyle name="Normal 3" xfId="7" xr:uid="{AF65BAED-AF8E-4BD5-8CCC-B7836B297A27}"/>
    <cellStyle name="Normal 4" xfId="8" xr:uid="{6F0BBCA0-DAD7-496E-A001-C9FA2E3AD2D3}"/>
    <cellStyle name="Porcentaje" xfId="3" builtinId="5"/>
    <cellStyle name="Total" xfId="4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Relationship Id="rId8" Type="http://schemas.openxmlformats.org/officeDocument/2006/relationships/worksheet" Target="worksheets/sheet8.xml"/></Relationships>
</file>

<file path=xl/charts/_rels/chart5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_rels/chart5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.xml"/></Relationships>
</file>

<file path=xl/charts/_rels/chart5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5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.xml"/></Relationships>
</file>

<file path=xl/charts/_rels/chart5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.xml"/></Relationships>
</file>

<file path=xl/charts/_rels/chart5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.xml"/></Relationships>
</file>

<file path=xl/charts/_rels/chart58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9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60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61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62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7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7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7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8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8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8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8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8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8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8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8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8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8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9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9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9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9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9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9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9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a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'2000'!$N$1</c:f>
              <c:strCache>
                <c:ptCount val="1"/>
                <c:pt idx="0">
                  <c:v>Valencià</c:v>
                </c:pt>
              </c:strCache>
            </c:strRef>
          </c:tx>
          <c:invertIfNegative val="0"/>
          <c:cat>
            <c:strRef>
              <c:f>'2000'!$M$2:$M$47</c:f>
              <c:strCache>
                <c:ptCount val="46"/>
                <c:pt idx="0">
                  <c:v>Agrònoms</c:v>
                </c:pt>
                <c:pt idx="1">
                  <c:v>ETS Arquit</c:v>
                </c:pt>
                <c:pt idx="2">
                  <c:v>Camins</c:v>
                </c:pt>
                <c:pt idx="3">
                  <c:v>Industr.</c:v>
                </c:pt>
                <c:pt idx="4">
                  <c:v>ETSIDiseny</c:v>
                </c:pt>
                <c:pt idx="5">
                  <c:v>ETSMRiE</c:v>
                </c:pt>
                <c:pt idx="6">
                  <c:v>Geodesia</c:v>
                </c:pt>
                <c:pt idx="7">
                  <c:v>Gest.Edif.</c:v>
                </c:pt>
                <c:pt idx="8">
                  <c:v>Inf.Aplic.</c:v>
                </c:pt>
                <c:pt idx="9">
                  <c:v>EPS Alcoi</c:v>
                </c:pt>
                <c:pt idx="10">
                  <c:v>Fac. BBAA</c:v>
                </c:pt>
                <c:pt idx="11">
                  <c:v>Fac. Ade</c:v>
                </c:pt>
                <c:pt idx="12">
                  <c:v>Fac.Inf.</c:v>
                </c:pt>
                <c:pt idx="13">
                  <c:v>EPS Gandia</c:v>
                </c:pt>
                <c:pt idx="14">
                  <c:v>ETS Teleco</c:v>
                </c:pt>
                <c:pt idx="15">
                  <c:v>DOCTORAT</c:v>
                </c:pt>
                <c:pt idx="16">
                  <c:v>TOTALS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</c:strCache>
            </c:strRef>
          </c:cat>
          <c:val>
            <c:numRef>
              <c:f>'2000'!$N$2:$N$47</c:f>
              <c:numCache>
                <c:formatCode>0.0%</c:formatCode>
                <c:ptCount val="46"/>
                <c:pt idx="0">
                  <c:v>9.3509970744213453E-2</c:v>
                </c:pt>
                <c:pt idx="1">
                  <c:v>9.636454660104668E-2</c:v>
                </c:pt>
                <c:pt idx="2">
                  <c:v>4.7013251098656408E-2</c:v>
                </c:pt>
                <c:pt idx="3">
                  <c:v>5.1675231369100509E-2</c:v>
                </c:pt>
                <c:pt idx="4">
                  <c:v>3.2302611828279794E-2</c:v>
                </c:pt>
                <c:pt idx="5">
                  <c:v>4.2203718489791257E-2</c:v>
                </c:pt>
                <c:pt idx="6">
                  <c:v>1.0607734806629835E-2</c:v>
                </c:pt>
                <c:pt idx="7">
                  <c:v>3.0014685469432093E-2</c:v>
                </c:pt>
                <c:pt idx="8">
                  <c:v>0.27908354730397</c:v>
                </c:pt>
                <c:pt idx="9">
                  <c:v>3.609726627397674E-2</c:v>
                </c:pt>
                <c:pt idx="10">
                  <c:v>0.190995099509951</c:v>
                </c:pt>
                <c:pt idx="11">
                  <c:v>3.4988422948289168E-2</c:v>
                </c:pt>
                <c:pt idx="12">
                  <c:v>0.23460096411355116</c:v>
                </c:pt>
                <c:pt idx="13">
                  <c:v>5.177184294497203E-2</c:v>
                </c:pt>
                <c:pt idx="14">
                  <c:v>3.6581147304698761E-2</c:v>
                </c:pt>
                <c:pt idx="15">
                  <c:v>2.9124799767001601E-2</c:v>
                </c:pt>
                <c:pt idx="16">
                  <c:v>7.9530400621259892E-2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4FE-4100-84AF-C7AA29A7EE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3143680"/>
        <c:axId val="442853056"/>
      </c:barChart>
      <c:catAx>
        <c:axId val="443143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a-ES"/>
          </a:p>
        </c:txPr>
        <c:crossAx val="442853056"/>
        <c:crosses val="autoZero"/>
        <c:auto val="1"/>
        <c:lblAlgn val="ctr"/>
        <c:lblOffset val="100"/>
        <c:noMultiLvlLbl val="0"/>
      </c:catAx>
      <c:valAx>
        <c:axId val="442853056"/>
        <c:scaling>
          <c:orientation val="minMax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a-ES"/>
          </a:p>
        </c:txPr>
        <c:crossAx val="443143680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a-E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a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'2003'!$N$1</c:f>
              <c:strCache>
                <c:ptCount val="1"/>
                <c:pt idx="0">
                  <c:v>Valencià</c:v>
                </c:pt>
              </c:strCache>
            </c:strRef>
          </c:tx>
          <c:invertIfNegative val="0"/>
          <c:cat>
            <c:strRef>
              <c:f>'2003'!$M$2:$M$45</c:f>
              <c:strCache>
                <c:ptCount val="44"/>
                <c:pt idx="0">
                  <c:v>Agrònoms</c:v>
                </c:pt>
                <c:pt idx="1">
                  <c:v>ETS Arquit</c:v>
                </c:pt>
                <c:pt idx="2">
                  <c:v>Camins</c:v>
                </c:pt>
                <c:pt idx="3">
                  <c:v>Industr.</c:v>
                </c:pt>
                <c:pt idx="4">
                  <c:v>ETSIDiseny</c:v>
                </c:pt>
                <c:pt idx="5">
                  <c:v>ETSMRiE</c:v>
                </c:pt>
                <c:pt idx="6">
                  <c:v>Geodesia</c:v>
                </c:pt>
                <c:pt idx="7">
                  <c:v>Gest.Edif.</c:v>
                </c:pt>
                <c:pt idx="8">
                  <c:v>Inf.Aplic.</c:v>
                </c:pt>
                <c:pt idx="9">
                  <c:v>EPS Alcoi</c:v>
                </c:pt>
                <c:pt idx="10">
                  <c:v>Fac. BBAA</c:v>
                </c:pt>
                <c:pt idx="11">
                  <c:v>Fac. Ade</c:v>
                </c:pt>
                <c:pt idx="12">
                  <c:v>Fac.Inf.</c:v>
                </c:pt>
                <c:pt idx="13">
                  <c:v>EPS Gandia</c:v>
                </c:pt>
                <c:pt idx="14">
                  <c:v>ETS Teleco</c:v>
                </c:pt>
                <c:pt idx="15">
                  <c:v>Universit.</c:v>
                </c:pt>
                <c:pt idx="16">
                  <c:v>DOCTORAT</c:v>
                </c:pt>
                <c:pt idx="17">
                  <c:v>TOTALS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</c:strCache>
            </c:strRef>
          </c:cat>
          <c:val>
            <c:numRef>
              <c:f>'2003'!$N$2:$N$45</c:f>
              <c:numCache>
                <c:formatCode>0.0%</c:formatCode>
                <c:ptCount val="44"/>
                <c:pt idx="0">
                  <c:v>9.0435115967030869E-2</c:v>
                </c:pt>
                <c:pt idx="1">
                  <c:v>6.8697823611154646E-2</c:v>
                </c:pt>
                <c:pt idx="2">
                  <c:v>4.6009760229471272E-2</c:v>
                </c:pt>
                <c:pt idx="3">
                  <c:v>5.3964684245132885E-2</c:v>
                </c:pt>
                <c:pt idx="4">
                  <c:v>4.6200688377018795E-2</c:v>
                </c:pt>
                <c:pt idx="5">
                  <c:v>5.3569686127825658E-2</c:v>
                </c:pt>
                <c:pt idx="6">
                  <c:v>1.7438239568195974E-2</c:v>
                </c:pt>
                <c:pt idx="7">
                  <c:v>5.1375748911768951E-2</c:v>
                </c:pt>
                <c:pt idx="8">
                  <c:v>0.18159858055965286</c:v>
                </c:pt>
                <c:pt idx="9">
                  <c:v>9.6987599526172946E-2</c:v>
                </c:pt>
                <c:pt idx="10">
                  <c:v>0.18534172661870502</c:v>
                </c:pt>
                <c:pt idx="11">
                  <c:v>3.8145704913305212E-2</c:v>
                </c:pt>
                <c:pt idx="12">
                  <c:v>9.7704590818363274E-2</c:v>
                </c:pt>
                <c:pt idx="13">
                  <c:v>9.3049560477645787E-2</c:v>
                </c:pt>
                <c:pt idx="14">
                  <c:v>5.6106058549386911E-2</c:v>
                </c:pt>
                <c:pt idx="15">
                  <c:v>0</c:v>
                </c:pt>
                <c:pt idx="16">
                  <c:v>3.1355591066004711E-2</c:v>
                </c:pt>
                <c:pt idx="17">
                  <c:v>7.8977099271684753E-2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A1-4AA0-BBBF-5D84556CC6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3142656"/>
        <c:axId val="443360384"/>
      </c:barChart>
      <c:catAx>
        <c:axId val="443142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a-ES"/>
          </a:p>
        </c:txPr>
        <c:crossAx val="443360384"/>
        <c:crosses val="autoZero"/>
        <c:auto val="1"/>
        <c:lblAlgn val="ctr"/>
        <c:lblOffset val="100"/>
        <c:noMultiLvlLbl val="0"/>
      </c:catAx>
      <c:valAx>
        <c:axId val="443360384"/>
        <c:scaling>
          <c:orientation val="minMax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a-ES"/>
          </a:p>
        </c:txPr>
        <c:crossAx val="443142656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a-E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a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'2003'!$O$1</c:f>
              <c:strCache>
                <c:ptCount val="1"/>
                <c:pt idx="0">
                  <c:v>Castellà</c:v>
                </c:pt>
              </c:strCache>
            </c:strRef>
          </c:tx>
          <c:invertIfNegative val="0"/>
          <c:cat>
            <c:strRef>
              <c:f>'2003'!$M$2:$M$45</c:f>
              <c:strCache>
                <c:ptCount val="44"/>
                <c:pt idx="0">
                  <c:v>Agrònoms</c:v>
                </c:pt>
                <c:pt idx="1">
                  <c:v>ETS Arquit</c:v>
                </c:pt>
                <c:pt idx="2">
                  <c:v>Camins</c:v>
                </c:pt>
                <c:pt idx="3">
                  <c:v>Industr.</c:v>
                </c:pt>
                <c:pt idx="4">
                  <c:v>ETSIDiseny</c:v>
                </c:pt>
                <c:pt idx="5">
                  <c:v>ETSMRiE</c:v>
                </c:pt>
                <c:pt idx="6">
                  <c:v>Geodesia</c:v>
                </c:pt>
                <c:pt idx="7">
                  <c:v>Gest.Edif.</c:v>
                </c:pt>
                <c:pt idx="8">
                  <c:v>Inf.Aplic.</c:v>
                </c:pt>
                <c:pt idx="9">
                  <c:v>EPS Alcoi</c:v>
                </c:pt>
                <c:pt idx="10">
                  <c:v>Fac. BBAA</c:v>
                </c:pt>
                <c:pt idx="11">
                  <c:v>Fac. Ade</c:v>
                </c:pt>
                <c:pt idx="12">
                  <c:v>Fac.Inf.</c:v>
                </c:pt>
                <c:pt idx="13">
                  <c:v>EPS Gandia</c:v>
                </c:pt>
                <c:pt idx="14">
                  <c:v>ETS Teleco</c:v>
                </c:pt>
                <c:pt idx="15">
                  <c:v>Universit.</c:v>
                </c:pt>
                <c:pt idx="16">
                  <c:v>DOCTORAT</c:v>
                </c:pt>
                <c:pt idx="17">
                  <c:v>TOTALS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</c:strCache>
            </c:strRef>
          </c:cat>
          <c:val>
            <c:numRef>
              <c:f>'2003'!$O$2:$O$45</c:f>
              <c:numCache>
                <c:formatCode>0.0%</c:formatCode>
                <c:ptCount val="44"/>
                <c:pt idx="0">
                  <c:v>0.8682802725355917</c:v>
                </c:pt>
                <c:pt idx="1">
                  <c:v>0.91980900437785373</c:v>
                </c:pt>
                <c:pt idx="2">
                  <c:v>0.92164865098997995</c:v>
                </c:pt>
                <c:pt idx="3">
                  <c:v>0.89926528745271062</c:v>
                </c:pt>
                <c:pt idx="4">
                  <c:v>0.90177389462536406</c:v>
                </c:pt>
                <c:pt idx="5">
                  <c:v>0.91325418767279243</c:v>
                </c:pt>
                <c:pt idx="6">
                  <c:v>0.94394851567365579</c:v>
                </c:pt>
                <c:pt idx="7">
                  <c:v>0.91922996610822871</c:v>
                </c:pt>
                <c:pt idx="8">
                  <c:v>0.77415079415977262</c:v>
                </c:pt>
                <c:pt idx="9">
                  <c:v>0.86492630189980646</c:v>
                </c:pt>
                <c:pt idx="10">
                  <c:v>0.80161870503597121</c:v>
                </c:pt>
                <c:pt idx="11">
                  <c:v>0.90482679067084826</c:v>
                </c:pt>
                <c:pt idx="12">
                  <c:v>0.8603792415169661</c:v>
                </c:pt>
                <c:pt idx="13">
                  <c:v>0.85074198935064116</c:v>
                </c:pt>
                <c:pt idx="14">
                  <c:v>0.89299126736346768</c:v>
                </c:pt>
                <c:pt idx="15">
                  <c:v>1</c:v>
                </c:pt>
                <c:pt idx="16">
                  <c:v>0.94607765403335009</c:v>
                </c:pt>
                <c:pt idx="17">
                  <c:v>0.8833593855801386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B5-4381-BDD8-7E3AEE5B64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4829184"/>
        <c:axId val="443362112"/>
      </c:barChart>
      <c:catAx>
        <c:axId val="444829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a-ES"/>
          </a:p>
        </c:txPr>
        <c:crossAx val="443362112"/>
        <c:crosses val="autoZero"/>
        <c:auto val="1"/>
        <c:lblAlgn val="ctr"/>
        <c:lblOffset val="100"/>
        <c:noMultiLvlLbl val="0"/>
      </c:catAx>
      <c:valAx>
        <c:axId val="443362112"/>
        <c:scaling>
          <c:orientation val="minMax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a-ES"/>
          </a:p>
        </c:txPr>
        <c:crossAx val="444829184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a-E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a-ES"/>
        </a:p>
      </c:txPr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'2003'!$P$1</c:f>
              <c:strCache>
                <c:ptCount val="1"/>
                <c:pt idx="0">
                  <c:v>Anglés</c:v>
                </c:pt>
              </c:strCache>
            </c:strRef>
          </c:tx>
          <c:invertIfNegative val="0"/>
          <c:cat>
            <c:strRef>
              <c:f>'2003'!$M$2:$M$45</c:f>
              <c:strCache>
                <c:ptCount val="44"/>
                <c:pt idx="0">
                  <c:v>Agrònoms</c:v>
                </c:pt>
                <c:pt idx="1">
                  <c:v>ETS Arquit</c:v>
                </c:pt>
                <c:pt idx="2">
                  <c:v>Camins</c:v>
                </c:pt>
                <c:pt idx="3">
                  <c:v>Industr.</c:v>
                </c:pt>
                <c:pt idx="4">
                  <c:v>ETSIDiseny</c:v>
                </c:pt>
                <c:pt idx="5">
                  <c:v>ETSMRiE</c:v>
                </c:pt>
                <c:pt idx="6">
                  <c:v>Geodesia</c:v>
                </c:pt>
                <c:pt idx="7">
                  <c:v>Gest.Edif.</c:v>
                </c:pt>
                <c:pt idx="8">
                  <c:v>Inf.Aplic.</c:v>
                </c:pt>
                <c:pt idx="9">
                  <c:v>EPS Alcoi</c:v>
                </c:pt>
                <c:pt idx="10">
                  <c:v>Fac. BBAA</c:v>
                </c:pt>
                <c:pt idx="11">
                  <c:v>Fac. Ade</c:v>
                </c:pt>
                <c:pt idx="12">
                  <c:v>Fac.Inf.</c:v>
                </c:pt>
                <c:pt idx="13">
                  <c:v>EPS Gandia</c:v>
                </c:pt>
                <c:pt idx="14">
                  <c:v>ETS Teleco</c:v>
                </c:pt>
                <c:pt idx="15">
                  <c:v>Universit.</c:v>
                </c:pt>
                <c:pt idx="16">
                  <c:v>DOCTORAT</c:v>
                </c:pt>
                <c:pt idx="17">
                  <c:v>TOTALS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</c:strCache>
            </c:strRef>
          </c:cat>
          <c:val>
            <c:numRef>
              <c:f>'2003'!$P$2:$P$45</c:f>
              <c:numCache>
                <c:formatCode>0.0%</c:formatCode>
                <c:ptCount val="44"/>
                <c:pt idx="0">
                  <c:v>3.0306515412898392E-2</c:v>
                </c:pt>
                <c:pt idx="1">
                  <c:v>7.7056494164603117E-3</c:v>
                </c:pt>
                <c:pt idx="2">
                  <c:v>1.7422105860950419E-2</c:v>
                </c:pt>
                <c:pt idx="3">
                  <c:v>3.1713662222815159E-2</c:v>
                </c:pt>
                <c:pt idx="4">
                  <c:v>3.8125496425734713E-2</c:v>
                </c:pt>
                <c:pt idx="5">
                  <c:v>2.9273052528866483E-2</c:v>
                </c:pt>
                <c:pt idx="6">
                  <c:v>3.1139713514635667E-2</c:v>
                </c:pt>
                <c:pt idx="7">
                  <c:v>2.0600093162214689E-2</c:v>
                </c:pt>
                <c:pt idx="8">
                  <c:v>3.9120118001667419E-2</c:v>
                </c:pt>
                <c:pt idx="9">
                  <c:v>2.9089382375432966E-2</c:v>
                </c:pt>
                <c:pt idx="10">
                  <c:v>1.1241007194244604E-2</c:v>
                </c:pt>
                <c:pt idx="11">
                  <c:v>3.9724595364262288E-2</c:v>
                </c:pt>
                <c:pt idx="12">
                  <c:v>3.1437125748502992E-2</c:v>
                </c:pt>
                <c:pt idx="13">
                  <c:v>3.0372727559154353E-2</c:v>
                </c:pt>
                <c:pt idx="14">
                  <c:v>2.3754581240667844E-2</c:v>
                </c:pt>
                <c:pt idx="15">
                  <c:v>0</c:v>
                </c:pt>
                <c:pt idx="16">
                  <c:v>2.2566754900645289E-2</c:v>
                </c:pt>
                <c:pt idx="17">
                  <c:v>2.6280863878731953E-2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24-440D-A6A1-AF7F7B241E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4887040"/>
        <c:axId val="443363840"/>
      </c:barChart>
      <c:catAx>
        <c:axId val="444887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a-ES"/>
          </a:p>
        </c:txPr>
        <c:crossAx val="443363840"/>
        <c:crosses val="autoZero"/>
        <c:auto val="1"/>
        <c:lblAlgn val="ctr"/>
        <c:lblOffset val="100"/>
        <c:noMultiLvlLbl val="0"/>
      </c:catAx>
      <c:valAx>
        <c:axId val="443363840"/>
        <c:scaling>
          <c:orientation val="minMax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a-ES"/>
          </a:p>
        </c:txPr>
        <c:crossAx val="444887040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a-E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a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'2004'!$N$1</c:f>
              <c:strCache>
                <c:ptCount val="1"/>
                <c:pt idx="0">
                  <c:v>Valencià</c:v>
                </c:pt>
              </c:strCache>
            </c:strRef>
          </c:tx>
          <c:invertIfNegative val="0"/>
          <c:cat>
            <c:strRef>
              <c:f>'2004'!$M$2:$M$45</c:f>
              <c:strCache>
                <c:ptCount val="44"/>
                <c:pt idx="0">
                  <c:v>Agrònoms</c:v>
                </c:pt>
                <c:pt idx="1">
                  <c:v>ETS Arquit</c:v>
                </c:pt>
                <c:pt idx="2">
                  <c:v>Camins</c:v>
                </c:pt>
                <c:pt idx="3">
                  <c:v>Industr.</c:v>
                </c:pt>
                <c:pt idx="4">
                  <c:v>ETSIDiseny</c:v>
                </c:pt>
                <c:pt idx="5">
                  <c:v>ETSMRiE</c:v>
                </c:pt>
                <c:pt idx="6">
                  <c:v>Geodesia</c:v>
                </c:pt>
                <c:pt idx="7">
                  <c:v>Gest.Edif.</c:v>
                </c:pt>
                <c:pt idx="8">
                  <c:v>Inf.Aplic.</c:v>
                </c:pt>
                <c:pt idx="9">
                  <c:v>EPS Alcoi</c:v>
                </c:pt>
                <c:pt idx="10">
                  <c:v>Fac. BBAA</c:v>
                </c:pt>
                <c:pt idx="11">
                  <c:v>Fac. Ade</c:v>
                </c:pt>
                <c:pt idx="12">
                  <c:v>Fac.Inf.</c:v>
                </c:pt>
                <c:pt idx="13">
                  <c:v>EPS Gandia</c:v>
                </c:pt>
                <c:pt idx="14">
                  <c:v>ETS Teleco</c:v>
                </c:pt>
                <c:pt idx="15">
                  <c:v>Universit.</c:v>
                </c:pt>
                <c:pt idx="16">
                  <c:v>DOCTORAT</c:v>
                </c:pt>
                <c:pt idx="17">
                  <c:v>TOTALS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</c:strCache>
            </c:strRef>
          </c:cat>
          <c:val>
            <c:numRef>
              <c:f>'2004'!$N$2:$N$45</c:f>
              <c:numCache>
                <c:formatCode>0.0%</c:formatCode>
                <c:ptCount val="44"/>
                <c:pt idx="0">
                  <c:v>7.6026660479635536E-2</c:v>
                </c:pt>
                <c:pt idx="1">
                  <c:v>6.1174198130776361E-2</c:v>
                </c:pt>
                <c:pt idx="2">
                  <c:v>4.5093442729699812E-2</c:v>
                </c:pt>
                <c:pt idx="3">
                  <c:v>5.7253416427364E-2</c:v>
                </c:pt>
                <c:pt idx="4">
                  <c:v>4.2936668414089219E-2</c:v>
                </c:pt>
                <c:pt idx="5">
                  <c:v>3.3389619906330645E-2</c:v>
                </c:pt>
                <c:pt idx="6">
                  <c:v>2.450479885644272E-2</c:v>
                </c:pt>
                <c:pt idx="7">
                  <c:v>4.4788088848552177E-2</c:v>
                </c:pt>
                <c:pt idx="8">
                  <c:v>0.158741331556259</c:v>
                </c:pt>
                <c:pt idx="9">
                  <c:v>9.7151699792059593E-2</c:v>
                </c:pt>
                <c:pt idx="10">
                  <c:v>0.16538643067846606</c:v>
                </c:pt>
                <c:pt idx="11">
                  <c:v>3.9321740857344786E-2</c:v>
                </c:pt>
                <c:pt idx="12">
                  <c:v>0.11042869426360398</c:v>
                </c:pt>
                <c:pt idx="13">
                  <c:v>9.4034736138944558E-2</c:v>
                </c:pt>
                <c:pt idx="14">
                  <c:v>5.8571750394232937E-2</c:v>
                </c:pt>
                <c:pt idx="15">
                  <c:v>0</c:v>
                </c:pt>
                <c:pt idx="16">
                  <c:v>1.7763580763911883E-2</c:v>
                </c:pt>
                <c:pt idx="17">
                  <c:v>7.2985186540684574E-2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C5-490E-9B7B-695BE5C420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4888576"/>
        <c:axId val="443365568"/>
      </c:barChart>
      <c:catAx>
        <c:axId val="444888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a-ES"/>
          </a:p>
        </c:txPr>
        <c:crossAx val="443365568"/>
        <c:crosses val="autoZero"/>
        <c:auto val="1"/>
        <c:lblAlgn val="ctr"/>
        <c:lblOffset val="100"/>
        <c:noMultiLvlLbl val="0"/>
      </c:catAx>
      <c:valAx>
        <c:axId val="443365568"/>
        <c:scaling>
          <c:orientation val="minMax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a-ES"/>
          </a:p>
        </c:txPr>
        <c:crossAx val="444888576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a-E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a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'2004'!$O$1</c:f>
              <c:strCache>
                <c:ptCount val="1"/>
                <c:pt idx="0">
                  <c:v>Castellà</c:v>
                </c:pt>
              </c:strCache>
            </c:strRef>
          </c:tx>
          <c:invertIfNegative val="0"/>
          <c:cat>
            <c:strRef>
              <c:f>'2004'!$M$2:$M$45</c:f>
              <c:strCache>
                <c:ptCount val="44"/>
                <c:pt idx="0">
                  <c:v>Agrònoms</c:v>
                </c:pt>
                <c:pt idx="1">
                  <c:v>ETS Arquit</c:v>
                </c:pt>
                <c:pt idx="2">
                  <c:v>Camins</c:v>
                </c:pt>
                <c:pt idx="3">
                  <c:v>Industr.</c:v>
                </c:pt>
                <c:pt idx="4">
                  <c:v>ETSIDiseny</c:v>
                </c:pt>
                <c:pt idx="5">
                  <c:v>ETSMRiE</c:v>
                </c:pt>
                <c:pt idx="6">
                  <c:v>Geodesia</c:v>
                </c:pt>
                <c:pt idx="7">
                  <c:v>Gest.Edif.</c:v>
                </c:pt>
                <c:pt idx="8">
                  <c:v>Inf.Aplic.</c:v>
                </c:pt>
                <c:pt idx="9">
                  <c:v>EPS Alcoi</c:v>
                </c:pt>
                <c:pt idx="10">
                  <c:v>Fac. BBAA</c:v>
                </c:pt>
                <c:pt idx="11">
                  <c:v>Fac. Ade</c:v>
                </c:pt>
                <c:pt idx="12">
                  <c:v>Fac.Inf.</c:v>
                </c:pt>
                <c:pt idx="13">
                  <c:v>EPS Gandia</c:v>
                </c:pt>
                <c:pt idx="14">
                  <c:v>ETS Teleco</c:v>
                </c:pt>
                <c:pt idx="15">
                  <c:v>Universit.</c:v>
                </c:pt>
                <c:pt idx="16">
                  <c:v>DOCTORAT</c:v>
                </c:pt>
                <c:pt idx="17">
                  <c:v>TOTALS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</c:strCache>
            </c:strRef>
          </c:cat>
          <c:val>
            <c:numRef>
              <c:f>'2004'!$O$2:$O$45</c:f>
              <c:numCache>
                <c:formatCode>0.0%</c:formatCode>
                <c:ptCount val="44"/>
                <c:pt idx="0">
                  <c:v>0.8855715621550555</c:v>
                </c:pt>
                <c:pt idx="1">
                  <c:v>0.927565418496479</c:v>
                </c:pt>
                <c:pt idx="2">
                  <c:v>0.9176759783811943</c:v>
                </c:pt>
                <c:pt idx="3">
                  <c:v>0.89033420907924476</c:v>
                </c:pt>
                <c:pt idx="4">
                  <c:v>0.90089617813724754</c:v>
                </c:pt>
                <c:pt idx="5">
                  <c:v>0.93124542007837652</c:v>
                </c:pt>
                <c:pt idx="6">
                  <c:v>0.94139268940167453</c:v>
                </c:pt>
                <c:pt idx="7">
                  <c:v>0.92911910369054784</c:v>
                </c:pt>
                <c:pt idx="8">
                  <c:v>0.78877944147108436</c:v>
                </c:pt>
                <c:pt idx="9">
                  <c:v>0.85926140851427379</c:v>
                </c:pt>
                <c:pt idx="10">
                  <c:v>0.82487905604719769</c:v>
                </c:pt>
                <c:pt idx="11">
                  <c:v>0.89666068935707899</c:v>
                </c:pt>
                <c:pt idx="12">
                  <c:v>0.84313966343201086</c:v>
                </c:pt>
                <c:pt idx="13">
                  <c:v>0.83749498997995997</c:v>
                </c:pt>
                <c:pt idx="14">
                  <c:v>0.89119170984455953</c:v>
                </c:pt>
                <c:pt idx="15">
                  <c:v>1</c:v>
                </c:pt>
                <c:pt idx="16">
                  <c:v>0.94230731773825993</c:v>
                </c:pt>
                <c:pt idx="17">
                  <c:v>0.88642865750514388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3D8-4767-8FBE-7F11CF9D79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4889088"/>
        <c:axId val="445071360"/>
      </c:barChart>
      <c:catAx>
        <c:axId val="444889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a-ES"/>
          </a:p>
        </c:txPr>
        <c:crossAx val="445071360"/>
        <c:crosses val="autoZero"/>
        <c:auto val="1"/>
        <c:lblAlgn val="ctr"/>
        <c:lblOffset val="100"/>
        <c:noMultiLvlLbl val="0"/>
      </c:catAx>
      <c:valAx>
        <c:axId val="445071360"/>
        <c:scaling>
          <c:orientation val="minMax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a-ES"/>
          </a:p>
        </c:txPr>
        <c:crossAx val="444889088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a-E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a-ES"/>
        </a:p>
      </c:txPr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'2004'!$P$1</c:f>
              <c:strCache>
                <c:ptCount val="1"/>
                <c:pt idx="0">
                  <c:v>Anglés</c:v>
                </c:pt>
              </c:strCache>
            </c:strRef>
          </c:tx>
          <c:invertIfNegative val="0"/>
          <c:cat>
            <c:strRef>
              <c:f>'2004'!$M$2:$M$45</c:f>
              <c:strCache>
                <c:ptCount val="44"/>
                <c:pt idx="0">
                  <c:v>Agrònoms</c:v>
                </c:pt>
                <c:pt idx="1">
                  <c:v>ETS Arquit</c:v>
                </c:pt>
                <c:pt idx="2">
                  <c:v>Camins</c:v>
                </c:pt>
                <c:pt idx="3">
                  <c:v>Industr.</c:v>
                </c:pt>
                <c:pt idx="4">
                  <c:v>ETSIDiseny</c:v>
                </c:pt>
                <c:pt idx="5">
                  <c:v>ETSMRiE</c:v>
                </c:pt>
                <c:pt idx="6">
                  <c:v>Geodesia</c:v>
                </c:pt>
                <c:pt idx="7">
                  <c:v>Gest.Edif.</c:v>
                </c:pt>
                <c:pt idx="8">
                  <c:v>Inf.Aplic.</c:v>
                </c:pt>
                <c:pt idx="9">
                  <c:v>EPS Alcoi</c:v>
                </c:pt>
                <c:pt idx="10">
                  <c:v>Fac. BBAA</c:v>
                </c:pt>
                <c:pt idx="11">
                  <c:v>Fac. Ade</c:v>
                </c:pt>
                <c:pt idx="12">
                  <c:v>Fac.Inf.</c:v>
                </c:pt>
                <c:pt idx="13">
                  <c:v>EPS Gandia</c:v>
                </c:pt>
                <c:pt idx="14">
                  <c:v>ETS Teleco</c:v>
                </c:pt>
                <c:pt idx="15">
                  <c:v>Universit.</c:v>
                </c:pt>
                <c:pt idx="16">
                  <c:v>DOCTORAT</c:v>
                </c:pt>
                <c:pt idx="17">
                  <c:v>TOTALS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</c:strCache>
            </c:strRef>
          </c:cat>
          <c:val>
            <c:numRef>
              <c:f>'2004'!$P$2:$P$45</c:f>
              <c:numCache>
                <c:formatCode>0.0%</c:formatCode>
                <c:ptCount val="44"/>
                <c:pt idx="0">
                  <c:v>2.7328397769856502E-2</c:v>
                </c:pt>
                <c:pt idx="1">
                  <c:v>6.4963750227373124E-3</c:v>
                </c:pt>
                <c:pt idx="2">
                  <c:v>2.0625773263007099E-2</c:v>
                </c:pt>
                <c:pt idx="3">
                  <c:v>3.6628581902608905E-2</c:v>
                </c:pt>
                <c:pt idx="4">
                  <c:v>4.3061484310641801E-2</c:v>
                </c:pt>
                <c:pt idx="5">
                  <c:v>3.1541721094720747E-2</c:v>
                </c:pt>
                <c:pt idx="6">
                  <c:v>3.0426791913416379E-2</c:v>
                </c:pt>
                <c:pt idx="7">
                  <c:v>1.7525603811818828E-2</c:v>
                </c:pt>
                <c:pt idx="8">
                  <c:v>4.7481205356213169E-2</c:v>
                </c:pt>
                <c:pt idx="9">
                  <c:v>3.5204797137192323E-2</c:v>
                </c:pt>
                <c:pt idx="10">
                  <c:v>7.9646017699115043E-3</c:v>
                </c:pt>
                <c:pt idx="11">
                  <c:v>4.9999123847128846E-2</c:v>
                </c:pt>
                <c:pt idx="12">
                  <c:v>3.6113499570077388E-2</c:v>
                </c:pt>
                <c:pt idx="13">
                  <c:v>4.4756179024716097E-2</c:v>
                </c:pt>
                <c:pt idx="14">
                  <c:v>2.3203424194638431E-2</c:v>
                </c:pt>
                <c:pt idx="15">
                  <c:v>0</c:v>
                </c:pt>
                <c:pt idx="16">
                  <c:v>3.9929101497828245E-2</c:v>
                </c:pt>
                <c:pt idx="17">
                  <c:v>2.9720423292703066E-2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D1-4E87-910E-80912A9EEA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4889600"/>
        <c:axId val="445073088"/>
      </c:barChart>
      <c:catAx>
        <c:axId val="444889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a-ES"/>
          </a:p>
        </c:txPr>
        <c:crossAx val="445073088"/>
        <c:crosses val="autoZero"/>
        <c:auto val="1"/>
        <c:lblAlgn val="ctr"/>
        <c:lblOffset val="100"/>
        <c:noMultiLvlLbl val="0"/>
      </c:catAx>
      <c:valAx>
        <c:axId val="445073088"/>
        <c:scaling>
          <c:orientation val="minMax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a-ES"/>
          </a:p>
        </c:txPr>
        <c:crossAx val="444889600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a-E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a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'2005'!$N$1</c:f>
              <c:strCache>
                <c:ptCount val="1"/>
                <c:pt idx="0">
                  <c:v>Valencià</c:v>
                </c:pt>
              </c:strCache>
            </c:strRef>
          </c:tx>
          <c:invertIfNegative val="0"/>
          <c:cat>
            <c:strRef>
              <c:f>'2005'!$M$2:$M$45</c:f>
              <c:strCache>
                <c:ptCount val="44"/>
                <c:pt idx="0">
                  <c:v>Agrònoms</c:v>
                </c:pt>
                <c:pt idx="1">
                  <c:v>ETS Arquit</c:v>
                </c:pt>
                <c:pt idx="2">
                  <c:v>Camins</c:v>
                </c:pt>
                <c:pt idx="3">
                  <c:v>Industr.</c:v>
                </c:pt>
                <c:pt idx="4">
                  <c:v>ETSIDiseny</c:v>
                </c:pt>
                <c:pt idx="5">
                  <c:v>ETSMRiE</c:v>
                </c:pt>
                <c:pt idx="6">
                  <c:v>Geodesia</c:v>
                </c:pt>
                <c:pt idx="7">
                  <c:v>Gest.Edif.</c:v>
                </c:pt>
                <c:pt idx="8">
                  <c:v>Inf.Aplic.</c:v>
                </c:pt>
                <c:pt idx="9">
                  <c:v>EPS Alcoi</c:v>
                </c:pt>
                <c:pt idx="10">
                  <c:v>Fac. BBAA</c:v>
                </c:pt>
                <c:pt idx="11">
                  <c:v>Fac. Ade</c:v>
                </c:pt>
                <c:pt idx="12">
                  <c:v>Fac.Inf.</c:v>
                </c:pt>
                <c:pt idx="13">
                  <c:v>EPS Gandia</c:v>
                </c:pt>
                <c:pt idx="14">
                  <c:v>ETS Teleco</c:v>
                </c:pt>
                <c:pt idx="15">
                  <c:v>Universit.</c:v>
                </c:pt>
                <c:pt idx="16">
                  <c:v>DOCTORAT</c:v>
                </c:pt>
                <c:pt idx="17">
                  <c:v>TOTALS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</c:strCache>
            </c:strRef>
          </c:cat>
          <c:val>
            <c:numRef>
              <c:f>'2005'!$N$2:$N$45</c:f>
              <c:numCache>
                <c:formatCode>0.0%</c:formatCode>
                <c:ptCount val="44"/>
                <c:pt idx="0">
                  <c:v>7.9476365415920416E-2</c:v>
                </c:pt>
                <c:pt idx="1">
                  <c:v>4.0930845298247372E-2</c:v>
                </c:pt>
                <c:pt idx="2">
                  <c:v>5.290943144662074E-2</c:v>
                </c:pt>
                <c:pt idx="3">
                  <c:v>6.1254176090971335E-2</c:v>
                </c:pt>
                <c:pt idx="4">
                  <c:v>5.2257250945775532E-2</c:v>
                </c:pt>
                <c:pt idx="5">
                  <c:v>3.0360030360030359E-2</c:v>
                </c:pt>
                <c:pt idx="6">
                  <c:v>2.1986970684039087E-2</c:v>
                </c:pt>
                <c:pt idx="7">
                  <c:v>4.7936553951918495E-2</c:v>
                </c:pt>
                <c:pt idx="8">
                  <c:v>0.18681639809635134</c:v>
                </c:pt>
                <c:pt idx="9">
                  <c:v>0.10272191429045688</c:v>
                </c:pt>
                <c:pt idx="10">
                  <c:v>0.15271726535341829</c:v>
                </c:pt>
                <c:pt idx="11">
                  <c:v>5.1427683979322431E-2</c:v>
                </c:pt>
                <c:pt idx="12">
                  <c:v>0.11599535528630153</c:v>
                </c:pt>
                <c:pt idx="13">
                  <c:v>9.4354758839259187E-2</c:v>
                </c:pt>
                <c:pt idx="14">
                  <c:v>6.7492833118891218E-2</c:v>
                </c:pt>
                <c:pt idx="15">
                  <c:v>0</c:v>
                </c:pt>
                <c:pt idx="16">
                  <c:v>1.5736766809728183E-2</c:v>
                </c:pt>
                <c:pt idx="17">
                  <c:v>7.3988476470948555E-2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81-4153-93F1-2B863005A9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4890624"/>
        <c:axId val="445074816"/>
      </c:barChart>
      <c:catAx>
        <c:axId val="444890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a-ES"/>
          </a:p>
        </c:txPr>
        <c:crossAx val="445074816"/>
        <c:crosses val="autoZero"/>
        <c:auto val="1"/>
        <c:lblAlgn val="ctr"/>
        <c:lblOffset val="100"/>
        <c:noMultiLvlLbl val="0"/>
      </c:catAx>
      <c:valAx>
        <c:axId val="445074816"/>
        <c:scaling>
          <c:orientation val="minMax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a-ES"/>
          </a:p>
        </c:txPr>
        <c:crossAx val="444890624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a-E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a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'2005'!$O$1</c:f>
              <c:strCache>
                <c:ptCount val="1"/>
                <c:pt idx="0">
                  <c:v>Castellà</c:v>
                </c:pt>
              </c:strCache>
            </c:strRef>
          </c:tx>
          <c:invertIfNegative val="0"/>
          <c:cat>
            <c:strRef>
              <c:f>'2005'!$M$2:$M$45</c:f>
              <c:strCache>
                <c:ptCount val="44"/>
                <c:pt idx="0">
                  <c:v>Agrònoms</c:v>
                </c:pt>
                <c:pt idx="1">
                  <c:v>ETS Arquit</c:v>
                </c:pt>
                <c:pt idx="2">
                  <c:v>Camins</c:v>
                </c:pt>
                <c:pt idx="3">
                  <c:v>Industr.</c:v>
                </c:pt>
                <c:pt idx="4">
                  <c:v>ETSIDiseny</c:v>
                </c:pt>
                <c:pt idx="5">
                  <c:v>ETSMRiE</c:v>
                </c:pt>
                <c:pt idx="6">
                  <c:v>Geodesia</c:v>
                </c:pt>
                <c:pt idx="7">
                  <c:v>Gest.Edif.</c:v>
                </c:pt>
                <c:pt idx="8">
                  <c:v>Inf.Aplic.</c:v>
                </c:pt>
                <c:pt idx="9">
                  <c:v>EPS Alcoi</c:v>
                </c:pt>
                <c:pt idx="10">
                  <c:v>Fac. BBAA</c:v>
                </c:pt>
                <c:pt idx="11">
                  <c:v>Fac. Ade</c:v>
                </c:pt>
                <c:pt idx="12">
                  <c:v>Fac.Inf.</c:v>
                </c:pt>
                <c:pt idx="13">
                  <c:v>EPS Gandia</c:v>
                </c:pt>
                <c:pt idx="14">
                  <c:v>ETS Teleco</c:v>
                </c:pt>
                <c:pt idx="15">
                  <c:v>Universit.</c:v>
                </c:pt>
                <c:pt idx="16">
                  <c:v>DOCTORAT</c:v>
                </c:pt>
                <c:pt idx="17">
                  <c:v>TOTALS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</c:strCache>
            </c:strRef>
          </c:cat>
          <c:val>
            <c:numRef>
              <c:f>'2005'!$O$2:$O$45</c:f>
              <c:numCache>
                <c:formatCode>0.0%</c:formatCode>
                <c:ptCount val="44"/>
                <c:pt idx="0">
                  <c:v>0.87893669010470654</c:v>
                </c:pt>
                <c:pt idx="1">
                  <c:v>0.94760451581703276</c:v>
                </c:pt>
                <c:pt idx="2">
                  <c:v>0.90926637249611131</c:v>
                </c:pt>
                <c:pt idx="3">
                  <c:v>0.88312340478512574</c:v>
                </c:pt>
                <c:pt idx="4">
                  <c:v>0.88925369712254954</c:v>
                </c:pt>
                <c:pt idx="5">
                  <c:v>0.93300993300993307</c:v>
                </c:pt>
                <c:pt idx="6">
                  <c:v>0.94136807817589574</c:v>
                </c:pt>
                <c:pt idx="7">
                  <c:v>0.92412979106702819</c:v>
                </c:pt>
                <c:pt idx="8">
                  <c:v>0.75432078149787096</c:v>
                </c:pt>
                <c:pt idx="9">
                  <c:v>0.8399886736078791</c:v>
                </c:pt>
                <c:pt idx="10">
                  <c:v>0.8299015063731171</c:v>
                </c:pt>
                <c:pt idx="11">
                  <c:v>0.85275552991813275</c:v>
                </c:pt>
                <c:pt idx="12">
                  <c:v>0.82251608256615527</c:v>
                </c:pt>
                <c:pt idx="13">
                  <c:v>0.83681291472714669</c:v>
                </c:pt>
                <c:pt idx="14">
                  <c:v>0.88013814586578176</c:v>
                </c:pt>
                <c:pt idx="15">
                  <c:v>1</c:v>
                </c:pt>
                <c:pt idx="16">
                  <c:v>0.96424944591459305</c:v>
                </c:pt>
                <c:pt idx="17">
                  <c:v>0.88167009065124047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B9-461F-81B1-7DE018DE73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4627328"/>
        <c:axId val="445076544"/>
      </c:barChart>
      <c:catAx>
        <c:axId val="454627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a-ES"/>
          </a:p>
        </c:txPr>
        <c:crossAx val="445076544"/>
        <c:crosses val="autoZero"/>
        <c:auto val="1"/>
        <c:lblAlgn val="ctr"/>
        <c:lblOffset val="100"/>
        <c:noMultiLvlLbl val="0"/>
      </c:catAx>
      <c:valAx>
        <c:axId val="445076544"/>
        <c:scaling>
          <c:orientation val="minMax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a-ES"/>
          </a:p>
        </c:txPr>
        <c:crossAx val="454627328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a-E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a-ES"/>
        </a:p>
      </c:txPr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'2005'!$P$1</c:f>
              <c:strCache>
                <c:ptCount val="1"/>
                <c:pt idx="0">
                  <c:v>Anglés</c:v>
                </c:pt>
              </c:strCache>
            </c:strRef>
          </c:tx>
          <c:invertIfNegative val="0"/>
          <c:cat>
            <c:strRef>
              <c:f>'2005'!$M$2:$M$45</c:f>
              <c:strCache>
                <c:ptCount val="44"/>
                <c:pt idx="0">
                  <c:v>Agrònoms</c:v>
                </c:pt>
                <c:pt idx="1">
                  <c:v>ETS Arquit</c:v>
                </c:pt>
                <c:pt idx="2">
                  <c:v>Camins</c:v>
                </c:pt>
                <c:pt idx="3">
                  <c:v>Industr.</c:v>
                </c:pt>
                <c:pt idx="4">
                  <c:v>ETSIDiseny</c:v>
                </c:pt>
                <c:pt idx="5">
                  <c:v>ETSMRiE</c:v>
                </c:pt>
                <c:pt idx="6">
                  <c:v>Geodesia</c:v>
                </c:pt>
                <c:pt idx="7">
                  <c:v>Gest.Edif.</c:v>
                </c:pt>
                <c:pt idx="8">
                  <c:v>Inf.Aplic.</c:v>
                </c:pt>
                <c:pt idx="9">
                  <c:v>EPS Alcoi</c:v>
                </c:pt>
                <c:pt idx="10">
                  <c:v>Fac. BBAA</c:v>
                </c:pt>
                <c:pt idx="11">
                  <c:v>Fac. Ade</c:v>
                </c:pt>
                <c:pt idx="12">
                  <c:v>Fac.Inf.</c:v>
                </c:pt>
                <c:pt idx="13">
                  <c:v>EPS Gandia</c:v>
                </c:pt>
                <c:pt idx="14">
                  <c:v>ETS Teleco</c:v>
                </c:pt>
                <c:pt idx="15">
                  <c:v>Universit.</c:v>
                </c:pt>
                <c:pt idx="16">
                  <c:v>DOCTORAT</c:v>
                </c:pt>
                <c:pt idx="17">
                  <c:v>TOTALS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</c:strCache>
            </c:strRef>
          </c:cat>
          <c:val>
            <c:numRef>
              <c:f>'2005'!$P$2:$P$45</c:f>
              <c:numCache>
                <c:formatCode>0.0%</c:formatCode>
                <c:ptCount val="44"/>
                <c:pt idx="0">
                  <c:v>3.2411104805081373E-2</c:v>
                </c:pt>
                <c:pt idx="1">
                  <c:v>6.8787833308319585E-3</c:v>
                </c:pt>
                <c:pt idx="2">
                  <c:v>2.0205707755309357E-2</c:v>
                </c:pt>
                <c:pt idx="3">
                  <c:v>3.9955593368056277E-2</c:v>
                </c:pt>
                <c:pt idx="4">
                  <c:v>4.610799037028545E-2</c:v>
                </c:pt>
                <c:pt idx="5">
                  <c:v>3.267003267003267E-2</c:v>
                </c:pt>
                <c:pt idx="6">
                  <c:v>3.2980456026058633E-2</c:v>
                </c:pt>
                <c:pt idx="7">
                  <c:v>2.2011471641852857E-2</c:v>
                </c:pt>
                <c:pt idx="8">
                  <c:v>5.3853218669115806E-2</c:v>
                </c:pt>
                <c:pt idx="9">
                  <c:v>4.947810719063165E-2</c:v>
                </c:pt>
                <c:pt idx="10">
                  <c:v>1.5643105446118192E-2</c:v>
                </c:pt>
                <c:pt idx="11">
                  <c:v>8.2505047367603668E-2</c:v>
                </c:pt>
                <c:pt idx="12">
                  <c:v>5.1199639397755056E-2</c:v>
                </c:pt>
                <c:pt idx="13">
                  <c:v>4.5393021029348654E-2</c:v>
                </c:pt>
                <c:pt idx="14">
                  <c:v>2.528159635222681E-2</c:v>
                </c:pt>
                <c:pt idx="15">
                  <c:v>0</c:v>
                </c:pt>
                <c:pt idx="16">
                  <c:v>2.0013787275678801E-2</c:v>
                </c:pt>
                <c:pt idx="17">
                  <c:v>3.3984766490623604E-2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9C-4499-880F-4481E30C1F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4627840"/>
        <c:axId val="445078272"/>
      </c:barChart>
      <c:catAx>
        <c:axId val="454627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a-ES"/>
          </a:p>
        </c:txPr>
        <c:crossAx val="445078272"/>
        <c:crosses val="autoZero"/>
        <c:auto val="1"/>
        <c:lblAlgn val="ctr"/>
        <c:lblOffset val="100"/>
        <c:noMultiLvlLbl val="0"/>
      </c:catAx>
      <c:valAx>
        <c:axId val="445078272"/>
        <c:scaling>
          <c:orientation val="minMax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a-ES"/>
          </a:p>
        </c:txPr>
        <c:crossAx val="454627840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a-E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a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'2006'!$N$1</c:f>
              <c:strCache>
                <c:ptCount val="1"/>
                <c:pt idx="0">
                  <c:v>Valencià</c:v>
                </c:pt>
              </c:strCache>
            </c:strRef>
          </c:tx>
          <c:invertIfNegative val="0"/>
          <c:cat>
            <c:strRef>
              <c:f>'2006'!$M$2:$M$45</c:f>
              <c:strCache>
                <c:ptCount val="19"/>
                <c:pt idx="0">
                  <c:v>Agrònoms</c:v>
                </c:pt>
                <c:pt idx="1">
                  <c:v>ETS Arquit</c:v>
                </c:pt>
                <c:pt idx="2">
                  <c:v>Camins</c:v>
                </c:pt>
                <c:pt idx="3">
                  <c:v>Industr.</c:v>
                </c:pt>
                <c:pt idx="4">
                  <c:v>ETSIDiseny</c:v>
                </c:pt>
                <c:pt idx="5">
                  <c:v>ETSMRiE</c:v>
                </c:pt>
                <c:pt idx="6">
                  <c:v>Geodesia</c:v>
                </c:pt>
                <c:pt idx="7">
                  <c:v>Gest.Edif.</c:v>
                </c:pt>
                <c:pt idx="8">
                  <c:v>Inf.Aplic.</c:v>
                </c:pt>
                <c:pt idx="9">
                  <c:v>EPS Alcoi</c:v>
                </c:pt>
                <c:pt idx="10">
                  <c:v>Fac. BBAA</c:v>
                </c:pt>
                <c:pt idx="11">
                  <c:v>Fac. Ade</c:v>
                </c:pt>
                <c:pt idx="12">
                  <c:v>Fac.Inf.</c:v>
                </c:pt>
                <c:pt idx="13">
                  <c:v>EPS Gandia</c:v>
                </c:pt>
                <c:pt idx="14">
                  <c:v>ETS Teleco</c:v>
                </c:pt>
                <c:pt idx="15">
                  <c:v>Universit.</c:v>
                </c:pt>
                <c:pt idx="16">
                  <c:v>Uni.Master</c:v>
                </c:pt>
                <c:pt idx="17">
                  <c:v>DOCTORAT</c:v>
                </c:pt>
                <c:pt idx="18">
                  <c:v>TOTALS</c:v>
                </c:pt>
              </c:strCache>
            </c:strRef>
          </c:cat>
          <c:val>
            <c:numRef>
              <c:f>'2006'!$N$2:$N$45</c:f>
              <c:numCache>
                <c:formatCode>0.0%</c:formatCode>
                <c:ptCount val="44"/>
                <c:pt idx="0">
                  <c:v>7.4661572959056552E-2</c:v>
                </c:pt>
                <c:pt idx="1">
                  <c:v>3.3597116399851613E-2</c:v>
                </c:pt>
                <c:pt idx="2">
                  <c:v>5.3255672154295434E-2</c:v>
                </c:pt>
                <c:pt idx="3">
                  <c:v>5.2906085449576749E-2</c:v>
                </c:pt>
                <c:pt idx="4">
                  <c:v>4.4680448564251241E-2</c:v>
                </c:pt>
                <c:pt idx="5">
                  <c:v>2.7629826897470039E-2</c:v>
                </c:pt>
                <c:pt idx="6">
                  <c:v>3.7282020444978956E-2</c:v>
                </c:pt>
                <c:pt idx="7">
                  <c:v>4.6456513167451807E-2</c:v>
                </c:pt>
                <c:pt idx="8">
                  <c:v>0.17137291472386282</c:v>
                </c:pt>
                <c:pt idx="9">
                  <c:v>0.11132885253866709</c:v>
                </c:pt>
                <c:pt idx="10">
                  <c:v>0.1608846487424111</c:v>
                </c:pt>
                <c:pt idx="11">
                  <c:v>4.1573951497056581E-2</c:v>
                </c:pt>
                <c:pt idx="12">
                  <c:v>0.11067961165048544</c:v>
                </c:pt>
                <c:pt idx="13">
                  <c:v>0.10896670645974268</c:v>
                </c:pt>
                <c:pt idx="14">
                  <c:v>5.7409879839786383E-2</c:v>
                </c:pt>
                <c:pt idx="15">
                  <c:v>0</c:v>
                </c:pt>
                <c:pt idx="16">
                  <c:v>0</c:v>
                </c:pt>
                <c:pt idx="17">
                  <c:v>4.2270531400966184E-2</c:v>
                </c:pt>
                <c:pt idx="18">
                  <c:v>6.8712949080170366E-2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BAD-40B4-B266-05068DE670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4890112"/>
        <c:axId val="454951488"/>
      </c:barChart>
      <c:catAx>
        <c:axId val="444890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a-ES"/>
          </a:p>
        </c:txPr>
        <c:crossAx val="454951488"/>
        <c:crosses val="autoZero"/>
        <c:auto val="1"/>
        <c:lblAlgn val="ctr"/>
        <c:lblOffset val="100"/>
        <c:noMultiLvlLbl val="0"/>
      </c:catAx>
      <c:valAx>
        <c:axId val="454951488"/>
        <c:scaling>
          <c:orientation val="minMax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a-ES"/>
          </a:p>
        </c:txPr>
        <c:crossAx val="444890112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a-E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a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'2000'!$O$1</c:f>
              <c:strCache>
                <c:ptCount val="1"/>
                <c:pt idx="0">
                  <c:v>Castellà</c:v>
                </c:pt>
              </c:strCache>
            </c:strRef>
          </c:tx>
          <c:invertIfNegative val="0"/>
          <c:cat>
            <c:strRef>
              <c:f>'2000'!$M$2:$M$47</c:f>
              <c:strCache>
                <c:ptCount val="46"/>
                <c:pt idx="0">
                  <c:v>Agrònoms</c:v>
                </c:pt>
                <c:pt idx="1">
                  <c:v>ETS Arquit</c:v>
                </c:pt>
                <c:pt idx="2">
                  <c:v>Camins</c:v>
                </c:pt>
                <c:pt idx="3">
                  <c:v>Industr.</c:v>
                </c:pt>
                <c:pt idx="4">
                  <c:v>ETSIDiseny</c:v>
                </c:pt>
                <c:pt idx="5">
                  <c:v>ETSMRiE</c:v>
                </c:pt>
                <c:pt idx="6">
                  <c:v>Geodesia</c:v>
                </c:pt>
                <c:pt idx="7">
                  <c:v>Gest.Edif.</c:v>
                </c:pt>
                <c:pt idx="8">
                  <c:v>Inf.Aplic.</c:v>
                </c:pt>
                <c:pt idx="9">
                  <c:v>EPS Alcoi</c:v>
                </c:pt>
                <c:pt idx="10">
                  <c:v>Fac. BBAA</c:v>
                </c:pt>
                <c:pt idx="11">
                  <c:v>Fac. Ade</c:v>
                </c:pt>
                <c:pt idx="12">
                  <c:v>Fac.Inf.</c:v>
                </c:pt>
                <c:pt idx="13">
                  <c:v>EPS Gandia</c:v>
                </c:pt>
                <c:pt idx="14">
                  <c:v>ETS Teleco</c:v>
                </c:pt>
                <c:pt idx="15">
                  <c:v>DOCTORAT</c:v>
                </c:pt>
                <c:pt idx="16">
                  <c:v>TOTALS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</c:strCache>
            </c:strRef>
          </c:cat>
          <c:val>
            <c:numRef>
              <c:f>'2000'!$O$2:$O$47</c:f>
              <c:numCache>
                <c:formatCode>0.0%</c:formatCode>
                <c:ptCount val="46"/>
                <c:pt idx="0">
                  <c:v>0.89951205896643338</c:v>
                </c:pt>
                <c:pt idx="1">
                  <c:v>0.90363545339895335</c:v>
                </c:pt>
                <c:pt idx="2">
                  <c:v>0.94290347788822704</c:v>
                </c:pt>
                <c:pt idx="3">
                  <c:v>0.9435920453608625</c:v>
                </c:pt>
                <c:pt idx="4">
                  <c:v>0.96769738817172024</c:v>
                </c:pt>
                <c:pt idx="5">
                  <c:v>0.95779628151020879</c:v>
                </c:pt>
                <c:pt idx="6">
                  <c:v>0.9893922651933702</c:v>
                </c:pt>
                <c:pt idx="7">
                  <c:v>0.96998531453056791</c:v>
                </c:pt>
                <c:pt idx="8">
                  <c:v>0.72091645269603</c:v>
                </c:pt>
                <c:pt idx="9">
                  <c:v>0.96390273372602331</c:v>
                </c:pt>
                <c:pt idx="10">
                  <c:v>0.80900490049004903</c:v>
                </c:pt>
                <c:pt idx="11">
                  <c:v>0.96501157705171092</c:v>
                </c:pt>
                <c:pt idx="12">
                  <c:v>0.76539903588644886</c:v>
                </c:pt>
                <c:pt idx="13">
                  <c:v>0.94822815705502794</c:v>
                </c:pt>
                <c:pt idx="14">
                  <c:v>0.96341885269530125</c:v>
                </c:pt>
                <c:pt idx="15">
                  <c:v>0.96293207302381612</c:v>
                </c:pt>
                <c:pt idx="16">
                  <c:v>0.91844315461807879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86-478F-912B-230D08EFDE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3144192"/>
        <c:axId val="442854784"/>
      </c:barChart>
      <c:catAx>
        <c:axId val="443144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a-ES"/>
          </a:p>
        </c:txPr>
        <c:crossAx val="442854784"/>
        <c:crosses val="autoZero"/>
        <c:auto val="1"/>
        <c:lblAlgn val="ctr"/>
        <c:lblOffset val="100"/>
        <c:noMultiLvlLbl val="0"/>
      </c:catAx>
      <c:valAx>
        <c:axId val="442854784"/>
        <c:scaling>
          <c:orientation val="minMax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a-ES"/>
          </a:p>
        </c:txPr>
        <c:crossAx val="443144192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a-E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a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'2006'!$O$1</c:f>
              <c:strCache>
                <c:ptCount val="1"/>
                <c:pt idx="0">
                  <c:v>Castellà</c:v>
                </c:pt>
              </c:strCache>
            </c:strRef>
          </c:tx>
          <c:invertIfNegative val="0"/>
          <c:cat>
            <c:strRef>
              <c:f>'2006'!$M$2:$M$45</c:f>
              <c:strCache>
                <c:ptCount val="19"/>
                <c:pt idx="0">
                  <c:v>Agrònoms</c:v>
                </c:pt>
                <c:pt idx="1">
                  <c:v>ETS Arquit</c:v>
                </c:pt>
                <c:pt idx="2">
                  <c:v>Camins</c:v>
                </c:pt>
                <c:pt idx="3">
                  <c:v>Industr.</c:v>
                </c:pt>
                <c:pt idx="4">
                  <c:v>ETSIDiseny</c:v>
                </c:pt>
                <c:pt idx="5">
                  <c:v>ETSMRiE</c:v>
                </c:pt>
                <c:pt idx="6">
                  <c:v>Geodesia</c:v>
                </c:pt>
                <c:pt idx="7">
                  <c:v>Gest.Edif.</c:v>
                </c:pt>
                <c:pt idx="8">
                  <c:v>Inf.Aplic.</c:v>
                </c:pt>
                <c:pt idx="9">
                  <c:v>EPS Alcoi</c:v>
                </c:pt>
                <c:pt idx="10">
                  <c:v>Fac. BBAA</c:v>
                </c:pt>
                <c:pt idx="11">
                  <c:v>Fac. Ade</c:v>
                </c:pt>
                <c:pt idx="12">
                  <c:v>Fac.Inf.</c:v>
                </c:pt>
                <c:pt idx="13">
                  <c:v>EPS Gandia</c:v>
                </c:pt>
                <c:pt idx="14">
                  <c:v>ETS Teleco</c:v>
                </c:pt>
                <c:pt idx="15">
                  <c:v>Universit.</c:v>
                </c:pt>
                <c:pt idx="16">
                  <c:v>Uni.Master</c:v>
                </c:pt>
                <c:pt idx="17">
                  <c:v>DOCTORAT</c:v>
                </c:pt>
                <c:pt idx="18">
                  <c:v>TOTALS</c:v>
                </c:pt>
              </c:strCache>
            </c:strRef>
          </c:cat>
          <c:val>
            <c:numRef>
              <c:f>'2006'!$O$2:$O$45</c:f>
              <c:numCache>
                <c:formatCode>0.0%</c:formatCode>
                <c:ptCount val="44"/>
                <c:pt idx="0">
                  <c:v>0.8819998339008388</c:v>
                </c:pt>
                <c:pt idx="1">
                  <c:v>0.95365069343378139</c:v>
                </c:pt>
                <c:pt idx="2">
                  <c:v>0.90937389685825232</c:v>
                </c:pt>
                <c:pt idx="3">
                  <c:v>0.89467731453709265</c:v>
                </c:pt>
                <c:pt idx="4">
                  <c:v>0.90120675925966642</c:v>
                </c:pt>
                <c:pt idx="5">
                  <c:v>0.92493342210386154</c:v>
                </c:pt>
                <c:pt idx="6">
                  <c:v>0.92884345560232506</c:v>
                </c:pt>
                <c:pt idx="7">
                  <c:v>0.93061199078589663</c:v>
                </c:pt>
                <c:pt idx="8">
                  <c:v>0.77018754533208988</c:v>
                </c:pt>
                <c:pt idx="9">
                  <c:v>0.83959834804437616</c:v>
                </c:pt>
                <c:pt idx="10">
                  <c:v>0.81396357328707714</c:v>
                </c:pt>
                <c:pt idx="11">
                  <c:v>0.86623665605723454</c:v>
                </c:pt>
                <c:pt idx="12">
                  <c:v>0.82451456310679616</c:v>
                </c:pt>
                <c:pt idx="13">
                  <c:v>0.82471150019896544</c:v>
                </c:pt>
                <c:pt idx="14">
                  <c:v>0.88540275923453493</c:v>
                </c:pt>
                <c:pt idx="15">
                  <c:v>1</c:v>
                </c:pt>
                <c:pt idx="16">
                  <c:v>1</c:v>
                </c:pt>
                <c:pt idx="17">
                  <c:v>0.90413647342995174</c:v>
                </c:pt>
                <c:pt idx="18">
                  <c:v>0.88920502633699794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59-42BE-A7C7-8DFC32B6BC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4629376"/>
        <c:axId val="454953216"/>
      </c:barChart>
      <c:catAx>
        <c:axId val="454629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a-ES"/>
          </a:p>
        </c:txPr>
        <c:crossAx val="454953216"/>
        <c:crosses val="autoZero"/>
        <c:auto val="1"/>
        <c:lblAlgn val="ctr"/>
        <c:lblOffset val="100"/>
        <c:noMultiLvlLbl val="0"/>
      </c:catAx>
      <c:valAx>
        <c:axId val="454953216"/>
        <c:scaling>
          <c:orientation val="minMax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a-ES"/>
          </a:p>
        </c:txPr>
        <c:crossAx val="454629376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a-E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a-ES"/>
        </a:p>
      </c:txPr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'2006'!$P$1</c:f>
              <c:strCache>
                <c:ptCount val="1"/>
                <c:pt idx="0">
                  <c:v>Anglés</c:v>
                </c:pt>
              </c:strCache>
            </c:strRef>
          </c:tx>
          <c:invertIfNegative val="0"/>
          <c:cat>
            <c:strRef>
              <c:f>'2006'!$M$2:$M$45</c:f>
              <c:strCache>
                <c:ptCount val="19"/>
                <c:pt idx="0">
                  <c:v>Agrònoms</c:v>
                </c:pt>
                <c:pt idx="1">
                  <c:v>ETS Arquit</c:v>
                </c:pt>
                <c:pt idx="2">
                  <c:v>Camins</c:v>
                </c:pt>
                <c:pt idx="3">
                  <c:v>Industr.</c:v>
                </c:pt>
                <c:pt idx="4">
                  <c:v>ETSIDiseny</c:v>
                </c:pt>
                <c:pt idx="5">
                  <c:v>ETSMRiE</c:v>
                </c:pt>
                <c:pt idx="6">
                  <c:v>Geodesia</c:v>
                </c:pt>
                <c:pt idx="7">
                  <c:v>Gest.Edif.</c:v>
                </c:pt>
                <c:pt idx="8">
                  <c:v>Inf.Aplic.</c:v>
                </c:pt>
                <c:pt idx="9">
                  <c:v>EPS Alcoi</c:v>
                </c:pt>
                <c:pt idx="10">
                  <c:v>Fac. BBAA</c:v>
                </c:pt>
                <c:pt idx="11">
                  <c:v>Fac. Ade</c:v>
                </c:pt>
                <c:pt idx="12">
                  <c:v>Fac.Inf.</c:v>
                </c:pt>
                <c:pt idx="13">
                  <c:v>EPS Gandia</c:v>
                </c:pt>
                <c:pt idx="14">
                  <c:v>ETS Teleco</c:v>
                </c:pt>
                <c:pt idx="15">
                  <c:v>Universit.</c:v>
                </c:pt>
                <c:pt idx="16">
                  <c:v>Uni.Master</c:v>
                </c:pt>
                <c:pt idx="17">
                  <c:v>DOCTORAT</c:v>
                </c:pt>
                <c:pt idx="18">
                  <c:v>TOTALS</c:v>
                </c:pt>
              </c:strCache>
            </c:strRef>
          </c:cat>
          <c:val>
            <c:numRef>
              <c:f>'2006'!$P$2:$P$45</c:f>
              <c:numCache>
                <c:formatCode>0.0%</c:formatCode>
                <c:ptCount val="44"/>
                <c:pt idx="0">
                  <c:v>3.4369238435345902E-2</c:v>
                </c:pt>
                <c:pt idx="1">
                  <c:v>8.8284393459464091E-3</c:v>
                </c:pt>
                <c:pt idx="2">
                  <c:v>1.9559706042809925E-2</c:v>
                </c:pt>
                <c:pt idx="3">
                  <c:v>3.7003016063453978E-2</c:v>
                </c:pt>
                <c:pt idx="4">
                  <c:v>4.2234374381332401E-2</c:v>
                </c:pt>
                <c:pt idx="5">
                  <c:v>4.7436750998668439E-2</c:v>
                </c:pt>
                <c:pt idx="6">
                  <c:v>3.0266586490278614E-2</c:v>
                </c:pt>
                <c:pt idx="7">
                  <c:v>1.6996285305165296E-2</c:v>
                </c:pt>
                <c:pt idx="8">
                  <c:v>5.4709356543363383E-2</c:v>
                </c:pt>
                <c:pt idx="9">
                  <c:v>4.1298890598429019E-2</c:v>
                </c:pt>
                <c:pt idx="10">
                  <c:v>2.3417172593235037E-2</c:v>
                </c:pt>
                <c:pt idx="11">
                  <c:v>7.630341097935385E-2</c:v>
                </c:pt>
                <c:pt idx="12">
                  <c:v>5.461165048543689E-2</c:v>
                </c:pt>
                <c:pt idx="13">
                  <c:v>4.211433877172039E-2</c:v>
                </c:pt>
                <c:pt idx="14">
                  <c:v>3.0485091232754783E-2</c:v>
                </c:pt>
                <c:pt idx="15">
                  <c:v>0</c:v>
                </c:pt>
                <c:pt idx="16">
                  <c:v>0</c:v>
                </c:pt>
                <c:pt idx="17">
                  <c:v>4.755434782608696E-2</c:v>
                </c:pt>
                <c:pt idx="18">
                  <c:v>3.2270862400134923E-2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8E6-49AD-96A4-E0081187DE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4630912"/>
        <c:axId val="454954944"/>
      </c:barChart>
      <c:catAx>
        <c:axId val="454630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a-ES"/>
          </a:p>
        </c:txPr>
        <c:crossAx val="454954944"/>
        <c:crosses val="autoZero"/>
        <c:auto val="1"/>
        <c:lblAlgn val="ctr"/>
        <c:lblOffset val="100"/>
        <c:noMultiLvlLbl val="0"/>
      </c:catAx>
      <c:valAx>
        <c:axId val="454954944"/>
        <c:scaling>
          <c:orientation val="minMax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a-ES"/>
          </a:p>
        </c:txPr>
        <c:crossAx val="454630912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a-E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a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'2007'!$N$1</c:f>
              <c:strCache>
                <c:ptCount val="1"/>
                <c:pt idx="0">
                  <c:v>Valencià</c:v>
                </c:pt>
              </c:strCache>
            </c:strRef>
          </c:tx>
          <c:invertIfNegative val="0"/>
          <c:cat>
            <c:strRef>
              <c:f>'2007'!$M$2:$M$44</c:f>
              <c:strCache>
                <c:ptCount val="43"/>
                <c:pt idx="0">
                  <c:v>Agrònoms</c:v>
                </c:pt>
                <c:pt idx="1">
                  <c:v>ETS Arquit</c:v>
                </c:pt>
                <c:pt idx="2">
                  <c:v>Camins</c:v>
                </c:pt>
                <c:pt idx="3">
                  <c:v>Industr.</c:v>
                </c:pt>
                <c:pt idx="4">
                  <c:v>ETSIDiseny</c:v>
                </c:pt>
                <c:pt idx="5">
                  <c:v>ETSMRiE</c:v>
                </c:pt>
                <c:pt idx="6">
                  <c:v>Geodesia</c:v>
                </c:pt>
                <c:pt idx="7">
                  <c:v>Gest.Edif.</c:v>
                </c:pt>
                <c:pt idx="8">
                  <c:v>Inf.Aplic.</c:v>
                </c:pt>
                <c:pt idx="9">
                  <c:v>EPS Alcoi</c:v>
                </c:pt>
                <c:pt idx="10">
                  <c:v>Fac. BBAA</c:v>
                </c:pt>
                <c:pt idx="11">
                  <c:v>Fac. Ade</c:v>
                </c:pt>
                <c:pt idx="12">
                  <c:v>Fac.Inf.</c:v>
                </c:pt>
                <c:pt idx="13">
                  <c:v>EPS Gandia</c:v>
                </c:pt>
                <c:pt idx="14">
                  <c:v>ETS Teleco</c:v>
                </c:pt>
                <c:pt idx="15">
                  <c:v>Universit.</c:v>
                </c:pt>
                <c:pt idx="16">
                  <c:v>Uni.Master</c:v>
                </c:pt>
                <c:pt idx="17">
                  <c:v>DOCTORAT</c:v>
                </c:pt>
                <c:pt idx="18">
                  <c:v>TOTALS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</c:strCache>
            </c:strRef>
          </c:cat>
          <c:val>
            <c:numRef>
              <c:f>'2007'!$N$2:$N$44</c:f>
              <c:numCache>
                <c:formatCode>0.0%</c:formatCode>
                <c:ptCount val="43"/>
                <c:pt idx="0">
                  <c:v>6.6827239102494926E-2</c:v>
                </c:pt>
                <c:pt idx="1">
                  <c:v>3.8525915602835581E-2</c:v>
                </c:pt>
                <c:pt idx="2">
                  <c:v>5.3484576728553654E-2</c:v>
                </c:pt>
                <c:pt idx="3">
                  <c:v>5.1449867051902097E-2</c:v>
                </c:pt>
                <c:pt idx="4">
                  <c:v>4.4091432181781263E-2</c:v>
                </c:pt>
                <c:pt idx="5">
                  <c:v>2.4123027439943715E-2</c:v>
                </c:pt>
                <c:pt idx="6">
                  <c:v>3.5401831129196336E-2</c:v>
                </c:pt>
                <c:pt idx="7">
                  <c:v>4.9011011449235108E-2</c:v>
                </c:pt>
                <c:pt idx="8">
                  <c:v>0.17332917964693667</c:v>
                </c:pt>
                <c:pt idx="9">
                  <c:v>0.10773140056568965</c:v>
                </c:pt>
                <c:pt idx="10">
                  <c:v>0.16179707652622527</c:v>
                </c:pt>
                <c:pt idx="11">
                  <c:v>4.209952361820582E-2</c:v>
                </c:pt>
                <c:pt idx="12">
                  <c:v>9.6674310251654072E-2</c:v>
                </c:pt>
                <c:pt idx="13">
                  <c:v>0.12419578979875444</c:v>
                </c:pt>
                <c:pt idx="14">
                  <c:v>5.6285714285714293E-2</c:v>
                </c:pt>
                <c:pt idx="15">
                  <c:v>0</c:v>
                </c:pt>
                <c:pt idx="16">
                  <c:v>2.3246390360170129E-2</c:v>
                </c:pt>
                <c:pt idx="17">
                  <c:v>3.6722178359620294E-3</c:v>
                </c:pt>
                <c:pt idx="18">
                  <c:v>6.898224541676877E-2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34-4821-AC3C-05D5B1C6C1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6779264"/>
        <c:axId val="454956672"/>
      </c:barChart>
      <c:catAx>
        <c:axId val="456779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a-ES"/>
          </a:p>
        </c:txPr>
        <c:crossAx val="454956672"/>
        <c:crosses val="autoZero"/>
        <c:auto val="1"/>
        <c:lblAlgn val="ctr"/>
        <c:lblOffset val="100"/>
        <c:noMultiLvlLbl val="0"/>
      </c:catAx>
      <c:valAx>
        <c:axId val="454956672"/>
        <c:scaling>
          <c:orientation val="minMax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a-ES"/>
          </a:p>
        </c:txPr>
        <c:crossAx val="456779264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a-E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a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'2007'!$O$1</c:f>
              <c:strCache>
                <c:ptCount val="1"/>
                <c:pt idx="0">
                  <c:v>Castellà</c:v>
                </c:pt>
              </c:strCache>
            </c:strRef>
          </c:tx>
          <c:invertIfNegative val="0"/>
          <c:cat>
            <c:strRef>
              <c:f>'2007'!$M$2:$M$44</c:f>
              <c:strCache>
                <c:ptCount val="43"/>
                <c:pt idx="0">
                  <c:v>Agrònoms</c:v>
                </c:pt>
                <c:pt idx="1">
                  <c:v>ETS Arquit</c:v>
                </c:pt>
                <c:pt idx="2">
                  <c:v>Camins</c:v>
                </c:pt>
                <c:pt idx="3">
                  <c:v>Industr.</c:v>
                </c:pt>
                <c:pt idx="4">
                  <c:v>ETSIDiseny</c:v>
                </c:pt>
                <c:pt idx="5">
                  <c:v>ETSMRiE</c:v>
                </c:pt>
                <c:pt idx="6">
                  <c:v>Geodesia</c:v>
                </c:pt>
                <c:pt idx="7">
                  <c:v>Gest.Edif.</c:v>
                </c:pt>
                <c:pt idx="8">
                  <c:v>Inf.Aplic.</c:v>
                </c:pt>
                <c:pt idx="9">
                  <c:v>EPS Alcoi</c:v>
                </c:pt>
                <c:pt idx="10">
                  <c:v>Fac. BBAA</c:v>
                </c:pt>
                <c:pt idx="11">
                  <c:v>Fac. Ade</c:v>
                </c:pt>
                <c:pt idx="12">
                  <c:v>Fac.Inf.</c:v>
                </c:pt>
                <c:pt idx="13">
                  <c:v>EPS Gandia</c:v>
                </c:pt>
                <c:pt idx="14">
                  <c:v>ETS Teleco</c:v>
                </c:pt>
                <c:pt idx="15">
                  <c:v>Universit.</c:v>
                </c:pt>
                <c:pt idx="16">
                  <c:v>Uni.Master</c:v>
                </c:pt>
                <c:pt idx="17">
                  <c:v>DOCTORAT</c:v>
                </c:pt>
                <c:pt idx="18">
                  <c:v>TOTALS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</c:strCache>
            </c:strRef>
          </c:cat>
          <c:val>
            <c:numRef>
              <c:f>'2007'!$O$2:$O$44</c:f>
              <c:numCache>
                <c:formatCode>0.0%</c:formatCode>
                <c:ptCount val="43"/>
                <c:pt idx="0">
                  <c:v>0.89909281479228609</c:v>
                </c:pt>
                <c:pt idx="1">
                  <c:v>0.9419323115915621</c:v>
                </c:pt>
                <c:pt idx="2">
                  <c:v>0.91030426422350419</c:v>
                </c:pt>
                <c:pt idx="3">
                  <c:v>0.89480560266314924</c:v>
                </c:pt>
                <c:pt idx="4">
                  <c:v>0.8964505720152538</c:v>
                </c:pt>
                <c:pt idx="5">
                  <c:v>0.92461553925017592</c:v>
                </c:pt>
                <c:pt idx="6">
                  <c:v>0.93041709053916577</c:v>
                </c:pt>
                <c:pt idx="7">
                  <c:v>0.9288686176007569</c:v>
                </c:pt>
                <c:pt idx="8">
                  <c:v>0.76561163032191071</c:v>
                </c:pt>
                <c:pt idx="9">
                  <c:v>0.84165224552987339</c:v>
                </c:pt>
                <c:pt idx="10">
                  <c:v>0.81326741186586404</c:v>
                </c:pt>
                <c:pt idx="11">
                  <c:v>0.85453136658439988</c:v>
                </c:pt>
                <c:pt idx="12">
                  <c:v>0.83760059590751745</c:v>
                </c:pt>
                <c:pt idx="13">
                  <c:v>0.81266834800212751</c:v>
                </c:pt>
                <c:pt idx="14">
                  <c:v>0.88547252747252747</c:v>
                </c:pt>
                <c:pt idx="15">
                  <c:v>1</c:v>
                </c:pt>
                <c:pt idx="16">
                  <c:v>0.97399132932218213</c:v>
                </c:pt>
                <c:pt idx="17">
                  <c:v>0.93757229678864551</c:v>
                </c:pt>
                <c:pt idx="18">
                  <c:v>0.88812062787617196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4B-432F-B4B9-7DDFD37B07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6781312"/>
        <c:axId val="454958400"/>
      </c:barChart>
      <c:catAx>
        <c:axId val="456781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a-ES"/>
          </a:p>
        </c:txPr>
        <c:crossAx val="454958400"/>
        <c:crosses val="autoZero"/>
        <c:auto val="1"/>
        <c:lblAlgn val="ctr"/>
        <c:lblOffset val="100"/>
        <c:noMultiLvlLbl val="0"/>
      </c:catAx>
      <c:valAx>
        <c:axId val="454958400"/>
        <c:scaling>
          <c:orientation val="minMax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a-ES"/>
          </a:p>
        </c:txPr>
        <c:crossAx val="456781312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a-E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a-ES"/>
        </a:p>
      </c:txPr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'2007'!$P$1</c:f>
              <c:strCache>
                <c:ptCount val="1"/>
                <c:pt idx="0">
                  <c:v>Anglés</c:v>
                </c:pt>
              </c:strCache>
            </c:strRef>
          </c:tx>
          <c:invertIfNegative val="0"/>
          <c:cat>
            <c:strRef>
              <c:f>'2007'!$M$2:$M$44</c:f>
              <c:strCache>
                <c:ptCount val="43"/>
                <c:pt idx="0">
                  <c:v>Agrònoms</c:v>
                </c:pt>
                <c:pt idx="1">
                  <c:v>ETS Arquit</c:v>
                </c:pt>
                <c:pt idx="2">
                  <c:v>Camins</c:v>
                </c:pt>
                <c:pt idx="3">
                  <c:v>Industr.</c:v>
                </c:pt>
                <c:pt idx="4">
                  <c:v>ETSIDiseny</c:v>
                </c:pt>
                <c:pt idx="5">
                  <c:v>ETSMRiE</c:v>
                </c:pt>
                <c:pt idx="6">
                  <c:v>Geodesia</c:v>
                </c:pt>
                <c:pt idx="7">
                  <c:v>Gest.Edif.</c:v>
                </c:pt>
                <c:pt idx="8">
                  <c:v>Inf.Aplic.</c:v>
                </c:pt>
                <c:pt idx="9">
                  <c:v>EPS Alcoi</c:v>
                </c:pt>
                <c:pt idx="10">
                  <c:v>Fac. BBAA</c:v>
                </c:pt>
                <c:pt idx="11">
                  <c:v>Fac. Ade</c:v>
                </c:pt>
                <c:pt idx="12">
                  <c:v>Fac.Inf.</c:v>
                </c:pt>
                <c:pt idx="13">
                  <c:v>EPS Gandia</c:v>
                </c:pt>
                <c:pt idx="14">
                  <c:v>ETS Teleco</c:v>
                </c:pt>
                <c:pt idx="15">
                  <c:v>Universit.</c:v>
                </c:pt>
                <c:pt idx="16">
                  <c:v>Uni.Master</c:v>
                </c:pt>
                <c:pt idx="17">
                  <c:v>DOCTORAT</c:v>
                </c:pt>
                <c:pt idx="18">
                  <c:v>TOTALS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</c:strCache>
            </c:strRef>
          </c:cat>
          <c:val>
            <c:numRef>
              <c:f>'2007'!$P$2:$P$44</c:f>
              <c:numCache>
                <c:formatCode>0.0%</c:formatCode>
                <c:ptCount val="43"/>
                <c:pt idx="0">
                  <c:v>2.6803496620130093E-2</c:v>
                </c:pt>
                <c:pt idx="1">
                  <c:v>1.5146659439146908E-2</c:v>
                </c:pt>
                <c:pt idx="2">
                  <c:v>1.8275243589122109E-2</c:v>
                </c:pt>
                <c:pt idx="3">
                  <c:v>3.6534556037099847E-2</c:v>
                </c:pt>
                <c:pt idx="4">
                  <c:v>4.7273055486607853E-2</c:v>
                </c:pt>
                <c:pt idx="5">
                  <c:v>5.1261433309880394E-2</c:v>
                </c:pt>
                <c:pt idx="6">
                  <c:v>3.0518819938962362E-2</c:v>
                </c:pt>
                <c:pt idx="7">
                  <c:v>1.6112368963586046E-2</c:v>
                </c:pt>
                <c:pt idx="8">
                  <c:v>5.73208722741433E-2</c:v>
                </c:pt>
                <c:pt idx="9">
                  <c:v>4.2952047950452821E-2</c:v>
                </c:pt>
                <c:pt idx="10">
                  <c:v>2.3215821152192607E-2</c:v>
                </c:pt>
                <c:pt idx="11">
                  <c:v>8.5978304539975903E-2</c:v>
                </c:pt>
                <c:pt idx="12">
                  <c:v>5.5501190354477335E-2</c:v>
                </c:pt>
                <c:pt idx="13">
                  <c:v>4.048930293204317E-2</c:v>
                </c:pt>
                <c:pt idx="14">
                  <c:v>3.1868131868131866E-2</c:v>
                </c:pt>
                <c:pt idx="15">
                  <c:v>0</c:v>
                </c:pt>
                <c:pt idx="16">
                  <c:v>2.7622803176478249E-3</c:v>
                </c:pt>
                <c:pt idx="17">
                  <c:v>5.3247158621449422E-2</c:v>
                </c:pt>
                <c:pt idx="18">
                  <c:v>3.3175912777952801E-2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36-463F-B039-5DABEAA35F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7900032"/>
        <c:axId val="455615616"/>
      </c:barChart>
      <c:catAx>
        <c:axId val="457900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a-ES"/>
          </a:p>
        </c:txPr>
        <c:crossAx val="455615616"/>
        <c:crosses val="autoZero"/>
        <c:auto val="1"/>
        <c:lblAlgn val="ctr"/>
        <c:lblOffset val="100"/>
        <c:noMultiLvlLbl val="0"/>
      </c:catAx>
      <c:valAx>
        <c:axId val="455615616"/>
        <c:scaling>
          <c:orientation val="minMax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a-ES"/>
          </a:p>
        </c:txPr>
        <c:crossAx val="457900032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a-E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a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'2008'!$N$1</c:f>
              <c:strCache>
                <c:ptCount val="1"/>
                <c:pt idx="0">
                  <c:v>Valencià</c:v>
                </c:pt>
              </c:strCache>
            </c:strRef>
          </c:tx>
          <c:invertIfNegative val="0"/>
          <c:cat>
            <c:strRef>
              <c:f>'2008'!$M$2:$M$44</c:f>
              <c:strCache>
                <c:ptCount val="43"/>
                <c:pt idx="0">
                  <c:v>Agrònoms</c:v>
                </c:pt>
                <c:pt idx="1">
                  <c:v>ETS Arquit</c:v>
                </c:pt>
                <c:pt idx="2">
                  <c:v>Camins</c:v>
                </c:pt>
                <c:pt idx="3">
                  <c:v>Industr.</c:v>
                </c:pt>
                <c:pt idx="4">
                  <c:v>ETSIDiseny</c:v>
                </c:pt>
                <c:pt idx="5">
                  <c:v>ETSMRiE</c:v>
                </c:pt>
                <c:pt idx="6">
                  <c:v>Geodesia</c:v>
                </c:pt>
                <c:pt idx="7">
                  <c:v>Gest.Edif.</c:v>
                </c:pt>
                <c:pt idx="8">
                  <c:v>Inf.Aplic.</c:v>
                </c:pt>
                <c:pt idx="9">
                  <c:v>EPS Alcoi</c:v>
                </c:pt>
                <c:pt idx="10">
                  <c:v>Fac. BBAA</c:v>
                </c:pt>
                <c:pt idx="11">
                  <c:v>Fac. Ade</c:v>
                </c:pt>
                <c:pt idx="12">
                  <c:v>Fac.Inf.</c:v>
                </c:pt>
                <c:pt idx="13">
                  <c:v>EPS Gandia</c:v>
                </c:pt>
                <c:pt idx="14">
                  <c:v>ETS Teleco</c:v>
                </c:pt>
                <c:pt idx="15">
                  <c:v>Universit.</c:v>
                </c:pt>
                <c:pt idx="16">
                  <c:v>Uni.Master</c:v>
                </c:pt>
                <c:pt idx="17">
                  <c:v>DOCTORAT</c:v>
                </c:pt>
                <c:pt idx="18">
                  <c:v>TOTALS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</c:strCache>
            </c:strRef>
          </c:cat>
          <c:val>
            <c:numRef>
              <c:f>'2008'!$N$2:$N$44</c:f>
              <c:numCache>
                <c:formatCode>0.0%</c:formatCode>
                <c:ptCount val="43"/>
                <c:pt idx="0">
                  <c:v>6.9664541419785078E-2</c:v>
                </c:pt>
                <c:pt idx="1">
                  <c:v>3.9746480253887342E-2</c:v>
                </c:pt>
                <c:pt idx="2">
                  <c:v>5.4905609790717111E-2</c:v>
                </c:pt>
                <c:pt idx="3">
                  <c:v>6.6547676542846948E-2</c:v>
                </c:pt>
                <c:pt idx="4">
                  <c:v>5.175238912166101E-2</c:v>
                </c:pt>
                <c:pt idx="5">
                  <c:v>3.3132010353753238E-2</c:v>
                </c:pt>
                <c:pt idx="6">
                  <c:v>3.6129568106312293E-2</c:v>
                </c:pt>
                <c:pt idx="7">
                  <c:v>5.0813724473929719E-2</c:v>
                </c:pt>
                <c:pt idx="8">
                  <c:v>0.16398348813209496</c:v>
                </c:pt>
                <c:pt idx="9">
                  <c:v>9.6576860087986896E-2</c:v>
                </c:pt>
                <c:pt idx="10">
                  <c:v>0.14820497790344178</c:v>
                </c:pt>
                <c:pt idx="11">
                  <c:v>4.6826252523398788E-2</c:v>
                </c:pt>
                <c:pt idx="12">
                  <c:v>0.10816174646489705</c:v>
                </c:pt>
                <c:pt idx="13">
                  <c:v>0.14966516258415699</c:v>
                </c:pt>
                <c:pt idx="14">
                  <c:v>5.1097963097214746E-2</c:v>
                </c:pt>
                <c:pt idx="15">
                  <c:v>0</c:v>
                </c:pt>
                <c:pt idx="16">
                  <c:v>3.6987292613473687E-2</c:v>
                </c:pt>
                <c:pt idx="17">
                  <c:v>1.1177109280194162E-2</c:v>
                </c:pt>
                <c:pt idx="18">
                  <c:v>7.3383393638982497E-2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5B-45F0-8819-085E4DBC03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7901568"/>
        <c:axId val="455617344"/>
      </c:barChart>
      <c:catAx>
        <c:axId val="457901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a-ES"/>
          </a:p>
        </c:txPr>
        <c:crossAx val="455617344"/>
        <c:crosses val="autoZero"/>
        <c:auto val="1"/>
        <c:lblAlgn val="ctr"/>
        <c:lblOffset val="100"/>
        <c:noMultiLvlLbl val="0"/>
      </c:catAx>
      <c:valAx>
        <c:axId val="455617344"/>
        <c:scaling>
          <c:orientation val="minMax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a-ES"/>
          </a:p>
        </c:txPr>
        <c:crossAx val="457901568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a-E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a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'2008'!$O$1</c:f>
              <c:strCache>
                <c:ptCount val="1"/>
                <c:pt idx="0">
                  <c:v>Castellà</c:v>
                </c:pt>
              </c:strCache>
            </c:strRef>
          </c:tx>
          <c:invertIfNegative val="0"/>
          <c:cat>
            <c:strRef>
              <c:f>'2008'!$M$2:$M$44</c:f>
              <c:strCache>
                <c:ptCount val="43"/>
                <c:pt idx="0">
                  <c:v>Agrònoms</c:v>
                </c:pt>
                <c:pt idx="1">
                  <c:v>ETS Arquit</c:v>
                </c:pt>
                <c:pt idx="2">
                  <c:v>Camins</c:v>
                </c:pt>
                <c:pt idx="3">
                  <c:v>Industr.</c:v>
                </c:pt>
                <c:pt idx="4">
                  <c:v>ETSIDiseny</c:v>
                </c:pt>
                <c:pt idx="5">
                  <c:v>ETSMRiE</c:v>
                </c:pt>
                <c:pt idx="6">
                  <c:v>Geodesia</c:v>
                </c:pt>
                <c:pt idx="7">
                  <c:v>Gest.Edif.</c:v>
                </c:pt>
                <c:pt idx="8">
                  <c:v>Inf.Aplic.</c:v>
                </c:pt>
                <c:pt idx="9">
                  <c:v>EPS Alcoi</c:v>
                </c:pt>
                <c:pt idx="10">
                  <c:v>Fac. BBAA</c:v>
                </c:pt>
                <c:pt idx="11">
                  <c:v>Fac. Ade</c:v>
                </c:pt>
                <c:pt idx="12">
                  <c:v>Fac.Inf.</c:v>
                </c:pt>
                <c:pt idx="13">
                  <c:v>EPS Gandia</c:v>
                </c:pt>
                <c:pt idx="14">
                  <c:v>ETS Teleco</c:v>
                </c:pt>
                <c:pt idx="15">
                  <c:v>Universit.</c:v>
                </c:pt>
                <c:pt idx="16">
                  <c:v>Uni.Master</c:v>
                </c:pt>
                <c:pt idx="17">
                  <c:v>DOCTORAT</c:v>
                </c:pt>
                <c:pt idx="18">
                  <c:v>TOTALS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</c:strCache>
            </c:strRef>
          </c:cat>
          <c:val>
            <c:numRef>
              <c:f>'2008'!$O$2:$O$44</c:f>
              <c:numCache>
                <c:formatCode>0.0%</c:formatCode>
                <c:ptCount val="43"/>
                <c:pt idx="0">
                  <c:v>0.89038682497127541</c:v>
                </c:pt>
                <c:pt idx="1">
                  <c:v>0.93828548439140158</c:v>
                </c:pt>
                <c:pt idx="2">
                  <c:v>0.90645512325137612</c:v>
                </c:pt>
                <c:pt idx="3">
                  <c:v>0.87974256136740647</c:v>
                </c:pt>
                <c:pt idx="4">
                  <c:v>0.88820340250514118</c:v>
                </c:pt>
                <c:pt idx="5">
                  <c:v>0.91768766177739436</c:v>
                </c:pt>
                <c:pt idx="6">
                  <c:v>0.93085548172757471</c:v>
                </c:pt>
                <c:pt idx="7">
                  <c:v>0.92617394008500042</c:v>
                </c:pt>
                <c:pt idx="8">
                  <c:v>0.77192982456140347</c:v>
                </c:pt>
                <c:pt idx="9">
                  <c:v>0.85273433736874216</c:v>
                </c:pt>
                <c:pt idx="10">
                  <c:v>0.82852036388922423</c:v>
                </c:pt>
                <c:pt idx="11">
                  <c:v>0.85286864562305009</c:v>
                </c:pt>
                <c:pt idx="12">
                  <c:v>0.82560158769536096</c:v>
                </c:pt>
                <c:pt idx="13">
                  <c:v>0.78157677983096974</c:v>
                </c:pt>
                <c:pt idx="14">
                  <c:v>0.88804050419775016</c:v>
                </c:pt>
                <c:pt idx="15">
                  <c:v>1</c:v>
                </c:pt>
                <c:pt idx="16">
                  <c:v>0.95031052667197657</c:v>
                </c:pt>
                <c:pt idx="17">
                  <c:v>0.88822890719805836</c:v>
                </c:pt>
                <c:pt idx="18">
                  <c:v>0.88151737774192707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E9-4E43-88D3-885C2BEADC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7902080"/>
        <c:axId val="455619072"/>
      </c:barChart>
      <c:catAx>
        <c:axId val="457902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a-ES"/>
          </a:p>
        </c:txPr>
        <c:crossAx val="455619072"/>
        <c:crosses val="autoZero"/>
        <c:auto val="1"/>
        <c:lblAlgn val="ctr"/>
        <c:lblOffset val="100"/>
        <c:noMultiLvlLbl val="0"/>
      </c:catAx>
      <c:valAx>
        <c:axId val="455619072"/>
        <c:scaling>
          <c:orientation val="minMax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a-ES"/>
          </a:p>
        </c:txPr>
        <c:crossAx val="457902080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a-E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a-ES"/>
        </a:p>
      </c:txPr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'2008'!$P$1</c:f>
              <c:strCache>
                <c:ptCount val="1"/>
                <c:pt idx="0">
                  <c:v>Anglés</c:v>
                </c:pt>
              </c:strCache>
            </c:strRef>
          </c:tx>
          <c:invertIfNegative val="0"/>
          <c:cat>
            <c:strRef>
              <c:f>'2008'!$M$2:$M$44</c:f>
              <c:strCache>
                <c:ptCount val="43"/>
                <c:pt idx="0">
                  <c:v>Agrònoms</c:v>
                </c:pt>
                <c:pt idx="1">
                  <c:v>ETS Arquit</c:v>
                </c:pt>
                <c:pt idx="2">
                  <c:v>Camins</c:v>
                </c:pt>
                <c:pt idx="3">
                  <c:v>Industr.</c:v>
                </c:pt>
                <c:pt idx="4">
                  <c:v>ETSIDiseny</c:v>
                </c:pt>
                <c:pt idx="5">
                  <c:v>ETSMRiE</c:v>
                </c:pt>
                <c:pt idx="6">
                  <c:v>Geodesia</c:v>
                </c:pt>
                <c:pt idx="7">
                  <c:v>Gest.Edif.</c:v>
                </c:pt>
                <c:pt idx="8">
                  <c:v>Inf.Aplic.</c:v>
                </c:pt>
                <c:pt idx="9">
                  <c:v>EPS Alcoi</c:v>
                </c:pt>
                <c:pt idx="10">
                  <c:v>Fac. BBAA</c:v>
                </c:pt>
                <c:pt idx="11">
                  <c:v>Fac. Ade</c:v>
                </c:pt>
                <c:pt idx="12">
                  <c:v>Fac.Inf.</c:v>
                </c:pt>
                <c:pt idx="13">
                  <c:v>EPS Gandia</c:v>
                </c:pt>
                <c:pt idx="14">
                  <c:v>ETS Teleco</c:v>
                </c:pt>
                <c:pt idx="15">
                  <c:v>Universit.</c:v>
                </c:pt>
                <c:pt idx="16">
                  <c:v>Uni.Master</c:v>
                </c:pt>
                <c:pt idx="17">
                  <c:v>DOCTORAT</c:v>
                </c:pt>
                <c:pt idx="18">
                  <c:v>TOTALS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</c:strCache>
            </c:strRef>
          </c:cat>
          <c:val>
            <c:numRef>
              <c:f>'2008'!$P$2:$P$44</c:f>
              <c:numCache>
                <c:formatCode>0.0%</c:formatCode>
                <c:ptCount val="43"/>
                <c:pt idx="0">
                  <c:v>3.270713110981658E-2</c:v>
                </c:pt>
                <c:pt idx="1">
                  <c:v>1.7066735284867643E-2</c:v>
                </c:pt>
                <c:pt idx="2">
                  <c:v>2.1133313356569466E-2</c:v>
                </c:pt>
                <c:pt idx="3">
                  <c:v>3.6386199945404533E-2</c:v>
                </c:pt>
                <c:pt idx="4">
                  <c:v>4.8167331991686192E-2</c:v>
                </c:pt>
                <c:pt idx="5">
                  <c:v>4.9180327868852458E-2</c:v>
                </c:pt>
                <c:pt idx="6">
                  <c:v>2.9277408637873755E-2</c:v>
                </c:pt>
                <c:pt idx="7">
                  <c:v>1.6419612314709238E-2</c:v>
                </c:pt>
                <c:pt idx="8">
                  <c:v>6.1609907120743032E-2</c:v>
                </c:pt>
                <c:pt idx="9">
                  <c:v>4.2981920940239553E-2</c:v>
                </c:pt>
                <c:pt idx="10">
                  <c:v>2.1550609451235284E-2</c:v>
                </c:pt>
                <c:pt idx="11">
                  <c:v>8.1723710772618821E-2</c:v>
                </c:pt>
                <c:pt idx="12">
                  <c:v>5.5817415033490449E-2</c:v>
                </c:pt>
                <c:pt idx="13">
                  <c:v>4.440624552356396E-2</c:v>
                </c:pt>
                <c:pt idx="14">
                  <c:v>3.279857814363555E-2</c:v>
                </c:pt>
                <c:pt idx="15">
                  <c:v>0</c:v>
                </c:pt>
                <c:pt idx="16">
                  <c:v>1.2702180714549724E-2</c:v>
                </c:pt>
                <c:pt idx="17">
                  <c:v>9.1013604138723891E-2</c:v>
                </c:pt>
                <c:pt idx="18">
                  <c:v>3.5203706091696388E-2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71-400F-B36B-FF51D3211C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7902592"/>
        <c:axId val="455620800"/>
      </c:barChart>
      <c:catAx>
        <c:axId val="457902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a-ES"/>
          </a:p>
        </c:txPr>
        <c:crossAx val="455620800"/>
        <c:crosses val="autoZero"/>
        <c:auto val="1"/>
        <c:lblAlgn val="ctr"/>
        <c:lblOffset val="100"/>
        <c:noMultiLvlLbl val="0"/>
      </c:catAx>
      <c:valAx>
        <c:axId val="455620800"/>
        <c:scaling>
          <c:orientation val="minMax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a-ES"/>
          </a:p>
        </c:txPr>
        <c:crossAx val="457902592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a-E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a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'2009'!$N$1</c:f>
              <c:strCache>
                <c:ptCount val="1"/>
                <c:pt idx="0">
                  <c:v>Valencià</c:v>
                </c:pt>
              </c:strCache>
            </c:strRef>
          </c:tx>
          <c:invertIfNegative val="0"/>
          <c:cat>
            <c:strRef>
              <c:f>'2009'!$M$2:$M$45</c:f>
              <c:strCache>
                <c:ptCount val="18"/>
                <c:pt idx="0">
                  <c:v>Agrònoms</c:v>
                </c:pt>
                <c:pt idx="1">
                  <c:v>ETS Arquit</c:v>
                </c:pt>
                <c:pt idx="2">
                  <c:v>Camins</c:v>
                </c:pt>
                <c:pt idx="3">
                  <c:v>Industr.</c:v>
                </c:pt>
                <c:pt idx="4">
                  <c:v>ETSIDiseny</c:v>
                </c:pt>
                <c:pt idx="5">
                  <c:v>ETSMRiE</c:v>
                </c:pt>
                <c:pt idx="6">
                  <c:v>Geodesia</c:v>
                </c:pt>
                <c:pt idx="7">
                  <c:v>Gest.Edif.</c:v>
                </c:pt>
                <c:pt idx="8">
                  <c:v>EPS Alcoi</c:v>
                </c:pt>
                <c:pt idx="9">
                  <c:v>Fac. BBAA</c:v>
                </c:pt>
                <c:pt idx="10">
                  <c:v>Fac. Ade</c:v>
                </c:pt>
                <c:pt idx="11">
                  <c:v>EPS Gandia</c:v>
                </c:pt>
                <c:pt idx="12">
                  <c:v>ETSINF</c:v>
                </c:pt>
                <c:pt idx="13">
                  <c:v>ETS Teleco</c:v>
                </c:pt>
                <c:pt idx="14">
                  <c:v>Universit.</c:v>
                </c:pt>
                <c:pt idx="15">
                  <c:v>Uni.Master</c:v>
                </c:pt>
                <c:pt idx="16">
                  <c:v>DOCTORAT</c:v>
                </c:pt>
                <c:pt idx="17">
                  <c:v>TOTALS</c:v>
                </c:pt>
              </c:strCache>
            </c:strRef>
          </c:cat>
          <c:val>
            <c:numRef>
              <c:f>'2009'!$N$2:$N$45</c:f>
              <c:numCache>
                <c:formatCode>0.0%</c:formatCode>
                <c:ptCount val="44"/>
                <c:pt idx="0">
                  <c:v>6.5376785394374679E-2</c:v>
                </c:pt>
                <c:pt idx="1">
                  <c:v>1.5335846269971653E-2</c:v>
                </c:pt>
                <c:pt idx="2">
                  <c:v>4.2815362460844129E-2</c:v>
                </c:pt>
                <c:pt idx="3">
                  <c:v>5.9026429339812753E-2</c:v>
                </c:pt>
                <c:pt idx="4">
                  <c:v>4.1629218476854551E-2</c:v>
                </c:pt>
                <c:pt idx="5">
                  <c:v>2.9550827423167846E-2</c:v>
                </c:pt>
                <c:pt idx="6">
                  <c:v>3.6129568106312293E-2</c:v>
                </c:pt>
                <c:pt idx="7">
                  <c:v>3.7456098339719031E-2</c:v>
                </c:pt>
                <c:pt idx="8">
                  <c:v>8.9303466101133266E-2</c:v>
                </c:pt>
                <c:pt idx="9">
                  <c:v>0.14134845349743369</c:v>
                </c:pt>
                <c:pt idx="10">
                  <c:v>4.8425527938703049E-2</c:v>
                </c:pt>
                <c:pt idx="11">
                  <c:v>0.11290437382113241</c:v>
                </c:pt>
                <c:pt idx="12">
                  <c:v>0.14001130198915007</c:v>
                </c:pt>
                <c:pt idx="13">
                  <c:v>4.6902786010669828E-2</c:v>
                </c:pt>
                <c:pt idx="14">
                  <c:v>0</c:v>
                </c:pt>
                <c:pt idx="15">
                  <c:v>5.236805916404863E-2</c:v>
                </c:pt>
                <c:pt idx="16">
                  <c:v>0</c:v>
                </c:pt>
                <c:pt idx="17">
                  <c:v>6.6560148573973257E-2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B5-45BE-8675-CF32D8AD5F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7903616"/>
        <c:axId val="457351168"/>
      </c:barChart>
      <c:catAx>
        <c:axId val="457903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a-ES"/>
          </a:p>
        </c:txPr>
        <c:crossAx val="457351168"/>
        <c:crosses val="autoZero"/>
        <c:auto val="1"/>
        <c:lblAlgn val="ctr"/>
        <c:lblOffset val="100"/>
        <c:noMultiLvlLbl val="0"/>
      </c:catAx>
      <c:valAx>
        <c:axId val="457351168"/>
        <c:scaling>
          <c:orientation val="minMax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a-ES"/>
          </a:p>
        </c:txPr>
        <c:crossAx val="457903616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a-E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a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'2009'!$O$1</c:f>
              <c:strCache>
                <c:ptCount val="1"/>
                <c:pt idx="0">
                  <c:v>Castellà</c:v>
                </c:pt>
              </c:strCache>
            </c:strRef>
          </c:tx>
          <c:invertIfNegative val="0"/>
          <c:cat>
            <c:strRef>
              <c:f>'2009'!$M$2:$M$45</c:f>
              <c:strCache>
                <c:ptCount val="18"/>
                <c:pt idx="0">
                  <c:v>Agrònoms</c:v>
                </c:pt>
                <c:pt idx="1">
                  <c:v>ETS Arquit</c:v>
                </c:pt>
                <c:pt idx="2">
                  <c:v>Camins</c:v>
                </c:pt>
                <c:pt idx="3">
                  <c:v>Industr.</c:v>
                </c:pt>
                <c:pt idx="4">
                  <c:v>ETSIDiseny</c:v>
                </c:pt>
                <c:pt idx="5">
                  <c:v>ETSMRiE</c:v>
                </c:pt>
                <c:pt idx="6">
                  <c:v>Geodesia</c:v>
                </c:pt>
                <c:pt idx="7">
                  <c:v>Gest.Edif.</c:v>
                </c:pt>
                <c:pt idx="8">
                  <c:v>EPS Alcoi</c:v>
                </c:pt>
                <c:pt idx="9">
                  <c:v>Fac. BBAA</c:v>
                </c:pt>
                <c:pt idx="10">
                  <c:v>Fac. Ade</c:v>
                </c:pt>
                <c:pt idx="11">
                  <c:v>EPS Gandia</c:v>
                </c:pt>
                <c:pt idx="12">
                  <c:v>ETSINF</c:v>
                </c:pt>
                <c:pt idx="13">
                  <c:v>ETS Teleco</c:v>
                </c:pt>
                <c:pt idx="14">
                  <c:v>Universit.</c:v>
                </c:pt>
                <c:pt idx="15">
                  <c:v>Uni.Master</c:v>
                </c:pt>
                <c:pt idx="16">
                  <c:v>DOCTORAT</c:v>
                </c:pt>
                <c:pt idx="17">
                  <c:v>TOTALS</c:v>
                </c:pt>
              </c:strCache>
            </c:strRef>
          </c:cat>
          <c:val>
            <c:numRef>
              <c:f>'2009'!$O$2:$O$45</c:f>
              <c:numCache>
                <c:formatCode>0.0%</c:formatCode>
                <c:ptCount val="44"/>
                <c:pt idx="0">
                  <c:v>0.89788439927688479</c:v>
                </c:pt>
                <c:pt idx="1">
                  <c:v>0.9625846246602745</c:v>
                </c:pt>
                <c:pt idx="2">
                  <c:v>0.92020368473403702</c:v>
                </c:pt>
                <c:pt idx="3">
                  <c:v>0.88727658902587914</c:v>
                </c:pt>
                <c:pt idx="4">
                  <c:v>0.89624793829196747</c:v>
                </c:pt>
                <c:pt idx="5">
                  <c:v>0.92209327315710299</c:v>
                </c:pt>
                <c:pt idx="6">
                  <c:v>0.93085548172757471</c:v>
                </c:pt>
                <c:pt idx="7">
                  <c:v>0.94278815453384424</c:v>
                </c:pt>
                <c:pt idx="8">
                  <c:v>0.85882099542713231</c:v>
                </c:pt>
                <c:pt idx="9">
                  <c:v>0.83930346921774646</c:v>
                </c:pt>
                <c:pt idx="10">
                  <c:v>0.85007942440665296</c:v>
                </c:pt>
                <c:pt idx="11">
                  <c:v>0.81983344603010788</c:v>
                </c:pt>
                <c:pt idx="12">
                  <c:v>0.79771473779385171</c:v>
                </c:pt>
                <c:pt idx="13">
                  <c:v>0.89233847065797267</c:v>
                </c:pt>
                <c:pt idx="14">
                  <c:v>1</c:v>
                </c:pt>
                <c:pt idx="15">
                  <c:v>0.93630843714260181</c:v>
                </c:pt>
                <c:pt idx="16">
                  <c:v>1</c:v>
                </c:pt>
                <c:pt idx="17">
                  <c:v>0.88858799548236411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B3-42EF-BC15-681028A96F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8272768"/>
        <c:axId val="457352896"/>
      </c:barChart>
      <c:catAx>
        <c:axId val="458272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a-ES"/>
          </a:p>
        </c:txPr>
        <c:crossAx val="457352896"/>
        <c:crosses val="autoZero"/>
        <c:auto val="1"/>
        <c:lblAlgn val="ctr"/>
        <c:lblOffset val="100"/>
        <c:noMultiLvlLbl val="0"/>
      </c:catAx>
      <c:valAx>
        <c:axId val="457352896"/>
        <c:scaling>
          <c:orientation val="minMax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a-ES"/>
          </a:p>
        </c:txPr>
        <c:crossAx val="458272768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a-E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a-ES"/>
        </a:p>
      </c:txPr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'2000'!$P$1</c:f>
              <c:strCache>
                <c:ptCount val="1"/>
                <c:pt idx="0">
                  <c:v>Anglés</c:v>
                </c:pt>
              </c:strCache>
            </c:strRef>
          </c:tx>
          <c:invertIfNegative val="0"/>
          <c:cat>
            <c:strRef>
              <c:f>'2000'!$M$2:$M$47</c:f>
              <c:strCache>
                <c:ptCount val="46"/>
                <c:pt idx="0">
                  <c:v>Agrònoms</c:v>
                </c:pt>
                <c:pt idx="1">
                  <c:v>ETS Arquit</c:v>
                </c:pt>
                <c:pt idx="2">
                  <c:v>Camins</c:v>
                </c:pt>
                <c:pt idx="3">
                  <c:v>Industr.</c:v>
                </c:pt>
                <c:pt idx="4">
                  <c:v>ETSIDiseny</c:v>
                </c:pt>
                <c:pt idx="5">
                  <c:v>ETSMRiE</c:v>
                </c:pt>
                <c:pt idx="6">
                  <c:v>Geodesia</c:v>
                </c:pt>
                <c:pt idx="7">
                  <c:v>Gest.Edif.</c:v>
                </c:pt>
                <c:pt idx="8">
                  <c:v>Inf.Aplic.</c:v>
                </c:pt>
                <c:pt idx="9">
                  <c:v>EPS Alcoi</c:v>
                </c:pt>
                <c:pt idx="10">
                  <c:v>Fac. BBAA</c:v>
                </c:pt>
                <c:pt idx="11">
                  <c:v>Fac. Ade</c:v>
                </c:pt>
                <c:pt idx="12">
                  <c:v>Fac.Inf.</c:v>
                </c:pt>
                <c:pt idx="13">
                  <c:v>EPS Gandia</c:v>
                </c:pt>
                <c:pt idx="14">
                  <c:v>ETS Teleco</c:v>
                </c:pt>
                <c:pt idx="15">
                  <c:v>DOCTORAT</c:v>
                </c:pt>
                <c:pt idx="16">
                  <c:v>TOTALS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</c:strCache>
            </c:strRef>
          </c:cat>
          <c:val>
            <c:numRef>
              <c:f>'2000'!$P$2:$P$47</c:f>
              <c:numCache>
                <c:formatCode>0.0%</c:formatCode>
                <c:ptCount val="4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4.7327232700369757E-3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7.9431272091822543E-3</c:v>
                </c:pt>
                <c:pt idx="16">
                  <c:v>7.3845020939356757E-4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48-47AB-AB73-8309313003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3144704"/>
        <c:axId val="442856512"/>
      </c:barChart>
      <c:catAx>
        <c:axId val="443144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a-ES"/>
          </a:p>
        </c:txPr>
        <c:crossAx val="442856512"/>
        <c:crosses val="autoZero"/>
        <c:auto val="1"/>
        <c:lblAlgn val="ctr"/>
        <c:lblOffset val="100"/>
        <c:noMultiLvlLbl val="0"/>
      </c:catAx>
      <c:valAx>
        <c:axId val="442856512"/>
        <c:scaling>
          <c:orientation val="minMax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a-ES"/>
          </a:p>
        </c:txPr>
        <c:crossAx val="443144704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a-E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a-ES"/>
        </a:p>
      </c:txPr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'2009'!$P$1</c:f>
              <c:strCache>
                <c:ptCount val="1"/>
                <c:pt idx="0">
                  <c:v>Anglés</c:v>
                </c:pt>
              </c:strCache>
            </c:strRef>
          </c:tx>
          <c:invertIfNegative val="0"/>
          <c:cat>
            <c:strRef>
              <c:f>'2009'!$M$2:$M$45</c:f>
              <c:strCache>
                <c:ptCount val="18"/>
                <c:pt idx="0">
                  <c:v>Agrònoms</c:v>
                </c:pt>
                <c:pt idx="1">
                  <c:v>ETS Arquit</c:v>
                </c:pt>
                <c:pt idx="2">
                  <c:v>Camins</c:v>
                </c:pt>
                <c:pt idx="3">
                  <c:v>Industr.</c:v>
                </c:pt>
                <c:pt idx="4">
                  <c:v>ETSIDiseny</c:v>
                </c:pt>
                <c:pt idx="5">
                  <c:v>ETSMRiE</c:v>
                </c:pt>
                <c:pt idx="6">
                  <c:v>Geodesia</c:v>
                </c:pt>
                <c:pt idx="7">
                  <c:v>Gest.Edif.</c:v>
                </c:pt>
                <c:pt idx="8">
                  <c:v>EPS Alcoi</c:v>
                </c:pt>
                <c:pt idx="9">
                  <c:v>Fac. BBAA</c:v>
                </c:pt>
                <c:pt idx="10">
                  <c:v>Fac. Ade</c:v>
                </c:pt>
                <c:pt idx="11">
                  <c:v>EPS Gandia</c:v>
                </c:pt>
                <c:pt idx="12">
                  <c:v>ETSINF</c:v>
                </c:pt>
                <c:pt idx="13">
                  <c:v>ETS Teleco</c:v>
                </c:pt>
                <c:pt idx="14">
                  <c:v>Universit.</c:v>
                </c:pt>
                <c:pt idx="15">
                  <c:v>Uni.Master</c:v>
                </c:pt>
                <c:pt idx="16">
                  <c:v>DOCTORAT</c:v>
                </c:pt>
                <c:pt idx="17">
                  <c:v>TOTALS</c:v>
                </c:pt>
              </c:strCache>
            </c:strRef>
          </c:cat>
          <c:val>
            <c:numRef>
              <c:f>'2009'!$P$2:$P$45</c:f>
              <c:numCache>
                <c:formatCode>0.0%</c:formatCode>
                <c:ptCount val="44"/>
                <c:pt idx="0">
                  <c:v>2.940994446344522E-2</c:v>
                </c:pt>
                <c:pt idx="1">
                  <c:v>1.740574734938154E-2</c:v>
                </c:pt>
                <c:pt idx="2">
                  <c:v>2.0502085838566487E-2</c:v>
                </c:pt>
                <c:pt idx="3">
                  <c:v>3.7249914873969614E-2</c:v>
                </c:pt>
                <c:pt idx="4">
                  <c:v>5.1456281913265053E-2</c:v>
                </c:pt>
                <c:pt idx="5">
                  <c:v>4.8355899419729204E-2</c:v>
                </c:pt>
                <c:pt idx="6">
                  <c:v>2.9277408637873755E-2</c:v>
                </c:pt>
                <c:pt idx="7">
                  <c:v>1.3409961685823755E-2</c:v>
                </c:pt>
                <c:pt idx="8">
                  <c:v>4.3922725164026774E-2</c:v>
                </c:pt>
                <c:pt idx="9">
                  <c:v>1.7735737511084836E-2</c:v>
                </c:pt>
                <c:pt idx="10">
                  <c:v>8.5376565128013462E-2</c:v>
                </c:pt>
                <c:pt idx="11">
                  <c:v>4.5197337983558135E-2</c:v>
                </c:pt>
                <c:pt idx="12">
                  <c:v>5.6170886075949368E-2</c:v>
                </c:pt>
                <c:pt idx="13">
                  <c:v>3.4578146611341627E-2</c:v>
                </c:pt>
                <c:pt idx="14">
                  <c:v>0</c:v>
                </c:pt>
                <c:pt idx="15">
                  <c:v>1.1323503693349455E-2</c:v>
                </c:pt>
                <c:pt idx="16">
                  <c:v>0</c:v>
                </c:pt>
                <c:pt idx="17">
                  <c:v>3.5190661614945648E-2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E4-4655-864A-1D683B275C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8273280"/>
        <c:axId val="457354624"/>
      </c:barChart>
      <c:catAx>
        <c:axId val="458273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a-ES"/>
          </a:p>
        </c:txPr>
        <c:crossAx val="457354624"/>
        <c:crosses val="autoZero"/>
        <c:auto val="1"/>
        <c:lblAlgn val="ctr"/>
        <c:lblOffset val="100"/>
        <c:noMultiLvlLbl val="0"/>
      </c:catAx>
      <c:valAx>
        <c:axId val="457354624"/>
        <c:scaling>
          <c:orientation val="minMax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a-ES"/>
          </a:p>
        </c:txPr>
        <c:crossAx val="458273280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a-E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a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'2010'!$N$1</c:f>
              <c:strCache>
                <c:ptCount val="1"/>
                <c:pt idx="0">
                  <c:v>Valencià</c:v>
                </c:pt>
              </c:strCache>
            </c:strRef>
          </c:tx>
          <c:invertIfNegative val="0"/>
          <c:cat>
            <c:strRef>
              <c:f>'2010'!$M$2:$M$44</c:f>
              <c:strCache>
                <c:ptCount val="43"/>
                <c:pt idx="0">
                  <c:v>ETS Arquit</c:v>
                </c:pt>
                <c:pt idx="1">
                  <c:v>Camins</c:v>
                </c:pt>
                <c:pt idx="2">
                  <c:v>Industr.</c:v>
                </c:pt>
                <c:pt idx="3">
                  <c:v>ETSIDiseny</c:v>
                </c:pt>
                <c:pt idx="4">
                  <c:v>Geodesia</c:v>
                </c:pt>
                <c:pt idx="5">
                  <c:v>Gest.Edif.</c:v>
                </c:pt>
                <c:pt idx="6">
                  <c:v>EPS Alcoi</c:v>
                </c:pt>
                <c:pt idx="7">
                  <c:v>Fac. BBAA</c:v>
                </c:pt>
                <c:pt idx="8">
                  <c:v>Fac. Ade</c:v>
                </c:pt>
                <c:pt idx="9">
                  <c:v>EPS Gandia</c:v>
                </c:pt>
                <c:pt idx="10">
                  <c:v>ETSINF</c:v>
                </c:pt>
                <c:pt idx="11">
                  <c:v>Agronómica</c:v>
                </c:pt>
                <c:pt idx="12">
                  <c:v>ETS Teleco</c:v>
                </c:pt>
                <c:pt idx="13">
                  <c:v>Universit.</c:v>
                </c:pt>
                <c:pt idx="14">
                  <c:v>Uni.Master</c:v>
                </c:pt>
                <c:pt idx="15">
                  <c:v>TOTALS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</c:strCache>
            </c:strRef>
          </c:cat>
          <c:val>
            <c:numRef>
              <c:f>'2010'!$N$2:$N$44</c:f>
              <c:numCache>
                <c:formatCode>0.0%</c:formatCode>
                <c:ptCount val="43"/>
                <c:pt idx="0">
                  <c:v>1.4739475911485082E-2</c:v>
                </c:pt>
                <c:pt idx="1">
                  <c:v>3.1638527958997478E-2</c:v>
                </c:pt>
                <c:pt idx="2">
                  <c:v>6.3147591788962662E-2</c:v>
                </c:pt>
                <c:pt idx="3">
                  <c:v>3.6144994363135924E-2</c:v>
                </c:pt>
                <c:pt idx="4">
                  <c:v>1.8329938900203666E-2</c:v>
                </c:pt>
                <c:pt idx="5">
                  <c:v>3.3836451247165535E-2</c:v>
                </c:pt>
                <c:pt idx="6">
                  <c:v>7.6612820248996807E-2</c:v>
                </c:pt>
                <c:pt idx="7">
                  <c:v>0.14247141889822626</c:v>
                </c:pt>
                <c:pt idx="8">
                  <c:v>5.2307994983154214E-2</c:v>
                </c:pt>
                <c:pt idx="9">
                  <c:v>0.10272607792428033</c:v>
                </c:pt>
                <c:pt idx="10">
                  <c:v>0.14175809990964244</c:v>
                </c:pt>
                <c:pt idx="11">
                  <c:v>5.519292069080356E-2</c:v>
                </c:pt>
                <c:pt idx="12">
                  <c:v>2.996876494920787E-2</c:v>
                </c:pt>
                <c:pt idx="13">
                  <c:v>0</c:v>
                </c:pt>
                <c:pt idx="14">
                  <c:v>5.0660595632685969E-2</c:v>
                </c:pt>
                <c:pt idx="15">
                  <c:v>6.2322847119865278E-2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D5-4184-A84E-44B7C6DADC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7903104"/>
        <c:axId val="457356352"/>
      </c:barChart>
      <c:catAx>
        <c:axId val="457903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a-ES"/>
          </a:p>
        </c:txPr>
        <c:crossAx val="457356352"/>
        <c:crosses val="autoZero"/>
        <c:auto val="1"/>
        <c:lblAlgn val="ctr"/>
        <c:lblOffset val="100"/>
        <c:noMultiLvlLbl val="0"/>
      </c:catAx>
      <c:valAx>
        <c:axId val="457356352"/>
        <c:scaling>
          <c:orientation val="minMax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a-ES"/>
          </a:p>
        </c:txPr>
        <c:crossAx val="457903104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a-E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a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'2010'!$O$1</c:f>
              <c:strCache>
                <c:ptCount val="1"/>
                <c:pt idx="0">
                  <c:v>Castellà</c:v>
                </c:pt>
              </c:strCache>
            </c:strRef>
          </c:tx>
          <c:invertIfNegative val="0"/>
          <c:cat>
            <c:strRef>
              <c:f>'2010'!$M$2:$M$44</c:f>
              <c:strCache>
                <c:ptCount val="43"/>
                <c:pt idx="0">
                  <c:v>ETS Arquit</c:v>
                </c:pt>
                <c:pt idx="1">
                  <c:v>Camins</c:v>
                </c:pt>
                <c:pt idx="2">
                  <c:v>Industr.</c:v>
                </c:pt>
                <c:pt idx="3">
                  <c:v>ETSIDiseny</c:v>
                </c:pt>
                <c:pt idx="4">
                  <c:v>Geodesia</c:v>
                </c:pt>
                <c:pt idx="5">
                  <c:v>Gest.Edif.</c:v>
                </c:pt>
                <c:pt idx="6">
                  <c:v>EPS Alcoi</c:v>
                </c:pt>
                <c:pt idx="7">
                  <c:v>Fac. BBAA</c:v>
                </c:pt>
                <c:pt idx="8">
                  <c:v>Fac. Ade</c:v>
                </c:pt>
                <c:pt idx="9">
                  <c:v>EPS Gandia</c:v>
                </c:pt>
                <c:pt idx="10">
                  <c:v>ETSINF</c:v>
                </c:pt>
                <c:pt idx="11">
                  <c:v>Agronómica</c:v>
                </c:pt>
                <c:pt idx="12">
                  <c:v>ETS Teleco</c:v>
                </c:pt>
                <c:pt idx="13">
                  <c:v>Universit.</c:v>
                </c:pt>
                <c:pt idx="14">
                  <c:v>Uni.Master</c:v>
                </c:pt>
                <c:pt idx="15">
                  <c:v>TOTALS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</c:strCache>
            </c:strRef>
          </c:cat>
          <c:val>
            <c:numRef>
              <c:f>'2010'!$O$2:$O$44</c:f>
              <c:numCache>
                <c:formatCode>0.0%</c:formatCode>
                <c:ptCount val="43"/>
                <c:pt idx="0">
                  <c:v>0.96554167317189399</c:v>
                </c:pt>
                <c:pt idx="1">
                  <c:v>0.93271021087585126</c:v>
                </c:pt>
                <c:pt idx="2">
                  <c:v>0.88639887244538418</c:v>
                </c:pt>
                <c:pt idx="3">
                  <c:v>0.88881869610700892</c:v>
                </c:pt>
                <c:pt idx="4">
                  <c:v>0.964867617107943</c:v>
                </c:pt>
                <c:pt idx="5">
                  <c:v>0.94372401738473177</c:v>
                </c:pt>
                <c:pt idx="6">
                  <c:v>0.87991562917995692</c:v>
                </c:pt>
                <c:pt idx="7">
                  <c:v>0.84067071817305727</c:v>
                </c:pt>
                <c:pt idx="8">
                  <c:v>0.83722302830583084</c:v>
                </c:pt>
                <c:pt idx="9">
                  <c:v>0.82808326620596096</c:v>
                </c:pt>
                <c:pt idx="10">
                  <c:v>0.79803795017426093</c:v>
                </c:pt>
                <c:pt idx="11">
                  <c:v>0.91625672011037629</c:v>
                </c:pt>
                <c:pt idx="12">
                  <c:v>0.90418437121872974</c:v>
                </c:pt>
                <c:pt idx="13">
                  <c:v>1</c:v>
                </c:pt>
                <c:pt idx="14">
                  <c:v>0.94201524142553972</c:v>
                </c:pt>
                <c:pt idx="15">
                  <c:v>0.89442023131404724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BA-4A21-A0A9-AD4DC8F620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8274816"/>
        <c:axId val="457358080"/>
      </c:barChart>
      <c:catAx>
        <c:axId val="458274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a-ES"/>
          </a:p>
        </c:txPr>
        <c:crossAx val="457358080"/>
        <c:crosses val="autoZero"/>
        <c:auto val="1"/>
        <c:lblAlgn val="ctr"/>
        <c:lblOffset val="100"/>
        <c:noMultiLvlLbl val="0"/>
      </c:catAx>
      <c:valAx>
        <c:axId val="457358080"/>
        <c:scaling>
          <c:orientation val="minMax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a-ES"/>
          </a:p>
        </c:txPr>
        <c:crossAx val="458274816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a-E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a-ES"/>
        </a:p>
      </c:txPr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'2010'!$P$1</c:f>
              <c:strCache>
                <c:ptCount val="1"/>
                <c:pt idx="0">
                  <c:v>Anglés</c:v>
                </c:pt>
              </c:strCache>
            </c:strRef>
          </c:tx>
          <c:invertIfNegative val="0"/>
          <c:cat>
            <c:strRef>
              <c:f>'2010'!$M$2:$M$44</c:f>
              <c:strCache>
                <c:ptCount val="43"/>
                <c:pt idx="0">
                  <c:v>ETS Arquit</c:v>
                </c:pt>
                <c:pt idx="1">
                  <c:v>Camins</c:v>
                </c:pt>
                <c:pt idx="2">
                  <c:v>Industr.</c:v>
                </c:pt>
                <c:pt idx="3">
                  <c:v>ETSIDiseny</c:v>
                </c:pt>
                <c:pt idx="4">
                  <c:v>Geodesia</c:v>
                </c:pt>
                <c:pt idx="5">
                  <c:v>Gest.Edif.</c:v>
                </c:pt>
                <c:pt idx="6">
                  <c:v>EPS Alcoi</c:v>
                </c:pt>
                <c:pt idx="7">
                  <c:v>Fac. BBAA</c:v>
                </c:pt>
                <c:pt idx="8">
                  <c:v>Fac. Ade</c:v>
                </c:pt>
                <c:pt idx="9">
                  <c:v>EPS Gandia</c:v>
                </c:pt>
                <c:pt idx="10">
                  <c:v>ETSINF</c:v>
                </c:pt>
                <c:pt idx="11">
                  <c:v>Agronómica</c:v>
                </c:pt>
                <c:pt idx="12">
                  <c:v>ETS Teleco</c:v>
                </c:pt>
                <c:pt idx="13">
                  <c:v>Universit.</c:v>
                </c:pt>
                <c:pt idx="14">
                  <c:v>Uni.Master</c:v>
                </c:pt>
                <c:pt idx="15">
                  <c:v>TOTALS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</c:strCache>
            </c:strRef>
          </c:cat>
          <c:val>
            <c:numRef>
              <c:f>'2010'!$P$2:$P$44</c:f>
              <c:numCache>
                <c:formatCode>0.0%</c:formatCode>
                <c:ptCount val="43"/>
                <c:pt idx="0">
                  <c:v>1.4788573259817415E-2</c:v>
                </c:pt>
                <c:pt idx="1">
                  <c:v>1.9777655110872136E-2</c:v>
                </c:pt>
                <c:pt idx="2">
                  <c:v>3.3453671764565276E-2</c:v>
                </c:pt>
                <c:pt idx="3">
                  <c:v>5.8278064981362801E-2</c:v>
                </c:pt>
                <c:pt idx="4">
                  <c:v>1.680244399185336E-2</c:v>
                </c:pt>
                <c:pt idx="5">
                  <c:v>1.417233560090703E-2</c:v>
                </c:pt>
                <c:pt idx="6">
                  <c:v>3.5240251054635255E-2</c:v>
                </c:pt>
                <c:pt idx="7">
                  <c:v>1.5172076635844873E-2</c:v>
                </c:pt>
                <c:pt idx="8">
                  <c:v>9.3500233627622151E-2</c:v>
                </c:pt>
                <c:pt idx="9">
                  <c:v>4.5024801797600378E-2</c:v>
                </c:pt>
                <c:pt idx="10">
                  <c:v>5.4008003097973406E-2</c:v>
                </c:pt>
                <c:pt idx="11">
                  <c:v>2.6409439078928586E-2</c:v>
                </c:pt>
                <c:pt idx="12">
                  <c:v>3.939555955764415E-2</c:v>
                </c:pt>
                <c:pt idx="13">
                  <c:v>0</c:v>
                </c:pt>
                <c:pt idx="14">
                  <c:v>7.3241629417742952E-3</c:v>
                </c:pt>
                <c:pt idx="15">
                  <c:v>3.3038246291518018E-2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18-43C5-9CAF-0521B3D593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8276352"/>
        <c:axId val="459719232"/>
      </c:barChart>
      <c:catAx>
        <c:axId val="458276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a-ES"/>
          </a:p>
        </c:txPr>
        <c:crossAx val="459719232"/>
        <c:crosses val="autoZero"/>
        <c:auto val="1"/>
        <c:lblAlgn val="ctr"/>
        <c:lblOffset val="100"/>
        <c:noMultiLvlLbl val="0"/>
      </c:catAx>
      <c:valAx>
        <c:axId val="459719232"/>
        <c:scaling>
          <c:orientation val="minMax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a-ES"/>
          </a:p>
        </c:txPr>
        <c:crossAx val="458276352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a-E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a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'2011'!$N$1</c:f>
              <c:strCache>
                <c:ptCount val="1"/>
                <c:pt idx="0">
                  <c:v>Valencià</c:v>
                </c:pt>
              </c:strCache>
            </c:strRef>
          </c:tx>
          <c:invertIfNegative val="0"/>
          <c:cat>
            <c:strRef>
              <c:f>'2011'!$M$2:$M$44</c:f>
              <c:strCache>
                <c:ptCount val="43"/>
                <c:pt idx="0">
                  <c:v>ETS Arquit</c:v>
                </c:pt>
                <c:pt idx="1">
                  <c:v>Camins</c:v>
                </c:pt>
                <c:pt idx="2">
                  <c:v>Industr.</c:v>
                </c:pt>
                <c:pt idx="3">
                  <c:v>ETSIDiseny</c:v>
                </c:pt>
                <c:pt idx="4">
                  <c:v>Geodesia</c:v>
                </c:pt>
                <c:pt idx="5">
                  <c:v>Gest.Edif.</c:v>
                </c:pt>
                <c:pt idx="6">
                  <c:v>EPS Alcoi</c:v>
                </c:pt>
                <c:pt idx="7">
                  <c:v>Fac. BBAA</c:v>
                </c:pt>
                <c:pt idx="8">
                  <c:v>Fac. Ade</c:v>
                </c:pt>
                <c:pt idx="9">
                  <c:v>EPS Gandia</c:v>
                </c:pt>
                <c:pt idx="10">
                  <c:v>ETSINF</c:v>
                </c:pt>
                <c:pt idx="11">
                  <c:v>Agronómica</c:v>
                </c:pt>
                <c:pt idx="12">
                  <c:v>ETS Teleco</c:v>
                </c:pt>
                <c:pt idx="13">
                  <c:v>Universit.</c:v>
                </c:pt>
                <c:pt idx="14">
                  <c:v>Uni.Master</c:v>
                </c:pt>
                <c:pt idx="15">
                  <c:v>TOTALS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</c:strCache>
            </c:strRef>
          </c:cat>
          <c:val>
            <c:numRef>
              <c:f>'2011'!$N$2:$N$44</c:f>
              <c:numCache>
                <c:formatCode>0.0%</c:formatCode>
                <c:ptCount val="43"/>
                <c:pt idx="0">
                  <c:v>1.335976095532436E-2</c:v>
                </c:pt>
                <c:pt idx="1">
                  <c:v>2.0918474233380134E-2</c:v>
                </c:pt>
                <c:pt idx="2">
                  <c:v>4.481959956765659E-2</c:v>
                </c:pt>
                <c:pt idx="3">
                  <c:v>3.5354341602545684E-2</c:v>
                </c:pt>
                <c:pt idx="4">
                  <c:v>1.7641870038224053E-2</c:v>
                </c:pt>
                <c:pt idx="5">
                  <c:v>3.8537232825300929E-2</c:v>
                </c:pt>
                <c:pt idx="6">
                  <c:v>7.4891346925071337E-2</c:v>
                </c:pt>
                <c:pt idx="7">
                  <c:v>0.11743344301525575</c:v>
                </c:pt>
                <c:pt idx="8">
                  <c:v>8.1423976932460909E-2</c:v>
                </c:pt>
                <c:pt idx="9">
                  <c:v>9.4803441247380507E-2</c:v>
                </c:pt>
                <c:pt idx="10">
                  <c:v>0.11305459135373934</c:v>
                </c:pt>
                <c:pt idx="11">
                  <c:v>4.309956728299269E-2</c:v>
                </c:pt>
                <c:pt idx="12">
                  <c:v>8.7439149173669031E-3</c:v>
                </c:pt>
                <c:pt idx="13">
                  <c:v>0</c:v>
                </c:pt>
                <c:pt idx="14">
                  <c:v>2.3928937522837587E-2</c:v>
                </c:pt>
                <c:pt idx="15">
                  <c:v>5.1283728958788077E-2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AB-4D2D-8073-35C881680A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8273792"/>
        <c:axId val="459720960"/>
      </c:barChart>
      <c:catAx>
        <c:axId val="458273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a-ES"/>
          </a:p>
        </c:txPr>
        <c:crossAx val="459720960"/>
        <c:crosses val="autoZero"/>
        <c:auto val="1"/>
        <c:lblAlgn val="ctr"/>
        <c:lblOffset val="100"/>
        <c:noMultiLvlLbl val="0"/>
      </c:catAx>
      <c:valAx>
        <c:axId val="459720960"/>
        <c:scaling>
          <c:orientation val="minMax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a-ES"/>
          </a:p>
        </c:txPr>
        <c:crossAx val="458273792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a-E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a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'2011'!$O$1</c:f>
              <c:strCache>
                <c:ptCount val="1"/>
                <c:pt idx="0">
                  <c:v>Castellà</c:v>
                </c:pt>
              </c:strCache>
            </c:strRef>
          </c:tx>
          <c:invertIfNegative val="0"/>
          <c:cat>
            <c:strRef>
              <c:f>'2011'!$M$2:$M$44</c:f>
              <c:strCache>
                <c:ptCount val="43"/>
                <c:pt idx="0">
                  <c:v>ETS Arquit</c:v>
                </c:pt>
                <c:pt idx="1">
                  <c:v>Camins</c:v>
                </c:pt>
                <c:pt idx="2">
                  <c:v>Industr.</c:v>
                </c:pt>
                <c:pt idx="3">
                  <c:v>ETSIDiseny</c:v>
                </c:pt>
                <c:pt idx="4">
                  <c:v>Geodesia</c:v>
                </c:pt>
                <c:pt idx="5">
                  <c:v>Gest.Edif.</c:v>
                </c:pt>
                <c:pt idx="6">
                  <c:v>EPS Alcoi</c:v>
                </c:pt>
                <c:pt idx="7">
                  <c:v>Fac. BBAA</c:v>
                </c:pt>
                <c:pt idx="8">
                  <c:v>Fac. Ade</c:v>
                </c:pt>
                <c:pt idx="9">
                  <c:v>EPS Gandia</c:v>
                </c:pt>
                <c:pt idx="10">
                  <c:v>ETSINF</c:v>
                </c:pt>
                <c:pt idx="11">
                  <c:v>Agronómica</c:v>
                </c:pt>
                <c:pt idx="12">
                  <c:v>ETS Teleco</c:v>
                </c:pt>
                <c:pt idx="13">
                  <c:v>Universit.</c:v>
                </c:pt>
                <c:pt idx="14">
                  <c:v>Uni.Master</c:v>
                </c:pt>
                <c:pt idx="15">
                  <c:v>TOTALS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</c:strCache>
            </c:strRef>
          </c:cat>
          <c:val>
            <c:numRef>
              <c:f>'2011'!$O$2:$O$44</c:f>
              <c:numCache>
                <c:formatCode>0.0%</c:formatCode>
                <c:ptCount val="43"/>
                <c:pt idx="0">
                  <c:v>0.9566080090218434</c:v>
                </c:pt>
                <c:pt idx="1">
                  <c:v>0.94920469149159037</c:v>
                </c:pt>
                <c:pt idx="2">
                  <c:v>0.90553296618456935</c:v>
                </c:pt>
                <c:pt idx="3">
                  <c:v>0.88941391824441551</c:v>
                </c:pt>
                <c:pt idx="4">
                  <c:v>0.97706556895030872</c:v>
                </c:pt>
                <c:pt idx="5">
                  <c:v>0.92420705753123711</c:v>
                </c:pt>
                <c:pt idx="6">
                  <c:v>0.86066292365372776</c:v>
                </c:pt>
                <c:pt idx="7">
                  <c:v>0.86461860604247687</c:v>
                </c:pt>
                <c:pt idx="8">
                  <c:v>0.81322501940778524</c:v>
                </c:pt>
                <c:pt idx="9">
                  <c:v>0.81250495708952186</c:v>
                </c:pt>
                <c:pt idx="10">
                  <c:v>0.79897759545597979</c:v>
                </c:pt>
                <c:pt idx="11">
                  <c:v>0.91411865026190775</c:v>
                </c:pt>
                <c:pt idx="12">
                  <c:v>0.92707202877430162</c:v>
                </c:pt>
                <c:pt idx="13">
                  <c:v>1</c:v>
                </c:pt>
                <c:pt idx="14">
                  <c:v>0.93930457333734307</c:v>
                </c:pt>
                <c:pt idx="15">
                  <c:v>0.89670227788774737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3C-4683-8956-EAF65F4ABF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9249152"/>
        <c:axId val="459722688"/>
      </c:barChart>
      <c:catAx>
        <c:axId val="459249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a-ES"/>
          </a:p>
        </c:txPr>
        <c:crossAx val="459722688"/>
        <c:crosses val="autoZero"/>
        <c:auto val="1"/>
        <c:lblAlgn val="ctr"/>
        <c:lblOffset val="100"/>
        <c:noMultiLvlLbl val="0"/>
      </c:catAx>
      <c:valAx>
        <c:axId val="459722688"/>
        <c:scaling>
          <c:orientation val="minMax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a-ES"/>
          </a:p>
        </c:txPr>
        <c:crossAx val="459249152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a-E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a-ES"/>
        </a:p>
      </c:txPr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'2011'!$P$1</c:f>
              <c:strCache>
                <c:ptCount val="1"/>
                <c:pt idx="0">
                  <c:v>Anglés</c:v>
                </c:pt>
              </c:strCache>
            </c:strRef>
          </c:tx>
          <c:invertIfNegative val="0"/>
          <c:cat>
            <c:strRef>
              <c:f>'2011'!$M$2:$M$44</c:f>
              <c:strCache>
                <c:ptCount val="43"/>
                <c:pt idx="0">
                  <c:v>ETS Arquit</c:v>
                </c:pt>
                <c:pt idx="1">
                  <c:v>Camins</c:v>
                </c:pt>
                <c:pt idx="2">
                  <c:v>Industr.</c:v>
                </c:pt>
                <c:pt idx="3">
                  <c:v>ETSIDiseny</c:v>
                </c:pt>
                <c:pt idx="4">
                  <c:v>Geodesia</c:v>
                </c:pt>
                <c:pt idx="5">
                  <c:v>Gest.Edif.</c:v>
                </c:pt>
                <c:pt idx="6">
                  <c:v>EPS Alcoi</c:v>
                </c:pt>
                <c:pt idx="7">
                  <c:v>Fac. BBAA</c:v>
                </c:pt>
                <c:pt idx="8">
                  <c:v>Fac. Ade</c:v>
                </c:pt>
                <c:pt idx="9">
                  <c:v>EPS Gandia</c:v>
                </c:pt>
                <c:pt idx="10">
                  <c:v>ETSINF</c:v>
                </c:pt>
                <c:pt idx="11">
                  <c:v>Agronómica</c:v>
                </c:pt>
                <c:pt idx="12">
                  <c:v>ETS Teleco</c:v>
                </c:pt>
                <c:pt idx="13">
                  <c:v>Universit.</c:v>
                </c:pt>
                <c:pt idx="14">
                  <c:v>Uni.Master</c:v>
                </c:pt>
                <c:pt idx="15">
                  <c:v>TOTALS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</c:strCache>
            </c:strRef>
          </c:cat>
          <c:val>
            <c:numRef>
              <c:f>'2011'!$P$2:$P$44</c:f>
              <c:numCache>
                <c:formatCode>0.0%</c:formatCode>
                <c:ptCount val="43"/>
                <c:pt idx="0">
                  <c:v>2.4906182653882874E-2</c:v>
                </c:pt>
                <c:pt idx="1">
                  <c:v>1.5337087610572427E-2</c:v>
                </c:pt>
                <c:pt idx="2">
                  <c:v>3.2353698080189411E-2</c:v>
                </c:pt>
                <c:pt idx="3">
                  <c:v>6.0225833572789295E-2</c:v>
                </c:pt>
                <c:pt idx="4">
                  <c:v>5.2925610114672155E-3</c:v>
                </c:pt>
                <c:pt idx="5">
                  <c:v>2.7644285779669549E-2</c:v>
                </c:pt>
                <c:pt idx="6">
                  <c:v>5.4746227453321146E-2</c:v>
                </c:pt>
                <c:pt idx="7">
                  <c:v>1.6153155848040682E-2</c:v>
                </c:pt>
                <c:pt idx="8">
                  <c:v>8.7384939558611513E-2</c:v>
                </c:pt>
                <c:pt idx="9">
                  <c:v>7.023538888904815E-2</c:v>
                </c:pt>
                <c:pt idx="10">
                  <c:v>7.992111076049227E-2</c:v>
                </c:pt>
                <c:pt idx="11">
                  <c:v>4.1590089350500778E-2</c:v>
                </c:pt>
                <c:pt idx="12">
                  <c:v>3.5037673250441846E-2</c:v>
                </c:pt>
                <c:pt idx="13">
                  <c:v>0</c:v>
                </c:pt>
                <c:pt idx="14">
                  <c:v>2.9490798676794432E-2</c:v>
                </c:pt>
                <c:pt idx="15">
                  <c:v>4.1166863421745477E-2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5C-4C1B-8265-4ED202ADFF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9249664"/>
        <c:axId val="459724416"/>
      </c:barChart>
      <c:catAx>
        <c:axId val="459249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a-ES"/>
          </a:p>
        </c:txPr>
        <c:crossAx val="459724416"/>
        <c:crosses val="autoZero"/>
        <c:auto val="1"/>
        <c:lblAlgn val="ctr"/>
        <c:lblOffset val="100"/>
        <c:noMultiLvlLbl val="0"/>
      </c:catAx>
      <c:valAx>
        <c:axId val="459724416"/>
        <c:scaling>
          <c:orientation val="minMax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a-ES"/>
          </a:p>
        </c:txPr>
        <c:crossAx val="459249664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a-E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a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'2012'!$N$1</c:f>
              <c:strCache>
                <c:ptCount val="1"/>
                <c:pt idx="0">
                  <c:v>Valencià</c:v>
                </c:pt>
              </c:strCache>
            </c:strRef>
          </c:tx>
          <c:invertIfNegative val="0"/>
          <c:cat>
            <c:strRef>
              <c:f>'2012'!$M$2:$M$17</c:f>
              <c:strCache>
                <c:ptCount val="16"/>
                <c:pt idx="0">
                  <c:v>ETS Arquit</c:v>
                </c:pt>
                <c:pt idx="1">
                  <c:v>Camins</c:v>
                </c:pt>
                <c:pt idx="2">
                  <c:v>Industr.</c:v>
                </c:pt>
                <c:pt idx="3">
                  <c:v>ETSIDiseny</c:v>
                </c:pt>
                <c:pt idx="4">
                  <c:v>Geodesia</c:v>
                </c:pt>
                <c:pt idx="5">
                  <c:v>Gest.Edif.</c:v>
                </c:pt>
                <c:pt idx="6">
                  <c:v>EPS Alcoi</c:v>
                </c:pt>
                <c:pt idx="7">
                  <c:v>Fac. BBAA</c:v>
                </c:pt>
                <c:pt idx="8">
                  <c:v>Fac. Ade</c:v>
                </c:pt>
                <c:pt idx="9">
                  <c:v>EPS Gandia</c:v>
                </c:pt>
                <c:pt idx="10">
                  <c:v>ETSINF</c:v>
                </c:pt>
                <c:pt idx="11">
                  <c:v>Agronómica</c:v>
                </c:pt>
                <c:pt idx="12">
                  <c:v>ETS Teleco</c:v>
                </c:pt>
                <c:pt idx="13">
                  <c:v>Universit.</c:v>
                </c:pt>
                <c:pt idx="14">
                  <c:v>Uni.Master</c:v>
                </c:pt>
                <c:pt idx="15">
                  <c:v>TOTALS</c:v>
                </c:pt>
              </c:strCache>
            </c:strRef>
          </c:cat>
          <c:val>
            <c:numRef>
              <c:f>'2012'!$N$2:$N$17</c:f>
              <c:numCache>
                <c:formatCode>0.0%</c:formatCode>
                <c:ptCount val="16"/>
                <c:pt idx="0">
                  <c:v>1.3123252001157295E-2</c:v>
                </c:pt>
                <c:pt idx="1">
                  <c:v>1.575129097440503E-2</c:v>
                </c:pt>
                <c:pt idx="2">
                  <c:v>4.7115370866297752E-2</c:v>
                </c:pt>
                <c:pt idx="3">
                  <c:v>2.1040590826245445E-2</c:v>
                </c:pt>
                <c:pt idx="4">
                  <c:v>1.2056262558606833E-2</c:v>
                </c:pt>
                <c:pt idx="5">
                  <c:v>4.5029325821438336E-2</c:v>
                </c:pt>
                <c:pt idx="6">
                  <c:v>8.1860277093822348E-2</c:v>
                </c:pt>
                <c:pt idx="7">
                  <c:v>0.11641049754606637</c:v>
                </c:pt>
                <c:pt idx="8">
                  <c:v>4.690416751006455E-2</c:v>
                </c:pt>
                <c:pt idx="9">
                  <c:v>8.9126803756742701E-2</c:v>
                </c:pt>
                <c:pt idx="10">
                  <c:v>0.13621927428794381</c:v>
                </c:pt>
                <c:pt idx="11">
                  <c:v>2.9072228579543748E-2</c:v>
                </c:pt>
                <c:pt idx="12">
                  <c:v>1.4327062228654125E-2</c:v>
                </c:pt>
                <c:pt idx="13" formatCode="0.00%">
                  <c:v>0</c:v>
                </c:pt>
                <c:pt idx="14" formatCode="0.00%">
                  <c:v>2.0048497297959104E-2</c:v>
                </c:pt>
                <c:pt idx="15">
                  <c:v>4.8075460384281253E-2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00-40FC-BCA4-C3AA46D3EF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9251200"/>
        <c:axId val="459726144"/>
      </c:barChart>
      <c:catAx>
        <c:axId val="459251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a-ES"/>
          </a:p>
        </c:txPr>
        <c:crossAx val="459726144"/>
        <c:crosses val="autoZero"/>
        <c:auto val="1"/>
        <c:lblAlgn val="ctr"/>
        <c:lblOffset val="100"/>
        <c:noMultiLvlLbl val="0"/>
      </c:catAx>
      <c:valAx>
        <c:axId val="459726144"/>
        <c:scaling>
          <c:orientation val="minMax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a-ES"/>
          </a:p>
        </c:txPr>
        <c:crossAx val="459251200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overlay val="0"/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a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'2012'!$O$1</c:f>
              <c:strCache>
                <c:ptCount val="1"/>
                <c:pt idx="0">
                  <c:v>Castellà</c:v>
                </c:pt>
              </c:strCache>
            </c:strRef>
          </c:tx>
          <c:invertIfNegative val="0"/>
          <c:cat>
            <c:strRef>
              <c:f>'2012'!$M$2:$M$17</c:f>
              <c:strCache>
                <c:ptCount val="16"/>
                <c:pt idx="0">
                  <c:v>ETS Arquit</c:v>
                </c:pt>
                <c:pt idx="1">
                  <c:v>Camins</c:v>
                </c:pt>
                <c:pt idx="2">
                  <c:v>Industr.</c:v>
                </c:pt>
                <c:pt idx="3">
                  <c:v>ETSIDiseny</c:v>
                </c:pt>
                <c:pt idx="4">
                  <c:v>Geodesia</c:v>
                </c:pt>
                <c:pt idx="5">
                  <c:v>Gest.Edif.</c:v>
                </c:pt>
                <c:pt idx="6">
                  <c:v>EPS Alcoi</c:v>
                </c:pt>
                <c:pt idx="7">
                  <c:v>Fac. BBAA</c:v>
                </c:pt>
                <c:pt idx="8">
                  <c:v>Fac. Ade</c:v>
                </c:pt>
                <c:pt idx="9">
                  <c:v>EPS Gandia</c:v>
                </c:pt>
                <c:pt idx="10">
                  <c:v>ETSINF</c:v>
                </c:pt>
                <c:pt idx="11">
                  <c:v>Agronómica</c:v>
                </c:pt>
                <c:pt idx="12">
                  <c:v>ETS Teleco</c:v>
                </c:pt>
                <c:pt idx="13">
                  <c:v>Universit.</c:v>
                </c:pt>
                <c:pt idx="14">
                  <c:v>Uni.Master</c:v>
                </c:pt>
                <c:pt idx="15">
                  <c:v>TOTALS</c:v>
                </c:pt>
              </c:strCache>
            </c:strRef>
          </c:cat>
          <c:val>
            <c:numRef>
              <c:f>'2012'!$O$2:$O$17</c:f>
              <c:numCache>
                <c:formatCode>0.0%</c:formatCode>
                <c:ptCount val="16"/>
                <c:pt idx="0">
                  <c:v>0.96422750506316901</c:v>
                </c:pt>
                <c:pt idx="1">
                  <c:v>0.95863093567579716</c:v>
                </c:pt>
                <c:pt idx="2">
                  <c:v>0.89037755621058823</c:v>
                </c:pt>
                <c:pt idx="3">
                  <c:v>0.89587921476306198</c:v>
                </c:pt>
                <c:pt idx="4">
                  <c:v>0.98191560616208973</c:v>
                </c:pt>
                <c:pt idx="5">
                  <c:v>0.93100548676659167</c:v>
                </c:pt>
                <c:pt idx="6">
                  <c:v>0.86558744625335338</c:v>
                </c:pt>
                <c:pt idx="7">
                  <c:v>0.86551561994886428</c:v>
                </c:pt>
                <c:pt idx="8">
                  <c:v>0.84673717472955046</c:v>
                </c:pt>
                <c:pt idx="9">
                  <c:v>0.77240491771857289</c:v>
                </c:pt>
                <c:pt idx="10">
                  <c:v>0.74380413577838467</c:v>
                </c:pt>
                <c:pt idx="11">
                  <c:v>0.9123859437345182</c:v>
                </c:pt>
                <c:pt idx="12">
                  <c:v>0.91078147612156302</c:v>
                </c:pt>
                <c:pt idx="13" formatCode="0.00%">
                  <c:v>1</c:v>
                </c:pt>
                <c:pt idx="14" formatCode="0.00%">
                  <c:v>0.94655434520145421</c:v>
                </c:pt>
                <c:pt idx="15">
                  <c:v>0.89436639793765527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19A-42C2-94A0-09963DC732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1485568"/>
        <c:axId val="460014720"/>
      </c:barChart>
      <c:catAx>
        <c:axId val="461485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a-ES"/>
          </a:p>
        </c:txPr>
        <c:crossAx val="460014720"/>
        <c:crosses val="autoZero"/>
        <c:auto val="1"/>
        <c:lblAlgn val="ctr"/>
        <c:lblOffset val="100"/>
        <c:noMultiLvlLbl val="0"/>
      </c:catAx>
      <c:valAx>
        <c:axId val="460014720"/>
        <c:scaling>
          <c:orientation val="minMax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a-ES"/>
          </a:p>
        </c:txPr>
        <c:crossAx val="461485568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overlay val="0"/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a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'2012'!$P$1</c:f>
              <c:strCache>
                <c:ptCount val="1"/>
                <c:pt idx="0">
                  <c:v>Anglés</c:v>
                </c:pt>
              </c:strCache>
            </c:strRef>
          </c:tx>
          <c:invertIfNegative val="0"/>
          <c:cat>
            <c:strRef>
              <c:f>'2012'!$M$2:$M$17</c:f>
              <c:strCache>
                <c:ptCount val="16"/>
                <c:pt idx="0">
                  <c:v>ETS Arquit</c:v>
                </c:pt>
                <c:pt idx="1">
                  <c:v>Camins</c:v>
                </c:pt>
                <c:pt idx="2">
                  <c:v>Industr.</c:v>
                </c:pt>
                <c:pt idx="3">
                  <c:v>ETSIDiseny</c:v>
                </c:pt>
                <c:pt idx="4">
                  <c:v>Geodesia</c:v>
                </c:pt>
                <c:pt idx="5">
                  <c:v>Gest.Edif.</c:v>
                </c:pt>
                <c:pt idx="6">
                  <c:v>EPS Alcoi</c:v>
                </c:pt>
                <c:pt idx="7">
                  <c:v>Fac. BBAA</c:v>
                </c:pt>
                <c:pt idx="8">
                  <c:v>Fac. Ade</c:v>
                </c:pt>
                <c:pt idx="9">
                  <c:v>EPS Gandia</c:v>
                </c:pt>
                <c:pt idx="10">
                  <c:v>ETSINF</c:v>
                </c:pt>
                <c:pt idx="11">
                  <c:v>Agronómica</c:v>
                </c:pt>
                <c:pt idx="12">
                  <c:v>ETS Teleco</c:v>
                </c:pt>
                <c:pt idx="13">
                  <c:v>Universit.</c:v>
                </c:pt>
                <c:pt idx="14">
                  <c:v>Uni.Master</c:v>
                </c:pt>
                <c:pt idx="15">
                  <c:v>TOTALS</c:v>
                </c:pt>
              </c:strCache>
            </c:strRef>
          </c:cat>
          <c:val>
            <c:numRef>
              <c:f>'2012'!$P$2:$P$17</c:f>
              <c:numCache>
                <c:formatCode>0.0%</c:formatCode>
                <c:ptCount val="16"/>
                <c:pt idx="0">
                  <c:v>1.6862764008101067E-2</c:v>
                </c:pt>
                <c:pt idx="1">
                  <c:v>1.1234634598114055E-2</c:v>
                </c:pt>
                <c:pt idx="2">
                  <c:v>4.0016709461681607E-2</c:v>
                </c:pt>
                <c:pt idx="3">
                  <c:v>6.8271567436209005E-2</c:v>
                </c:pt>
                <c:pt idx="4">
                  <c:v>6.0281312793034163E-3</c:v>
                </c:pt>
                <c:pt idx="5">
                  <c:v>1.8919884798923672E-2</c:v>
                </c:pt>
                <c:pt idx="6">
                  <c:v>4.7315423909448387E-2</c:v>
                </c:pt>
                <c:pt idx="7">
                  <c:v>1.631057689481882E-2</c:v>
                </c:pt>
                <c:pt idx="8">
                  <c:v>9.4719766997278645E-2</c:v>
                </c:pt>
                <c:pt idx="9">
                  <c:v>0.10205087483913365</c:v>
                </c:pt>
                <c:pt idx="10">
                  <c:v>0.11002731174404994</c:v>
                </c:pt>
                <c:pt idx="11">
                  <c:v>5.5674205327223017E-2</c:v>
                </c:pt>
                <c:pt idx="12">
                  <c:v>4.4500723589001444E-2</c:v>
                </c:pt>
                <c:pt idx="13" formatCode="0.00%">
                  <c:v>0</c:v>
                </c:pt>
                <c:pt idx="14" formatCode="0.00%">
                  <c:v>3.1356597979165887E-2</c:v>
                </c:pt>
                <c:pt idx="15">
                  <c:v>4.6338367548053587E-2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20-4B15-BB9F-712C82846D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1486080"/>
        <c:axId val="460016448"/>
      </c:barChart>
      <c:catAx>
        <c:axId val="461486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a-ES"/>
          </a:p>
        </c:txPr>
        <c:crossAx val="460016448"/>
        <c:crosses val="autoZero"/>
        <c:auto val="1"/>
        <c:lblAlgn val="ctr"/>
        <c:lblOffset val="100"/>
        <c:noMultiLvlLbl val="0"/>
      </c:catAx>
      <c:valAx>
        <c:axId val="460016448"/>
        <c:scaling>
          <c:orientation val="minMax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a-ES"/>
          </a:p>
        </c:txPr>
        <c:crossAx val="461486080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a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'2001'!$N$1</c:f>
              <c:strCache>
                <c:ptCount val="1"/>
                <c:pt idx="0">
                  <c:v>Valencià</c:v>
                </c:pt>
              </c:strCache>
            </c:strRef>
          </c:tx>
          <c:invertIfNegative val="0"/>
          <c:cat>
            <c:strRef>
              <c:f>'2001'!$M$2:$M$45</c:f>
              <c:strCache>
                <c:ptCount val="44"/>
                <c:pt idx="0">
                  <c:v>Agrònoms</c:v>
                </c:pt>
                <c:pt idx="1">
                  <c:v>ETS Arquit</c:v>
                </c:pt>
                <c:pt idx="2">
                  <c:v>Camins</c:v>
                </c:pt>
                <c:pt idx="3">
                  <c:v>Industr.</c:v>
                </c:pt>
                <c:pt idx="4">
                  <c:v>ETSIDiseny</c:v>
                </c:pt>
                <c:pt idx="5">
                  <c:v>ETSMRiE</c:v>
                </c:pt>
                <c:pt idx="6">
                  <c:v>Geodesia</c:v>
                </c:pt>
                <c:pt idx="7">
                  <c:v>Gest.Edif.</c:v>
                </c:pt>
                <c:pt idx="8">
                  <c:v>Inf.Aplic.</c:v>
                </c:pt>
                <c:pt idx="9">
                  <c:v>EPS Alcoi</c:v>
                </c:pt>
                <c:pt idx="10">
                  <c:v>Fac. BBAA</c:v>
                </c:pt>
                <c:pt idx="11">
                  <c:v>Fac. Ade</c:v>
                </c:pt>
                <c:pt idx="12">
                  <c:v>Fac.Inf.</c:v>
                </c:pt>
                <c:pt idx="13">
                  <c:v>EPS Gandia</c:v>
                </c:pt>
                <c:pt idx="14">
                  <c:v>ETS Teleco</c:v>
                </c:pt>
                <c:pt idx="15">
                  <c:v>Universit.</c:v>
                </c:pt>
                <c:pt idx="16">
                  <c:v>DOCTORAT</c:v>
                </c:pt>
                <c:pt idx="17">
                  <c:v>TOTALS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</c:strCache>
            </c:strRef>
          </c:cat>
          <c:val>
            <c:numRef>
              <c:f>'2001'!$N$2:$N$45</c:f>
              <c:numCache>
                <c:formatCode>0.0%</c:formatCode>
                <c:ptCount val="44"/>
                <c:pt idx="0">
                  <c:v>9.8812566849767025E-2</c:v>
                </c:pt>
                <c:pt idx="1">
                  <c:v>8.2043481915810276E-2</c:v>
                </c:pt>
                <c:pt idx="2">
                  <c:v>4.5232164527048598E-2</c:v>
                </c:pt>
                <c:pt idx="3">
                  <c:v>5.6545955481556352E-2</c:v>
                </c:pt>
                <c:pt idx="4">
                  <c:v>6.5331582403151678E-2</c:v>
                </c:pt>
                <c:pt idx="5">
                  <c:v>5.3923733804475849E-2</c:v>
                </c:pt>
                <c:pt idx="6">
                  <c:v>7.7519379844961239E-3</c:v>
                </c:pt>
                <c:pt idx="7">
                  <c:v>5.1609039984547037E-2</c:v>
                </c:pt>
                <c:pt idx="8">
                  <c:v>0.15455341506129597</c:v>
                </c:pt>
                <c:pt idx="9">
                  <c:v>6.8385567163073271E-2</c:v>
                </c:pt>
                <c:pt idx="10">
                  <c:v>0.20242961088263209</c:v>
                </c:pt>
                <c:pt idx="11">
                  <c:v>7.3605520414031053E-2</c:v>
                </c:pt>
                <c:pt idx="12">
                  <c:v>0.12661637931034483</c:v>
                </c:pt>
                <c:pt idx="13">
                  <c:v>7.522806912118743E-2</c:v>
                </c:pt>
                <c:pt idx="14">
                  <c:v>3.9444850255661065E-2</c:v>
                </c:pt>
                <c:pt idx="15">
                  <c:v>0</c:v>
                </c:pt>
                <c:pt idx="16">
                  <c:v>1.0726046057641773E-2</c:v>
                </c:pt>
                <c:pt idx="17">
                  <c:v>7.8918277468543768E-2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D3-48C3-8DD5-E7FBD7B656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3043840"/>
        <c:axId val="442858240"/>
      </c:barChart>
      <c:catAx>
        <c:axId val="443043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a-ES"/>
          </a:p>
        </c:txPr>
        <c:crossAx val="442858240"/>
        <c:crosses val="autoZero"/>
        <c:auto val="1"/>
        <c:lblAlgn val="ctr"/>
        <c:lblOffset val="100"/>
        <c:noMultiLvlLbl val="0"/>
      </c:catAx>
      <c:valAx>
        <c:axId val="442858240"/>
        <c:scaling>
          <c:orientation val="minMax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a-ES"/>
          </a:p>
        </c:txPr>
        <c:crossAx val="443043840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a-E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a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'2013'!$N$1</c:f>
              <c:strCache>
                <c:ptCount val="1"/>
                <c:pt idx="0">
                  <c:v>Valencià</c:v>
                </c:pt>
              </c:strCache>
            </c:strRef>
          </c:tx>
          <c:invertIfNegative val="0"/>
          <c:cat>
            <c:strRef>
              <c:f>'2013'!$M$2:$M$17</c:f>
              <c:strCache>
                <c:ptCount val="16"/>
                <c:pt idx="0">
                  <c:v>ETS Arquit</c:v>
                </c:pt>
                <c:pt idx="1">
                  <c:v>Camins</c:v>
                </c:pt>
                <c:pt idx="2">
                  <c:v>Industr.</c:v>
                </c:pt>
                <c:pt idx="3">
                  <c:v>ETSIDiseny</c:v>
                </c:pt>
                <c:pt idx="4">
                  <c:v>Geodesia</c:v>
                </c:pt>
                <c:pt idx="5">
                  <c:v>Gest.Edif.</c:v>
                </c:pt>
                <c:pt idx="6">
                  <c:v>EPS Alcoi</c:v>
                </c:pt>
                <c:pt idx="7">
                  <c:v>Fac. BBAA</c:v>
                </c:pt>
                <c:pt idx="8">
                  <c:v>Fac. Ade</c:v>
                </c:pt>
                <c:pt idx="9">
                  <c:v>EPS Gandia</c:v>
                </c:pt>
                <c:pt idx="10">
                  <c:v>ETSINF</c:v>
                </c:pt>
                <c:pt idx="11">
                  <c:v>Agronómica</c:v>
                </c:pt>
                <c:pt idx="12">
                  <c:v>ETS Teleco</c:v>
                </c:pt>
                <c:pt idx="13">
                  <c:v>Universit.</c:v>
                </c:pt>
                <c:pt idx="14">
                  <c:v>Uni.Master</c:v>
                </c:pt>
                <c:pt idx="15">
                  <c:v>TOTALS</c:v>
                </c:pt>
              </c:strCache>
            </c:strRef>
          </c:cat>
          <c:val>
            <c:numRef>
              <c:f>'2013'!$N$2:$N$17</c:f>
              <c:numCache>
                <c:formatCode>0.0%</c:formatCode>
                <c:ptCount val="16"/>
                <c:pt idx="0">
                  <c:v>1.9400000000000001E-2</c:v>
                </c:pt>
                <c:pt idx="1">
                  <c:v>2.2800000000000001E-2</c:v>
                </c:pt>
                <c:pt idx="2">
                  <c:v>4.1599999999999998E-2</c:v>
                </c:pt>
                <c:pt idx="3">
                  <c:v>1.9599999999999999E-2</c:v>
                </c:pt>
                <c:pt idx="4">
                  <c:v>0</c:v>
                </c:pt>
                <c:pt idx="5">
                  <c:v>4.1599999999999998E-2</c:v>
                </c:pt>
                <c:pt idx="6">
                  <c:v>9.0899999999999995E-2</c:v>
                </c:pt>
                <c:pt idx="7">
                  <c:v>7.8E-2</c:v>
                </c:pt>
                <c:pt idx="8">
                  <c:v>4.3200000000000002E-2</c:v>
                </c:pt>
                <c:pt idx="9">
                  <c:v>7.2400000000000006E-2</c:v>
                </c:pt>
                <c:pt idx="10">
                  <c:v>0.10440000000000001</c:v>
                </c:pt>
                <c:pt idx="11">
                  <c:v>1.7100000000000001E-2</c:v>
                </c:pt>
                <c:pt idx="12">
                  <c:v>1.6199999999999999E-2</c:v>
                </c:pt>
                <c:pt idx="13">
                  <c:v>0</c:v>
                </c:pt>
                <c:pt idx="14">
                  <c:v>1.7299999999999999E-2</c:v>
                </c:pt>
                <c:pt idx="15">
                  <c:v>4.2000000000000003E-2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0C-4500-9853-33341FB3EB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9250176"/>
        <c:axId val="460018176"/>
      </c:barChart>
      <c:catAx>
        <c:axId val="459250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a-ES"/>
          </a:p>
        </c:txPr>
        <c:crossAx val="460018176"/>
        <c:crosses val="autoZero"/>
        <c:auto val="1"/>
        <c:lblAlgn val="ctr"/>
        <c:lblOffset val="100"/>
        <c:noMultiLvlLbl val="0"/>
      </c:catAx>
      <c:valAx>
        <c:axId val="460018176"/>
        <c:scaling>
          <c:orientation val="minMax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a-ES"/>
          </a:p>
        </c:txPr>
        <c:crossAx val="459250176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overlay val="0"/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a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'2013'!$O$1</c:f>
              <c:strCache>
                <c:ptCount val="1"/>
                <c:pt idx="0">
                  <c:v>Castellà</c:v>
                </c:pt>
              </c:strCache>
            </c:strRef>
          </c:tx>
          <c:invertIfNegative val="0"/>
          <c:cat>
            <c:strRef>
              <c:f>'2013'!$M$2:$M$17</c:f>
              <c:strCache>
                <c:ptCount val="16"/>
                <c:pt idx="0">
                  <c:v>ETS Arquit</c:v>
                </c:pt>
                <c:pt idx="1">
                  <c:v>Camins</c:v>
                </c:pt>
                <c:pt idx="2">
                  <c:v>Industr.</c:v>
                </c:pt>
                <c:pt idx="3">
                  <c:v>ETSIDiseny</c:v>
                </c:pt>
                <c:pt idx="4">
                  <c:v>Geodesia</c:v>
                </c:pt>
                <c:pt idx="5">
                  <c:v>Gest.Edif.</c:v>
                </c:pt>
                <c:pt idx="6">
                  <c:v>EPS Alcoi</c:v>
                </c:pt>
                <c:pt idx="7">
                  <c:v>Fac. BBAA</c:v>
                </c:pt>
                <c:pt idx="8">
                  <c:v>Fac. Ade</c:v>
                </c:pt>
                <c:pt idx="9">
                  <c:v>EPS Gandia</c:v>
                </c:pt>
                <c:pt idx="10">
                  <c:v>ETSINF</c:v>
                </c:pt>
                <c:pt idx="11">
                  <c:v>Agronómica</c:v>
                </c:pt>
                <c:pt idx="12">
                  <c:v>ETS Teleco</c:v>
                </c:pt>
                <c:pt idx="13">
                  <c:v>Universit.</c:v>
                </c:pt>
                <c:pt idx="14">
                  <c:v>Uni.Master</c:v>
                </c:pt>
                <c:pt idx="15">
                  <c:v>TOTALS</c:v>
                </c:pt>
              </c:strCache>
            </c:strRef>
          </c:cat>
          <c:val>
            <c:numRef>
              <c:f>'2013'!$O$2:$O$17</c:f>
              <c:numCache>
                <c:formatCode>0.0%</c:formatCode>
                <c:ptCount val="16"/>
                <c:pt idx="0">
                  <c:v>0.95886140392223262</c:v>
                </c:pt>
                <c:pt idx="1">
                  <c:v>0.94664428584654636</c:v>
                </c:pt>
                <c:pt idx="2">
                  <c:v>0.88364122307935344</c:v>
                </c:pt>
                <c:pt idx="3">
                  <c:v>0.88160579569067188</c:v>
                </c:pt>
                <c:pt idx="4">
                  <c:v>0.98440207972270366</c:v>
                </c:pt>
                <c:pt idx="5">
                  <c:v>0.90640084416604916</c:v>
                </c:pt>
                <c:pt idx="6">
                  <c:v>0.85500483360914947</c:v>
                </c:pt>
                <c:pt idx="7">
                  <c:v>0.90710742335034378</c:v>
                </c:pt>
                <c:pt idx="8">
                  <c:v>0.83736500693952198</c:v>
                </c:pt>
                <c:pt idx="9">
                  <c:v>0.77274205047768429</c:v>
                </c:pt>
                <c:pt idx="10">
                  <c:v>0.77970984879444216</c:v>
                </c:pt>
                <c:pt idx="11">
                  <c:v>0.91087359004278501</c:v>
                </c:pt>
                <c:pt idx="12">
                  <c:v>0.93704833788341091</c:v>
                </c:pt>
                <c:pt idx="13">
                  <c:v>1</c:v>
                </c:pt>
                <c:pt idx="14">
                  <c:v>0.9273546150077262</c:v>
                </c:pt>
                <c:pt idx="15">
                  <c:v>0.89241798091786306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F0-4860-905E-C46299FC2F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0129792"/>
        <c:axId val="460019904"/>
      </c:barChart>
      <c:catAx>
        <c:axId val="460129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a-ES"/>
          </a:p>
        </c:txPr>
        <c:crossAx val="460019904"/>
        <c:crosses val="autoZero"/>
        <c:auto val="1"/>
        <c:lblAlgn val="ctr"/>
        <c:lblOffset val="100"/>
        <c:noMultiLvlLbl val="0"/>
      </c:catAx>
      <c:valAx>
        <c:axId val="460019904"/>
        <c:scaling>
          <c:orientation val="minMax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a-ES"/>
          </a:p>
        </c:txPr>
        <c:crossAx val="460129792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overlay val="0"/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a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'2013'!$P$1</c:f>
              <c:strCache>
                <c:ptCount val="1"/>
                <c:pt idx="0">
                  <c:v>Anglés</c:v>
                </c:pt>
              </c:strCache>
            </c:strRef>
          </c:tx>
          <c:invertIfNegative val="0"/>
          <c:cat>
            <c:strRef>
              <c:f>'2013'!$M$2:$M$17</c:f>
              <c:strCache>
                <c:ptCount val="16"/>
                <c:pt idx="0">
                  <c:v>ETS Arquit</c:v>
                </c:pt>
                <c:pt idx="1">
                  <c:v>Camins</c:v>
                </c:pt>
                <c:pt idx="2">
                  <c:v>Industr.</c:v>
                </c:pt>
                <c:pt idx="3">
                  <c:v>ETSIDiseny</c:v>
                </c:pt>
                <c:pt idx="4">
                  <c:v>Geodesia</c:v>
                </c:pt>
                <c:pt idx="5">
                  <c:v>Gest.Edif.</c:v>
                </c:pt>
                <c:pt idx="6">
                  <c:v>EPS Alcoi</c:v>
                </c:pt>
                <c:pt idx="7">
                  <c:v>Fac. BBAA</c:v>
                </c:pt>
                <c:pt idx="8">
                  <c:v>Fac. Ade</c:v>
                </c:pt>
                <c:pt idx="9">
                  <c:v>EPS Gandia</c:v>
                </c:pt>
                <c:pt idx="10">
                  <c:v>ETSINF</c:v>
                </c:pt>
                <c:pt idx="11">
                  <c:v>Agronómica</c:v>
                </c:pt>
                <c:pt idx="12">
                  <c:v>ETS Teleco</c:v>
                </c:pt>
                <c:pt idx="13">
                  <c:v>Universit.</c:v>
                </c:pt>
                <c:pt idx="14">
                  <c:v>Uni.Master</c:v>
                </c:pt>
                <c:pt idx="15">
                  <c:v>TOTALS</c:v>
                </c:pt>
              </c:strCache>
            </c:strRef>
          </c:cat>
          <c:val>
            <c:numRef>
              <c:f>'2013'!$P$2:$P$17</c:f>
              <c:numCache>
                <c:formatCode>0.0%</c:formatCode>
                <c:ptCount val="16"/>
                <c:pt idx="0">
                  <c:v>1.5023555818939381E-2</c:v>
                </c:pt>
                <c:pt idx="1">
                  <c:v>1.1411803064884252E-2</c:v>
                </c:pt>
                <c:pt idx="2">
                  <c:v>3.7333183061401508E-2</c:v>
                </c:pt>
                <c:pt idx="3">
                  <c:v>7.6480278552574929E-2</c:v>
                </c:pt>
                <c:pt idx="4">
                  <c:v>1.5597920277296361E-2</c:v>
                </c:pt>
                <c:pt idx="5">
                  <c:v>4.389214431647246E-2</c:v>
                </c:pt>
                <c:pt idx="6">
                  <c:v>5.4070882010781404E-2</c:v>
                </c:pt>
                <c:pt idx="7">
                  <c:v>1.3134437093051357E-2</c:v>
                </c:pt>
                <c:pt idx="8">
                  <c:v>0.10874498895037497</c:v>
                </c:pt>
                <c:pt idx="9">
                  <c:v>0.11401682589476686</c:v>
                </c:pt>
                <c:pt idx="10">
                  <c:v>9.9918267266040042E-2</c:v>
                </c:pt>
                <c:pt idx="11">
                  <c:v>6.6924931933099965E-2</c:v>
                </c:pt>
                <c:pt idx="12">
                  <c:v>2.5052192066805843E-2</c:v>
                </c:pt>
                <c:pt idx="13">
                  <c:v>0</c:v>
                </c:pt>
                <c:pt idx="14">
                  <c:v>5.0126257867561148E-2</c:v>
                </c:pt>
                <c:pt idx="15">
                  <c:v>5.0707280042155571E-2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432-410A-908F-6483BABAA0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0130304"/>
        <c:axId val="462577664"/>
      </c:barChart>
      <c:catAx>
        <c:axId val="460130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a-ES"/>
          </a:p>
        </c:txPr>
        <c:crossAx val="462577664"/>
        <c:crosses val="autoZero"/>
        <c:auto val="1"/>
        <c:lblAlgn val="ctr"/>
        <c:lblOffset val="100"/>
        <c:noMultiLvlLbl val="0"/>
      </c:catAx>
      <c:valAx>
        <c:axId val="462577664"/>
        <c:scaling>
          <c:orientation val="minMax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a-ES"/>
          </a:p>
        </c:txPr>
        <c:crossAx val="460130304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a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'2014'!$N$1</c:f>
              <c:strCache>
                <c:ptCount val="1"/>
                <c:pt idx="0">
                  <c:v>Valencià</c:v>
                </c:pt>
              </c:strCache>
            </c:strRef>
          </c:tx>
          <c:invertIfNegative val="0"/>
          <c:cat>
            <c:strRef>
              <c:f>'2014'!$M$2:$M$17</c:f>
              <c:strCache>
                <c:ptCount val="16"/>
                <c:pt idx="0">
                  <c:v>ETS Arquit</c:v>
                </c:pt>
                <c:pt idx="1">
                  <c:v>Camins</c:v>
                </c:pt>
                <c:pt idx="2">
                  <c:v>Industr.</c:v>
                </c:pt>
                <c:pt idx="3">
                  <c:v>ETSIDiseny</c:v>
                </c:pt>
                <c:pt idx="4">
                  <c:v>Geodesia</c:v>
                </c:pt>
                <c:pt idx="5">
                  <c:v>Gest.Edif.</c:v>
                </c:pt>
                <c:pt idx="6">
                  <c:v>EPS Alcoi</c:v>
                </c:pt>
                <c:pt idx="7">
                  <c:v>Fac. BBAA</c:v>
                </c:pt>
                <c:pt idx="8">
                  <c:v>Fac. Ade</c:v>
                </c:pt>
                <c:pt idx="9">
                  <c:v>EPS Gandia</c:v>
                </c:pt>
                <c:pt idx="10">
                  <c:v>ETSINF</c:v>
                </c:pt>
                <c:pt idx="11">
                  <c:v>Agronómica</c:v>
                </c:pt>
                <c:pt idx="12">
                  <c:v>ETS Teleco</c:v>
                </c:pt>
                <c:pt idx="13">
                  <c:v>Universit.</c:v>
                </c:pt>
                <c:pt idx="14">
                  <c:v>Uni.Master</c:v>
                </c:pt>
                <c:pt idx="15">
                  <c:v>TOTALS</c:v>
                </c:pt>
              </c:strCache>
            </c:strRef>
          </c:cat>
          <c:val>
            <c:numRef>
              <c:f>'2014'!$N$2:$N$17</c:f>
              <c:numCache>
                <c:formatCode>0.0%</c:formatCode>
                <c:ptCount val="16"/>
                <c:pt idx="0">
                  <c:v>9.1176965571829627E-3</c:v>
                </c:pt>
                <c:pt idx="1">
                  <c:v>3.5281037220442991E-2</c:v>
                </c:pt>
                <c:pt idx="2">
                  <c:v>7.4945089925194983E-2</c:v>
                </c:pt>
                <c:pt idx="3">
                  <c:v>2.4697209159265758E-2</c:v>
                </c:pt>
                <c:pt idx="4">
                  <c:v>0</c:v>
                </c:pt>
                <c:pt idx="5">
                  <c:v>2.8530103263876085E-2</c:v>
                </c:pt>
                <c:pt idx="6">
                  <c:v>0.10298380767813957</c:v>
                </c:pt>
                <c:pt idx="7">
                  <c:v>4.5905843561091772E-2</c:v>
                </c:pt>
                <c:pt idx="8">
                  <c:v>4.4155844155844157E-2</c:v>
                </c:pt>
                <c:pt idx="9">
                  <c:v>8.4030429333411066E-2</c:v>
                </c:pt>
                <c:pt idx="10">
                  <c:v>0.11573463746544757</c:v>
                </c:pt>
                <c:pt idx="11">
                  <c:v>3.9970549078145803E-2</c:v>
                </c:pt>
                <c:pt idx="12">
                  <c:v>1.4556629331608104E-2</c:v>
                </c:pt>
                <c:pt idx="13">
                  <c:v>0</c:v>
                </c:pt>
                <c:pt idx="14">
                  <c:v>7.7535885455794502E-3</c:v>
                </c:pt>
                <c:pt idx="15">
                  <c:v>4.6257829036104876E-2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84-4C3E-BD62-E38CD070A1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0131840"/>
        <c:axId val="462579392"/>
      </c:barChart>
      <c:catAx>
        <c:axId val="460131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a-ES"/>
          </a:p>
        </c:txPr>
        <c:crossAx val="462579392"/>
        <c:crosses val="autoZero"/>
        <c:auto val="1"/>
        <c:lblAlgn val="ctr"/>
        <c:lblOffset val="100"/>
        <c:noMultiLvlLbl val="0"/>
      </c:catAx>
      <c:valAx>
        <c:axId val="462579392"/>
        <c:scaling>
          <c:orientation val="minMax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a-ES"/>
          </a:p>
        </c:txPr>
        <c:crossAx val="460131840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overlay val="0"/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a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'2014'!$O$1</c:f>
              <c:strCache>
                <c:ptCount val="1"/>
                <c:pt idx="0">
                  <c:v>Castellà</c:v>
                </c:pt>
              </c:strCache>
            </c:strRef>
          </c:tx>
          <c:invertIfNegative val="0"/>
          <c:cat>
            <c:strRef>
              <c:f>'2014'!$M$2:$M$17</c:f>
              <c:strCache>
                <c:ptCount val="16"/>
                <c:pt idx="0">
                  <c:v>ETS Arquit</c:v>
                </c:pt>
                <c:pt idx="1">
                  <c:v>Camins</c:v>
                </c:pt>
                <c:pt idx="2">
                  <c:v>Industr.</c:v>
                </c:pt>
                <c:pt idx="3">
                  <c:v>ETSIDiseny</c:v>
                </c:pt>
                <c:pt idx="4">
                  <c:v>Geodesia</c:v>
                </c:pt>
                <c:pt idx="5">
                  <c:v>Gest.Edif.</c:v>
                </c:pt>
                <c:pt idx="6">
                  <c:v>EPS Alcoi</c:v>
                </c:pt>
                <c:pt idx="7">
                  <c:v>Fac. BBAA</c:v>
                </c:pt>
                <c:pt idx="8">
                  <c:v>Fac. Ade</c:v>
                </c:pt>
                <c:pt idx="9">
                  <c:v>EPS Gandia</c:v>
                </c:pt>
                <c:pt idx="10">
                  <c:v>ETSINF</c:v>
                </c:pt>
                <c:pt idx="11">
                  <c:v>Agronómica</c:v>
                </c:pt>
                <c:pt idx="12">
                  <c:v>ETS Teleco</c:v>
                </c:pt>
                <c:pt idx="13">
                  <c:v>Universit.</c:v>
                </c:pt>
                <c:pt idx="14">
                  <c:v>Uni.Master</c:v>
                </c:pt>
                <c:pt idx="15">
                  <c:v>TOTALS</c:v>
                </c:pt>
              </c:strCache>
            </c:strRef>
          </c:cat>
          <c:val>
            <c:numRef>
              <c:f>'2014'!$O$2:$O$17</c:f>
              <c:numCache>
                <c:formatCode>0.0%</c:formatCode>
                <c:ptCount val="16"/>
                <c:pt idx="0">
                  <c:v>0.97105210034376555</c:v>
                </c:pt>
                <c:pt idx="1">
                  <c:v>0.94272613504857772</c:v>
                </c:pt>
                <c:pt idx="2">
                  <c:v>0.84723645816754201</c:v>
                </c:pt>
                <c:pt idx="3">
                  <c:v>0.85748470328335336</c:v>
                </c:pt>
                <c:pt idx="4">
                  <c:v>0.97774847535849674</c:v>
                </c:pt>
                <c:pt idx="5">
                  <c:v>0.88555112483865028</c:v>
                </c:pt>
                <c:pt idx="6">
                  <c:v>0.81413264570687249</c:v>
                </c:pt>
                <c:pt idx="7">
                  <c:v>0.9343103132441839</c:v>
                </c:pt>
                <c:pt idx="8">
                  <c:v>0.77372395046813647</c:v>
                </c:pt>
                <c:pt idx="9">
                  <c:v>0.76822408114488905</c:v>
                </c:pt>
                <c:pt idx="10">
                  <c:v>0.7780565596427812</c:v>
                </c:pt>
                <c:pt idx="11">
                  <c:v>0.83176665187396615</c:v>
                </c:pt>
                <c:pt idx="12">
                  <c:v>0.91904896688366833</c:v>
                </c:pt>
                <c:pt idx="13">
                  <c:v>1</c:v>
                </c:pt>
                <c:pt idx="14">
                  <c:v>0.94114504031464308</c:v>
                </c:pt>
                <c:pt idx="15">
                  <c:v>0.87508923657236437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CA-4B33-840B-6331142443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3045632"/>
        <c:axId val="462581120"/>
      </c:barChart>
      <c:catAx>
        <c:axId val="463045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a-ES"/>
          </a:p>
        </c:txPr>
        <c:crossAx val="462581120"/>
        <c:crosses val="autoZero"/>
        <c:auto val="1"/>
        <c:lblAlgn val="ctr"/>
        <c:lblOffset val="100"/>
        <c:noMultiLvlLbl val="0"/>
      </c:catAx>
      <c:valAx>
        <c:axId val="462581120"/>
        <c:scaling>
          <c:orientation val="minMax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a-ES"/>
          </a:p>
        </c:txPr>
        <c:crossAx val="463045632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overlay val="0"/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a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'2014'!$P$1</c:f>
              <c:strCache>
                <c:ptCount val="1"/>
                <c:pt idx="0">
                  <c:v>Anglés</c:v>
                </c:pt>
              </c:strCache>
            </c:strRef>
          </c:tx>
          <c:invertIfNegative val="0"/>
          <c:cat>
            <c:strRef>
              <c:f>'2014'!$M$2:$M$17</c:f>
              <c:strCache>
                <c:ptCount val="16"/>
                <c:pt idx="0">
                  <c:v>ETS Arquit</c:v>
                </c:pt>
                <c:pt idx="1">
                  <c:v>Camins</c:v>
                </c:pt>
                <c:pt idx="2">
                  <c:v>Industr.</c:v>
                </c:pt>
                <c:pt idx="3">
                  <c:v>ETSIDiseny</c:v>
                </c:pt>
                <c:pt idx="4">
                  <c:v>Geodesia</c:v>
                </c:pt>
                <c:pt idx="5">
                  <c:v>Gest.Edif.</c:v>
                </c:pt>
                <c:pt idx="6">
                  <c:v>EPS Alcoi</c:v>
                </c:pt>
                <c:pt idx="7">
                  <c:v>Fac. BBAA</c:v>
                </c:pt>
                <c:pt idx="8">
                  <c:v>Fac. Ade</c:v>
                </c:pt>
                <c:pt idx="9">
                  <c:v>EPS Gandia</c:v>
                </c:pt>
                <c:pt idx="10">
                  <c:v>ETSINF</c:v>
                </c:pt>
                <c:pt idx="11">
                  <c:v>Agronómica</c:v>
                </c:pt>
                <c:pt idx="12">
                  <c:v>ETS Teleco</c:v>
                </c:pt>
                <c:pt idx="13">
                  <c:v>Universit.</c:v>
                </c:pt>
                <c:pt idx="14">
                  <c:v>Uni.Master</c:v>
                </c:pt>
                <c:pt idx="15">
                  <c:v>TOTALS</c:v>
                </c:pt>
              </c:strCache>
            </c:strRef>
          </c:cat>
          <c:val>
            <c:numRef>
              <c:f>'2014'!$P$2:$P$17</c:f>
              <c:numCache>
                <c:formatCode>0.0%</c:formatCode>
                <c:ptCount val="16"/>
                <c:pt idx="0">
                  <c:v>1.3692283092202261E-2</c:v>
                </c:pt>
                <c:pt idx="1">
                  <c:v>9.5035928627176594E-3</c:v>
                </c:pt>
                <c:pt idx="2">
                  <c:v>4.2071197411003236E-2</c:v>
                </c:pt>
                <c:pt idx="3">
                  <c:v>9.3879185438957249E-2</c:v>
                </c:pt>
                <c:pt idx="4">
                  <c:v>1.9779133014669523E-2</c:v>
                </c:pt>
                <c:pt idx="5">
                  <c:v>7.0532915360501575E-2</c:v>
                </c:pt>
                <c:pt idx="6">
                  <c:v>6.0781267517657799E-2</c:v>
                </c:pt>
                <c:pt idx="7">
                  <c:v>1.9783843194724308E-2</c:v>
                </c:pt>
                <c:pt idx="8">
                  <c:v>0.15795832074901842</c:v>
                </c:pt>
                <c:pt idx="9">
                  <c:v>0.11714127488414118</c:v>
                </c:pt>
                <c:pt idx="10">
                  <c:v>0.10206251328938976</c:v>
                </c:pt>
                <c:pt idx="11">
                  <c:v>8.7818211159075316E-2</c:v>
                </c:pt>
                <c:pt idx="12">
                  <c:v>5.9116089118919572E-2</c:v>
                </c:pt>
                <c:pt idx="13">
                  <c:v>0</c:v>
                </c:pt>
                <c:pt idx="14">
                  <c:v>4.9494409783180739E-2</c:v>
                </c:pt>
                <c:pt idx="15">
                  <c:v>6.060654963528201E-2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C89-470A-86AF-4A54B84C59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3046144"/>
        <c:axId val="462582848"/>
      </c:barChart>
      <c:catAx>
        <c:axId val="463046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a-ES"/>
          </a:p>
        </c:txPr>
        <c:crossAx val="462582848"/>
        <c:crosses val="autoZero"/>
        <c:auto val="1"/>
        <c:lblAlgn val="ctr"/>
        <c:lblOffset val="100"/>
        <c:noMultiLvlLbl val="0"/>
      </c:catAx>
      <c:valAx>
        <c:axId val="462582848"/>
        <c:scaling>
          <c:orientation val="minMax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a-ES"/>
          </a:p>
        </c:txPr>
        <c:crossAx val="463046144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ca-ES"/>
              <a:t>Valencià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ca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'2015'!$M$2:$M$17</c:f>
              <c:strCache>
                <c:ptCount val="16"/>
                <c:pt idx="0">
                  <c:v>ETS Arquit</c:v>
                </c:pt>
                <c:pt idx="1">
                  <c:v>Camins</c:v>
                </c:pt>
                <c:pt idx="2">
                  <c:v>Industr.</c:v>
                </c:pt>
                <c:pt idx="3">
                  <c:v>ETSIDiseny</c:v>
                </c:pt>
                <c:pt idx="4">
                  <c:v>Geodesia</c:v>
                </c:pt>
                <c:pt idx="5">
                  <c:v>Gest.Edif.</c:v>
                </c:pt>
                <c:pt idx="6">
                  <c:v>EPS Alcoi</c:v>
                </c:pt>
                <c:pt idx="7">
                  <c:v>Fac. BBAA</c:v>
                </c:pt>
                <c:pt idx="8">
                  <c:v>Fac. Ade</c:v>
                </c:pt>
                <c:pt idx="9">
                  <c:v>EPS Gandia</c:v>
                </c:pt>
                <c:pt idx="10">
                  <c:v>ETSINF</c:v>
                </c:pt>
                <c:pt idx="11">
                  <c:v>Agronómica</c:v>
                </c:pt>
                <c:pt idx="12">
                  <c:v>ETS Teleco</c:v>
                </c:pt>
                <c:pt idx="13">
                  <c:v>Teleco ADE</c:v>
                </c:pt>
                <c:pt idx="14">
                  <c:v>Inf. Ade</c:v>
                </c:pt>
                <c:pt idx="15">
                  <c:v>TOTALS</c:v>
                </c:pt>
              </c:strCache>
            </c:strRef>
          </c:cat>
          <c:val>
            <c:numRef>
              <c:f>'2015'!$N$2:$N$17</c:f>
              <c:numCache>
                <c:formatCode>0.0%</c:formatCode>
                <c:ptCount val="16"/>
                <c:pt idx="0">
                  <c:v>4.9164734360217406E-2</c:v>
                </c:pt>
                <c:pt idx="1">
                  <c:v>3.141586898335072E-2</c:v>
                </c:pt>
                <c:pt idx="2">
                  <c:v>0.10092632598288201</c:v>
                </c:pt>
                <c:pt idx="3">
                  <c:v>2.4181213845667463E-2</c:v>
                </c:pt>
                <c:pt idx="4">
                  <c:v>0</c:v>
                </c:pt>
                <c:pt idx="5">
                  <c:v>3.5311382631437079E-2</c:v>
                </c:pt>
                <c:pt idx="6">
                  <c:v>0.1068084335165831</c:v>
                </c:pt>
                <c:pt idx="7">
                  <c:v>7.3096089486044402E-2</c:v>
                </c:pt>
                <c:pt idx="8">
                  <c:v>3.3344792024750776E-2</c:v>
                </c:pt>
                <c:pt idx="9">
                  <c:v>0.14237166290886513</c:v>
                </c:pt>
                <c:pt idx="10">
                  <c:v>0.12104646622413121</c:v>
                </c:pt>
                <c:pt idx="11">
                  <c:v>7.3826838770964784E-2</c:v>
                </c:pt>
                <c:pt idx="12">
                  <c:v>4.2809836189420932E-3</c:v>
                </c:pt>
                <c:pt idx="13">
                  <c:v>0</c:v>
                </c:pt>
                <c:pt idx="14">
                  <c:v>0</c:v>
                </c:pt>
                <c:pt idx="15">
                  <c:v>6.4237705350936397E-2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B2-4076-9D39-AE6A1A98CF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7265152"/>
        <c:axId val="462584576"/>
      </c:barChart>
      <c:catAx>
        <c:axId val="457265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a-ES"/>
          </a:p>
        </c:txPr>
        <c:crossAx val="462584576"/>
        <c:crosses val="autoZero"/>
        <c:auto val="1"/>
        <c:lblAlgn val="ctr"/>
        <c:lblOffset val="100"/>
        <c:noMultiLvlLbl val="0"/>
      </c:catAx>
      <c:valAx>
        <c:axId val="462584576"/>
        <c:scaling>
          <c:orientation val="minMax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a-ES"/>
          </a:p>
        </c:txPr>
        <c:crossAx val="457265152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ca-ES"/>
              <a:t>Castellà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'2015'!$M$2:$M$17</c:f>
              <c:strCache>
                <c:ptCount val="16"/>
                <c:pt idx="0">
                  <c:v>ETS Arquit</c:v>
                </c:pt>
                <c:pt idx="1">
                  <c:v>Camins</c:v>
                </c:pt>
                <c:pt idx="2">
                  <c:v>Industr.</c:v>
                </c:pt>
                <c:pt idx="3">
                  <c:v>ETSIDiseny</c:v>
                </c:pt>
                <c:pt idx="4">
                  <c:v>Geodesia</c:v>
                </c:pt>
                <c:pt idx="5">
                  <c:v>Gest.Edif.</c:v>
                </c:pt>
                <c:pt idx="6">
                  <c:v>EPS Alcoi</c:v>
                </c:pt>
                <c:pt idx="7">
                  <c:v>Fac. BBAA</c:v>
                </c:pt>
                <c:pt idx="8">
                  <c:v>Fac. Ade</c:v>
                </c:pt>
                <c:pt idx="9">
                  <c:v>EPS Gandia</c:v>
                </c:pt>
                <c:pt idx="10">
                  <c:v>ETSINF</c:v>
                </c:pt>
                <c:pt idx="11">
                  <c:v>Agronómica</c:v>
                </c:pt>
                <c:pt idx="12">
                  <c:v>ETS Teleco</c:v>
                </c:pt>
                <c:pt idx="13">
                  <c:v>Teleco ADE</c:v>
                </c:pt>
                <c:pt idx="14">
                  <c:v>Inf. Ade</c:v>
                </c:pt>
                <c:pt idx="15">
                  <c:v>TOTALS</c:v>
                </c:pt>
              </c:strCache>
            </c:strRef>
          </c:cat>
          <c:val>
            <c:numRef>
              <c:f>'2015'!$O$2:$O$17</c:f>
              <c:numCache>
                <c:formatCode>0.0%</c:formatCode>
                <c:ptCount val="16"/>
                <c:pt idx="0">
                  <c:v>0.93165252314737212</c:v>
                </c:pt>
                <c:pt idx="1">
                  <c:v>0.94686521798303314</c:v>
                </c:pt>
                <c:pt idx="2">
                  <c:v>0.82637613908442342</c:v>
                </c:pt>
                <c:pt idx="3">
                  <c:v>0.84120473956674002</c:v>
                </c:pt>
                <c:pt idx="4">
                  <c:v>0.97685185185185186</c:v>
                </c:pt>
                <c:pt idx="5">
                  <c:v>0.75794071358942383</c:v>
                </c:pt>
                <c:pt idx="6">
                  <c:v>0.81495801365311427</c:v>
                </c:pt>
                <c:pt idx="7">
                  <c:v>0.91160225515305748</c:v>
                </c:pt>
                <c:pt idx="8">
                  <c:v>0.76701615675489865</c:v>
                </c:pt>
                <c:pt idx="9">
                  <c:v>0.7267261379603307</c:v>
                </c:pt>
                <c:pt idx="10">
                  <c:v>0.7688402967590785</c:v>
                </c:pt>
                <c:pt idx="11">
                  <c:v>0.83483635756786068</c:v>
                </c:pt>
                <c:pt idx="12">
                  <c:v>0.77335969076188915</c:v>
                </c:pt>
                <c:pt idx="13">
                  <c:v>0.97496423462088699</c:v>
                </c:pt>
                <c:pt idx="14">
                  <c:v>1</c:v>
                </c:pt>
                <c:pt idx="15">
                  <c:v>0.84649361470009521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87-413D-BE2C-BD6BCD840D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7266176"/>
        <c:axId val="461840960"/>
      </c:barChart>
      <c:catAx>
        <c:axId val="457266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a-ES"/>
          </a:p>
        </c:txPr>
        <c:crossAx val="461840960"/>
        <c:crosses val="autoZero"/>
        <c:auto val="1"/>
        <c:lblAlgn val="ctr"/>
        <c:lblOffset val="100"/>
        <c:noMultiLvlLbl val="0"/>
      </c:catAx>
      <c:valAx>
        <c:axId val="461840960"/>
        <c:scaling>
          <c:orientation val="minMax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a-ES"/>
          </a:p>
        </c:txPr>
        <c:crossAx val="457266176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ca-ES"/>
              <a:t>Anglés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'2015'!$M$2:$M$17</c:f>
              <c:strCache>
                <c:ptCount val="16"/>
                <c:pt idx="0">
                  <c:v>ETS Arquit</c:v>
                </c:pt>
                <c:pt idx="1">
                  <c:v>Camins</c:v>
                </c:pt>
                <c:pt idx="2">
                  <c:v>Industr.</c:v>
                </c:pt>
                <c:pt idx="3">
                  <c:v>ETSIDiseny</c:v>
                </c:pt>
                <c:pt idx="4">
                  <c:v>Geodesia</c:v>
                </c:pt>
                <c:pt idx="5">
                  <c:v>Gest.Edif.</c:v>
                </c:pt>
                <c:pt idx="6">
                  <c:v>EPS Alcoi</c:v>
                </c:pt>
                <c:pt idx="7">
                  <c:v>Fac. BBAA</c:v>
                </c:pt>
                <c:pt idx="8">
                  <c:v>Fac. Ade</c:v>
                </c:pt>
                <c:pt idx="9">
                  <c:v>EPS Gandia</c:v>
                </c:pt>
                <c:pt idx="10">
                  <c:v>ETSINF</c:v>
                </c:pt>
                <c:pt idx="11">
                  <c:v>Agronómica</c:v>
                </c:pt>
                <c:pt idx="12">
                  <c:v>ETS Teleco</c:v>
                </c:pt>
                <c:pt idx="13">
                  <c:v>Teleco ADE</c:v>
                </c:pt>
                <c:pt idx="14">
                  <c:v>Inf. Ade</c:v>
                </c:pt>
                <c:pt idx="15">
                  <c:v>TOTALS</c:v>
                </c:pt>
              </c:strCache>
            </c:strRef>
          </c:cat>
          <c:val>
            <c:numRef>
              <c:f>'2015'!$P$2:$P$17</c:f>
              <c:numCache>
                <c:formatCode>0.0%</c:formatCode>
                <c:ptCount val="16"/>
                <c:pt idx="0">
                  <c:v>1.9182742492410455E-2</c:v>
                </c:pt>
                <c:pt idx="1">
                  <c:v>2.1718913033616113E-2</c:v>
                </c:pt>
                <c:pt idx="2">
                  <c:v>7.2697534932694541E-2</c:v>
                </c:pt>
                <c:pt idx="3">
                  <c:v>0.11103095463916772</c:v>
                </c:pt>
                <c:pt idx="4">
                  <c:v>2.3148148148148147E-2</c:v>
                </c:pt>
                <c:pt idx="5">
                  <c:v>0.20674790377913912</c:v>
                </c:pt>
                <c:pt idx="6">
                  <c:v>6.2727803620693134E-2</c:v>
                </c:pt>
                <c:pt idx="7">
                  <c:v>1.5301655360898133E-2</c:v>
                </c:pt>
                <c:pt idx="8">
                  <c:v>0.19963905122035067</c:v>
                </c:pt>
                <c:pt idx="9">
                  <c:v>0.10443420579681731</c:v>
                </c:pt>
                <c:pt idx="10">
                  <c:v>0.11011323701679032</c:v>
                </c:pt>
                <c:pt idx="11">
                  <c:v>9.133680366117447E-2</c:v>
                </c:pt>
                <c:pt idx="12">
                  <c:v>0.22235932561916871</c:v>
                </c:pt>
                <c:pt idx="13">
                  <c:v>2.5035765379113017E-2</c:v>
                </c:pt>
                <c:pt idx="14">
                  <c:v>0</c:v>
                </c:pt>
                <c:pt idx="15">
                  <c:v>7.7043460751273357E-2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A3-4294-ABE4-4EF5637E4E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3047680"/>
        <c:axId val="461842688"/>
      </c:barChart>
      <c:catAx>
        <c:axId val="463047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a-ES"/>
          </a:p>
        </c:txPr>
        <c:crossAx val="461842688"/>
        <c:crosses val="autoZero"/>
        <c:auto val="1"/>
        <c:lblAlgn val="ctr"/>
        <c:lblOffset val="100"/>
        <c:noMultiLvlLbl val="0"/>
      </c:catAx>
      <c:valAx>
        <c:axId val="461842688"/>
        <c:scaling>
          <c:orientation val="minMax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a-ES"/>
          </a:p>
        </c:txPr>
        <c:crossAx val="463047680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ca-ES"/>
              <a:t>Valencià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ca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'2016'!$M$2:$M$17</c:f>
              <c:strCache>
                <c:ptCount val="16"/>
                <c:pt idx="0">
                  <c:v>ETS Arquit</c:v>
                </c:pt>
                <c:pt idx="1">
                  <c:v>Camins</c:v>
                </c:pt>
                <c:pt idx="2">
                  <c:v>Industr.</c:v>
                </c:pt>
                <c:pt idx="3">
                  <c:v>ETSIDiseny</c:v>
                </c:pt>
                <c:pt idx="4">
                  <c:v>Geodesia</c:v>
                </c:pt>
                <c:pt idx="5">
                  <c:v>Gest.Edif.</c:v>
                </c:pt>
                <c:pt idx="6">
                  <c:v>EPS Alcoi</c:v>
                </c:pt>
                <c:pt idx="7">
                  <c:v>Fac. BBAA</c:v>
                </c:pt>
                <c:pt idx="8">
                  <c:v>Fac. Ade</c:v>
                </c:pt>
                <c:pt idx="9">
                  <c:v>EPS Gandia</c:v>
                </c:pt>
                <c:pt idx="10">
                  <c:v>ETSINF</c:v>
                </c:pt>
                <c:pt idx="11">
                  <c:v>Agronómica</c:v>
                </c:pt>
                <c:pt idx="12">
                  <c:v>ETS Teleco</c:v>
                </c:pt>
                <c:pt idx="13">
                  <c:v>Uni.Master</c:v>
                </c:pt>
                <c:pt idx="15">
                  <c:v>TOTALS</c:v>
                </c:pt>
              </c:strCache>
            </c:strRef>
          </c:cat>
          <c:val>
            <c:numRef>
              <c:f>'2016'!$N$2:$N$17</c:f>
              <c:numCache>
                <c:formatCode>0.0%</c:formatCode>
                <c:ptCount val="16"/>
                <c:pt idx="0">
                  <c:v>6.5323020315428915E-2</c:v>
                </c:pt>
                <c:pt idx="1">
                  <c:v>3.6056067184471853E-3</c:v>
                </c:pt>
                <c:pt idx="2">
                  <c:v>8.2367549575291799E-2</c:v>
                </c:pt>
                <c:pt idx="3">
                  <c:v>5.2336709351341222E-2</c:v>
                </c:pt>
                <c:pt idx="4">
                  <c:v>4.5327754532775454E-2</c:v>
                </c:pt>
                <c:pt idx="5">
                  <c:v>3.3073522440384973E-2</c:v>
                </c:pt>
                <c:pt idx="6">
                  <c:v>8.1669763369635412E-2</c:v>
                </c:pt>
                <c:pt idx="7">
                  <c:v>7.8763205440759931E-2</c:v>
                </c:pt>
                <c:pt idx="8">
                  <c:v>2.0302001300484072E-2</c:v>
                </c:pt>
                <c:pt idx="9">
                  <c:v>0.11973785401411043</c:v>
                </c:pt>
                <c:pt idx="10">
                  <c:v>0.1145285434437229</c:v>
                </c:pt>
                <c:pt idx="11">
                  <c:v>5.2979155189945372E-2</c:v>
                </c:pt>
                <c:pt idx="12">
                  <c:v>1.4070463106580987E-2</c:v>
                </c:pt>
                <c:pt idx="13">
                  <c:v>0.13840830449826991</c:v>
                </c:pt>
                <c:pt idx="15" formatCode="0.00%">
                  <c:v>6.1236382412146947E-2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AD-45BD-BF57-7A42C17849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7267200"/>
        <c:axId val="461844416"/>
      </c:barChart>
      <c:catAx>
        <c:axId val="457267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a-ES"/>
          </a:p>
        </c:txPr>
        <c:crossAx val="461844416"/>
        <c:crosses val="autoZero"/>
        <c:auto val="1"/>
        <c:lblAlgn val="ctr"/>
        <c:lblOffset val="100"/>
        <c:noMultiLvlLbl val="0"/>
      </c:catAx>
      <c:valAx>
        <c:axId val="461844416"/>
        <c:scaling>
          <c:orientation val="minMax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a-ES"/>
          </a:p>
        </c:txPr>
        <c:crossAx val="457267200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a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'2001'!$O$1</c:f>
              <c:strCache>
                <c:ptCount val="1"/>
                <c:pt idx="0">
                  <c:v>Castellà</c:v>
                </c:pt>
              </c:strCache>
            </c:strRef>
          </c:tx>
          <c:invertIfNegative val="0"/>
          <c:cat>
            <c:strRef>
              <c:f>'2001'!$M$2:$M$45</c:f>
              <c:strCache>
                <c:ptCount val="44"/>
                <c:pt idx="0">
                  <c:v>Agrònoms</c:v>
                </c:pt>
                <c:pt idx="1">
                  <c:v>ETS Arquit</c:v>
                </c:pt>
                <c:pt idx="2">
                  <c:v>Camins</c:v>
                </c:pt>
                <c:pt idx="3">
                  <c:v>Industr.</c:v>
                </c:pt>
                <c:pt idx="4">
                  <c:v>ETSIDiseny</c:v>
                </c:pt>
                <c:pt idx="5">
                  <c:v>ETSMRiE</c:v>
                </c:pt>
                <c:pt idx="6">
                  <c:v>Geodesia</c:v>
                </c:pt>
                <c:pt idx="7">
                  <c:v>Gest.Edif.</c:v>
                </c:pt>
                <c:pt idx="8">
                  <c:v>Inf.Aplic.</c:v>
                </c:pt>
                <c:pt idx="9">
                  <c:v>EPS Alcoi</c:v>
                </c:pt>
                <c:pt idx="10">
                  <c:v>Fac. BBAA</c:v>
                </c:pt>
                <c:pt idx="11">
                  <c:v>Fac. Ade</c:v>
                </c:pt>
                <c:pt idx="12">
                  <c:v>Fac.Inf.</c:v>
                </c:pt>
                <c:pt idx="13">
                  <c:v>EPS Gandia</c:v>
                </c:pt>
                <c:pt idx="14">
                  <c:v>ETS Teleco</c:v>
                </c:pt>
                <c:pt idx="15">
                  <c:v>Universit.</c:v>
                </c:pt>
                <c:pt idx="16">
                  <c:v>DOCTORAT</c:v>
                </c:pt>
                <c:pt idx="17">
                  <c:v>TOTALS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</c:strCache>
            </c:strRef>
          </c:cat>
          <c:val>
            <c:numRef>
              <c:f>'2001'!$O$2:$O$45</c:f>
              <c:numCache>
                <c:formatCode>0.0%</c:formatCode>
                <c:ptCount val="44"/>
                <c:pt idx="0">
                  <c:v>0.86148546980656615</c:v>
                </c:pt>
                <c:pt idx="1">
                  <c:v>0.90350808061702714</c:v>
                </c:pt>
                <c:pt idx="2">
                  <c:v>0.92807051159225895</c:v>
                </c:pt>
                <c:pt idx="3">
                  <c:v>0.90295930705040539</c:v>
                </c:pt>
                <c:pt idx="4">
                  <c:v>0.87967826657912018</c:v>
                </c:pt>
                <c:pt idx="5">
                  <c:v>0.91405329799764434</c:v>
                </c:pt>
                <c:pt idx="6">
                  <c:v>0.95348837209302328</c:v>
                </c:pt>
                <c:pt idx="7">
                  <c:v>0.92521151245895306</c:v>
                </c:pt>
                <c:pt idx="8">
                  <c:v>0.80297723292469347</c:v>
                </c:pt>
                <c:pt idx="9">
                  <c:v>0.90257094169074614</c:v>
                </c:pt>
                <c:pt idx="10">
                  <c:v>0.7918759886111989</c:v>
                </c:pt>
                <c:pt idx="11">
                  <c:v>0.87234042553191493</c:v>
                </c:pt>
                <c:pt idx="12">
                  <c:v>0.83809267241379315</c:v>
                </c:pt>
                <c:pt idx="13">
                  <c:v>0.86205057519614503</c:v>
                </c:pt>
                <c:pt idx="14">
                  <c:v>0.91210129047966881</c:v>
                </c:pt>
                <c:pt idx="15">
                  <c:v>1</c:v>
                </c:pt>
                <c:pt idx="16">
                  <c:v>0.97854790788471646</c:v>
                </c:pt>
                <c:pt idx="17">
                  <c:v>0.88721631230387166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4B-4DAD-8DBA-E7E86EC596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3045376"/>
        <c:axId val="375562816"/>
      </c:barChart>
      <c:catAx>
        <c:axId val="443045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a-ES"/>
          </a:p>
        </c:txPr>
        <c:crossAx val="375562816"/>
        <c:crosses val="autoZero"/>
        <c:auto val="1"/>
        <c:lblAlgn val="ctr"/>
        <c:lblOffset val="100"/>
        <c:noMultiLvlLbl val="0"/>
      </c:catAx>
      <c:valAx>
        <c:axId val="375562816"/>
        <c:scaling>
          <c:orientation val="minMax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a-ES"/>
          </a:p>
        </c:txPr>
        <c:crossAx val="443045376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a-E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ca-ES"/>
              <a:t>Castellà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ca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'2016'!$M$2:$M$17</c:f>
              <c:strCache>
                <c:ptCount val="16"/>
                <c:pt idx="0">
                  <c:v>ETS Arquit</c:v>
                </c:pt>
                <c:pt idx="1">
                  <c:v>Camins</c:v>
                </c:pt>
                <c:pt idx="2">
                  <c:v>Industr.</c:v>
                </c:pt>
                <c:pt idx="3">
                  <c:v>ETSIDiseny</c:v>
                </c:pt>
                <c:pt idx="4">
                  <c:v>Geodesia</c:v>
                </c:pt>
                <c:pt idx="5">
                  <c:v>Gest.Edif.</c:v>
                </c:pt>
                <c:pt idx="6">
                  <c:v>EPS Alcoi</c:v>
                </c:pt>
                <c:pt idx="7">
                  <c:v>Fac. BBAA</c:v>
                </c:pt>
                <c:pt idx="8">
                  <c:v>Fac. Ade</c:v>
                </c:pt>
                <c:pt idx="9">
                  <c:v>EPS Gandia</c:v>
                </c:pt>
                <c:pt idx="10">
                  <c:v>ETSINF</c:v>
                </c:pt>
                <c:pt idx="11">
                  <c:v>Agronómica</c:v>
                </c:pt>
                <c:pt idx="12">
                  <c:v>ETS Teleco</c:v>
                </c:pt>
                <c:pt idx="13">
                  <c:v>Uni.Master</c:v>
                </c:pt>
                <c:pt idx="15">
                  <c:v>TOTALS</c:v>
                </c:pt>
              </c:strCache>
            </c:strRef>
          </c:cat>
          <c:val>
            <c:numRef>
              <c:f>'2016'!$O$2:$O$17</c:f>
              <c:numCache>
                <c:formatCode>0.0%</c:formatCode>
                <c:ptCount val="16"/>
                <c:pt idx="0">
                  <c:v>0.89014941712334572</c:v>
                </c:pt>
                <c:pt idx="1">
                  <c:v>0.96057869987831068</c:v>
                </c:pt>
                <c:pt idx="2">
                  <c:v>0.80055479198239898</c:v>
                </c:pt>
                <c:pt idx="3">
                  <c:v>0.8151932127648911</c:v>
                </c:pt>
                <c:pt idx="4">
                  <c:v>0.79428172942817299</c:v>
                </c:pt>
                <c:pt idx="5">
                  <c:v>0.69572359354845825</c:v>
                </c:pt>
                <c:pt idx="6">
                  <c:v>0.83919594008374965</c:v>
                </c:pt>
                <c:pt idx="7">
                  <c:v>0.89579240534292726</c:v>
                </c:pt>
                <c:pt idx="8">
                  <c:v>0.77913445560291894</c:v>
                </c:pt>
                <c:pt idx="9">
                  <c:v>0.75667903835222527</c:v>
                </c:pt>
                <c:pt idx="10">
                  <c:v>0.76978605913837517</c:v>
                </c:pt>
                <c:pt idx="11">
                  <c:v>0.83919304473916589</c:v>
                </c:pt>
                <c:pt idx="12">
                  <c:v>0.78556392643474404</c:v>
                </c:pt>
                <c:pt idx="13">
                  <c:v>0.28027681660899656</c:v>
                </c:pt>
                <c:pt idx="15" formatCode="0.00%">
                  <c:v>0.82906751934566858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90-4E71-9707-403B96DC94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7268736"/>
        <c:axId val="461846144"/>
      </c:barChart>
      <c:catAx>
        <c:axId val="457268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a-ES"/>
          </a:p>
        </c:txPr>
        <c:crossAx val="461846144"/>
        <c:crosses val="autoZero"/>
        <c:auto val="1"/>
        <c:lblAlgn val="ctr"/>
        <c:lblOffset val="100"/>
        <c:noMultiLvlLbl val="0"/>
      </c:catAx>
      <c:valAx>
        <c:axId val="461846144"/>
        <c:scaling>
          <c:orientation val="minMax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a-ES"/>
          </a:p>
        </c:txPr>
        <c:crossAx val="457268736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ca-ES"/>
              <a:t>Anglés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'2016'!$M$2:$M$17</c:f>
              <c:strCache>
                <c:ptCount val="16"/>
                <c:pt idx="0">
                  <c:v>ETS Arquit</c:v>
                </c:pt>
                <c:pt idx="1">
                  <c:v>Camins</c:v>
                </c:pt>
                <c:pt idx="2">
                  <c:v>Industr.</c:v>
                </c:pt>
                <c:pt idx="3">
                  <c:v>ETSIDiseny</c:v>
                </c:pt>
                <c:pt idx="4">
                  <c:v>Geodesia</c:v>
                </c:pt>
                <c:pt idx="5">
                  <c:v>Gest.Edif.</c:v>
                </c:pt>
                <c:pt idx="6">
                  <c:v>EPS Alcoi</c:v>
                </c:pt>
                <c:pt idx="7">
                  <c:v>Fac. BBAA</c:v>
                </c:pt>
                <c:pt idx="8">
                  <c:v>Fac. Ade</c:v>
                </c:pt>
                <c:pt idx="9">
                  <c:v>EPS Gandia</c:v>
                </c:pt>
                <c:pt idx="10">
                  <c:v>ETSINF</c:v>
                </c:pt>
                <c:pt idx="11">
                  <c:v>Agronómica</c:v>
                </c:pt>
                <c:pt idx="12">
                  <c:v>ETS Teleco</c:v>
                </c:pt>
                <c:pt idx="13">
                  <c:v>Uni.Master</c:v>
                </c:pt>
                <c:pt idx="15">
                  <c:v>TOTALS</c:v>
                </c:pt>
              </c:strCache>
            </c:strRef>
          </c:cat>
          <c:val>
            <c:numRef>
              <c:f>'2016'!$P$2:$P$17</c:f>
              <c:numCache>
                <c:formatCode>0.0%</c:formatCode>
                <c:ptCount val="16"/>
                <c:pt idx="0">
                  <c:v>4.4527562561225399E-2</c:v>
                </c:pt>
                <c:pt idx="1">
                  <c:v>3.581569340324204E-2</c:v>
                </c:pt>
                <c:pt idx="2">
                  <c:v>0.11707765844230927</c:v>
                </c:pt>
                <c:pt idx="3">
                  <c:v>0.10752583865188398</c:v>
                </c:pt>
                <c:pt idx="4">
                  <c:v>0.16039051603905161</c:v>
                </c:pt>
                <c:pt idx="5">
                  <c:v>0.27120288401115678</c:v>
                </c:pt>
                <c:pt idx="6">
                  <c:v>5.4175795007507355E-2</c:v>
                </c:pt>
                <c:pt idx="7">
                  <c:v>2.5444389216312813E-2</c:v>
                </c:pt>
                <c:pt idx="8">
                  <c:v>0.2005635430965971</c:v>
                </c:pt>
                <c:pt idx="9">
                  <c:v>9.6499147356806106E-2</c:v>
                </c:pt>
                <c:pt idx="10">
                  <c:v>0.11568539741790193</c:v>
                </c:pt>
                <c:pt idx="11">
                  <c:v>0.10782780007088877</c:v>
                </c:pt>
                <c:pt idx="12">
                  <c:v>0.20036561045867493</c:v>
                </c:pt>
                <c:pt idx="13">
                  <c:v>0</c:v>
                </c:pt>
                <c:pt idx="15" formatCode="0.00%">
                  <c:v>9.4026259182349081E-2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4E-4A45-B99A-803E75C6140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465072128"/>
        <c:axId val="461847872"/>
      </c:barChart>
      <c:catAx>
        <c:axId val="465072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a-ES"/>
          </a:p>
        </c:txPr>
        <c:crossAx val="461847872"/>
        <c:crosses val="autoZero"/>
        <c:auto val="1"/>
        <c:lblAlgn val="ctr"/>
        <c:lblOffset val="100"/>
        <c:noMultiLvlLbl val="0"/>
      </c:catAx>
      <c:valAx>
        <c:axId val="461847872"/>
        <c:scaling>
          <c:orientation val="minMax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a-ES"/>
          </a:p>
        </c:txPr>
        <c:crossAx val="465072128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'[1]2017'!$A$2:$A$17</c:f>
              <c:strCache>
                <c:ptCount val="16"/>
                <c:pt idx="0">
                  <c:v>ETS Arquit</c:v>
                </c:pt>
                <c:pt idx="1">
                  <c:v>Camins</c:v>
                </c:pt>
                <c:pt idx="2">
                  <c:v>Industrials</c:v>
                </c:pt>
                <c:pt idx="3">
                  <c:v>ETS Disseny</c:v>
                </c:pt>
                <c:pt idx="4">
                  <c:v>Geodèsia</c:v>
                </c:pt>
                <c:pt idx="5">
                  <c:v>Gest. Edif.</c:v>
                </c:pt>
                <c:pt idx="6">
                  <c:v>EPS Alcoi</c:v>
                </c:pt>
                <c:pt idx="7">
                  <c:v>Fac. BBAA</c:v>
                </c:pt>
                <c:pt idx="8">
                  <c:v>Fac. ADE</c:v>
                </c:pt>
                <c:pt idx="9">
                  <c:v>EPS Gandia</c:v>
                </c:pt>
                <c:pt idx="10">
                  <c:v>ETSINF</c:v>
                </c:pt>
                <c:pt idx="11">
                  <c:v>Agronòmica</c:v>
                </c:pt>
                <c:pt idx="12">
                  <c:v>ETS Teleco</c:v>
                </c:pt>
                <c:pt idx="13">
                  <c:v>Uni. Màster</c:v>
                </c:pt>
                <c:pt idx="14">
                  <c:v>Universitat</c:v>
                </c:pt>
                <c:pt idx="15">
                  <c:v>TOTALS</c:v>
                </c:pt>
              </c:strCache>
            </c:strRef>
          </c:cat>
          <c:val>
            <c:numRef>
              <c:f>'[1]2017'!$H$2:$H$17</c:f>
              <c:numCache>
                <c:formatCode>General</c:formatCode>
                <c:ptCount val="16"/>
                <c:pt idx="0">
                  <c:v>5.0824307654134877E-2</c:v>
                </c:pt>
                <c:pt idx="1">
                  <c:v>5.2900339296520674E-2</c:v>
                </c:pt>
                <c:pt idx="2">
                  <c:v>0.10878556586832926</c:v>
                </c:pt>
                <c:pt idx="3">
                  <c:v>0.11606135915102977</c:v>
                </c:pt>
                <c:pt idx="4">
                  <c:v>0.16817359855334538</c:v>
                </c:pt>
                <c:pt idx="5">
                  <c:v>0.2876214901190034</c:v>
                </c:pt>
                <c:pt idx="6">
                  <c:v>6.9860848996266878E-2</c:v>
                </c:pt>
                <c:pt idx="7">
                  <c:v>1.9959298685034443E-2</c:v>
                </c:pt>
                <c:pt idx="8">
                  <c:v>0.19410147094107008</c:v>
                </c:pt>
                <c:pt idx="9">
                  <c:v>8.806666875528682E-2</c:v>
                </c:pt>
                <c:pt idx="10">
                  <c:v>0.12388823513313812</c:v>
                </c:pt>
                <c:pt idx="11">
                  <c:v>9.4939351808637634E-2</c:v>
                </c:pt>
                <c:pt idx="12">
                  <c:v>0.21812470916705443</c:v>
                </c:pt>
                <c:pt idx="13">
                  <c:v>1.3797861331493617E-2</c:v>
                </c:pt>
                <c:pt idx="14">
                  <c:v>7.5680089200661979E-2</c:v>
                </c:pt>
                <c:pt idx="15">
                  <c:v>9.742258414327136E-2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94-4B39-BD5D-3B2CC1AF14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60129280"/>
        <c:axId val="465654272"/>
      </c:barChart>
      <c:catAx>
        <c:axId val="4601292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465654272"/>
        <c:crosses val="autoZero"/>
        <c:auto val="1"/>
        <c:lblAlgn val="ctr"/>
        <c:lblOffset val="100"/>
        <c:noMultiLvlLbl val="0"/>
      </c:catAx>
      <c:valAx>
        <c:axId val="46565427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46012928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'[1]2017'!$A$2:$A$17</c:f>
              <c:strCache>
                <c:ptCount val="16"/>
                <c:pt idx="0">
                  <c:v>ETS Arquit</c:v>
                </c:pt>
                <c:pt idx="1">
                  <c:v>Camins</c:v>
                </c:pt>
                <c:pt idx="2">
                  <c:v>Industrials</c:v>
                </c:pt>
                <c:pt idx="3">
                  <c:v>ETS Disseny</c:v>
                </c:pt>
                <c:pt idx="4">
                  <c:v>Geodèsia</c:v>
                </c:pt>
                <c:pt idx="5">
                  <c:v>Gest. Edif.</c:v>
                </c:pt>
                <c:pt idx="6">
                  <c:v>EPS Alcoi</c:v>
                </c:pt>
                <c:pt idx="7">
                  <c:v>Fac. BBAA</c:v>
                </c:pt>
                <c:pt idx="8">
                  <c:v>Fac. ADE</c:v>
                </c:pt>
                <c:pt idx="9">
                  <c:v>EPS Gandia</c:v>
                </c:pt>
                <c:pt idx="10">
                  <c:v>ETSINF</c:v>
                </c:pt>
                <c:pt idx="11">
                  <c:v>Agronòmica</c:v>
                </c:pt>
                <c:pt idx="12">
                  <c:v>ETS Teleco</c:v>
                </c:pt>
                <c:pt idx="13">
                  <c:v>Uni. Màster</c:v>
                </c:pt>
                <c:pt idx="14">
                  <c:v>Universitat</c:v>
                </c:pt>
                <c:pt idx="15">
                  <c:v>TOTALS</c:v>
                </c:pt>
              </c:strCache>
            </c:strRef>
          </c:cat>
          <c:val>
            <c:numRef>
              <c:f>'[1]2017'!$G$2:$G$17</c:f>
              <c:numCache>
                <c:formatCode>General</c:formatCode>
                <c:ptCount val="16"/>
                <c:pt idx="0">
                  <c:v>0.86027089911916244</c:v>
                </c:pt>
                <c:pt idx="1">
                  <c:v>0.92812897347503553</c:v>
                </c:pt>
                <c:pt idx="2">
                  <c:v>0.79776351436510151</c:v>
                </c:pt>
                <c:pt idx="3">
                  <c:v>0.8092970170241921</c:v>
                </c:pt>
                <c:pt idx="4">
                  <c:v>0.80289330922242319</c:v>
                </c:pt>
                <c:pt idx="5">
                  <c:v>0.68721162949558379</c:v>
                </c:pt>
                <c:pt idx="6">
                  <c:v>0.82179579772233946</c:v>
                </c:pt>
                <c:pt idx="7">
                  <c:v>0.90971352536005012</c:v>
                </c:pt>
                <c:pt idx="8">
                  <c:v>0.73296052267316314</c:v>
                </c:pt>
                <c:pt idx="9">
                  <c:v>0.74275509884394875</c:v>
                </c:pt>
                <c:pt idx="10">
                  <c:v>0.75132043458033448</c:v>
                </c:pt>
                <c:pt idx="11">
                  <c:v>0.84458931668230575</c:v>
                </c:pt>
                <c:pt idx="12">
                  <c:v>0.77931596091205202</c:v>
                </c:pt>
                <c:pt idx="13">
                  <c:v>0.25319075543290787</c:v>
                </c:pt>
                <c:pt idx="14">
                  <c:v>0.92028129815057869</c:v>
                </c:pt>
                <c:pt idx="15">
                  <c:v>0.81674280344106598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612-4B63-8649-88D6951D7C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65075200"/>
        <c:axId val="465652544"/>
      </c:barChart>
      <c:catAx>
        <c:axId val="46507520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465652544"/>
        <c:crosses val="autoZero"/>
        <c:auto val="1"/>
        <c:lblAlgn val="ctr"/>
        <c:lblOffset val="100"/>
        <c:noMultiLvlLbl val="0"/>
      </c:catAx>
      <c:valAx>
        <c:axId val="46565254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46507520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'[1]2017'!$A$2:$A$17</c:f>
              <c:strCache>
                <c:ptCount val="16"/>
                <c:pt idx="0">
                  <c:v>ETS Arquit</c:v>
                </c:pt>
                <c:pt idx="1">
                  <c:v>Camins</c:v>
                </c:pt>
                <c:pt idx="2">
                  <c:v>Industrials</c:v>
                </c:pt>
                <c:pt idx="3">
                  <c:v>ETS Disseny</c:v>
                </c:pt>
                <c:pt idx="4">
                  <c:v>Geodèsia</c:v>
                </c:pt>
                <c:pt idx="5">
                  <c:v>Gest. Edif.</c:v>
                </c:pt>
                <c:pt idx="6">
                  <c:v>EPS Alcoi</c:v>
                </c:pt>
                <c:pt idx="7">
                  <c:v>Fac. BBAA</c:v>
                </c:pt>
                <c:pt idx="8">
                  <c:v>Fac. ADE</c:v>
                </c:pt>
                <c:pt idx="9">
                  <c:v>EPS Gandia</c:v>
                </c:pt>
                <c:pt idx="10">
                  <c:v>ETSINF</c:v>
                </c:pt>
                <c:pt idx="11">
                  <c:v>Agronòmica</c:v>
                </c:pt>
                <c:pt idx="12">
                  <c:v>ETS Teleco</c:v>
                </c:pt>
                <c:pt idx="13">
                  <c:v>Uni. Màster</c:v>
                </c:pt>
                <c:pt idx="14">
                  <c:v>Universitat</c:v>
                </c:pt>
                <c:pt idx="15">
                  <c:v>TOTALS</c:v>
                </c:pt>
              </c:strCache>
            </c:strRef>
          </c:cat>
          <c:val>
            <c:numRef>
              <c:f>'[1]2017'!$F$2:$F$17</c:f>
              <c:numCache>
                <c:formatCode>General</c:formatCode>
                <c:ptCount val="16"/>
                <c:pt idx="0">
                  <c:v>8.7588101318564537E-2</c:v>
                </c:pt>
                <c:pt idx="1">
                  <c:v>1.8970687228443792E-2</c:v>
                </c:pt>
                <c:pt idx="2">
                  <c:v>9.3450919766569274E-2</c:v>
                </c:pt>
                <c:pt idx="3">
                  <c:v>5.7043192191293883E-2</c:v>
                </c:pt>
                <c:pt idx="4">
                  <c:v>2.8933092224231464E-2</c:v>
                </c:pt>
                <c:pt idx="5">
                  <c:v>2.5166880385412798E-2</c:v>
                </c:pt>
                <c:pt idx="6">
                  <c:v>8.3547671665817197E-2</c:v>
                </c:pt>
                <c:pt idx="7">
                  <c:v>7.0327175954915472E-2</c:v>
                </c:pt>
                <c:pt idx="8">
                  <c:v>7.2938006385766752E-2</c:v>
                </c:pt>
                <c:pt idx="9">
                  <c:v>0.14380149754064978</c:v>
                </c:pt>
                <c:pt idx="10">
                  <c:v>0.12479133028652746</c:v>
                </c:pt>
                <c:pt idx="11">
                  <c:v>6.0471331509056703E-2</c:v>
                </c:pt>
                <c:pt idx="12">
                  <c:v>2.5593299208934391E-3</c:v>
                </c:pt>
                <c:pt idx="13">
                  <c:v>0.13107968264918937</c:v>
                </c:pt>
                <c:pt idx="14">
                  <c:v>1.3169389072040948E-3</c:v>
                </c:pt>
                <c:pt idx="15">
                  <c:v>7.0910234461015659E-2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17-4CEB-B2BB-95CC7E0DB1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65073664"/>
        <c:axId val="465650816"/>
      </c:barChart>
      <c:catAx>
        <c:axId val="4650736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465650816"/>
        <c:crosses val="autoZero"/>
        <c:auto val="1"/>
        <c:lblAlgn val="ctr"/>
        <c:lblOffset val="100"/>
        <c:noMultiLvlLbl val="0"/>
      </c:catAx>
      <c:valAx>
        <c:axId val="46565081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46507366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'2018'!$M$1</c:f>
              <c:strCache>
                <c:ptCount val="1"/>
                <c:pt idx="0">
                  <c:v>Valencià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'2018'!$B$2:$B$17</c:f>
              <c:strCache>
                <c:ptCount val="16"/>
                <c:pt idx="0">
                  <c:v>ETS Arquit</c:v>
                </c:pt>
                <c:pt idx="1">
                  <c:v>Camins</c:v>
                </c:pt>
                <c:pt idx="2">
                  <c:v>Industr.</c:v>
                </c:pt>
                <c:pt idx="3">
                  <c:v>ETSIDiseny</c:v>
                </c:pt>
                <c:pt idx="4">
                  <c:v>Geodesia</c:v>
                </c:pt>
                <c:pt idx="5">
                  <c:v>Gest.Edif.</c:v>
                </c:pt>
                <c:pt idx="6">
                  <c:v>EPS Alcoi</c:v>
                </c:pt>
                <c:pt idx="7">
                  <c:v>Fac. BBAA</c:v>
                </c:pt>
                <c:pt idx="8">
                  <c:v>Fac. Ade</c:v>
                </c:pt>
                <c:pt idx="9">
                  <c:v>EPS Gandia</c:v>
                </c:pt>
                <c:pt idx="10">
                  <c:v>ETSINF</c:v>
                </c:pt>
                <c:pt idx="11">
                  <c:v>Agronómica</c:v>
                </c:pt>
                <c:pt idx="12">
                  <c:v>ETS Teleco</c:v>
                </c:pt>
                <c:pt idx="13">
                  <c:v>Universit.</c:v>
                </c:pt>
                <c:pt idx="14">
                  <c:v>Uni.Master</c:v>
                </c:pt>
                <c:pt idx="15">
                  <c:v>TOTALS</c:v>
                </c:pt>
              </c:strCache>
            </c:strRef>
          </c:cat>
          <c:val>
            <c:numRef>
              <c:f>'2018'!$M$2:$M$17</c:f>
              <c:numCache>
                <c:formatCode>0.0%</c:formatCode>
                <c:ptCount val="16"/>
                <c:pt idx="0">
                  <c:v>0.11061340254098402</c:v>
                </c:pt>
                <c:pt idx="1">
                  <c:v>9.7566179139310198E-3</c:v>
                </c:pt>
                <c:pt idx="2">
                  <c:v>9.8805327200881352E-2</c:v>
                </c:pt>
                <c:pt idx="3">
                  <c:v>5.9538862699745496E-2</c:v>
                </c:pt>
                <c:pt idx="4">
                  <c:v>8.5106382978723406E-3</c:v>
                </c:pt>
                <c:pt idx="5">
                  <c:v>1.6479894528675019E-2</c:v>
                </c:pt>
                <c:pt idx="6">
                  <c:v>8.4870088143648686E-2</c:v>
                </c:pt>
                <c:pt idx="7">
                  <c:v>5.9561504745069049E-2</c:v>
                </c:pt>
                <c:pt idx="8">
                  <c:v>5.9673969167219898E-2</c:v>
                </c:pt>
                <c:pt idx="9">
                  <c:v>0.1537848403579529</c:v>
                </c:pt>
                <c:pt idx="10">
                  <c:v>0.12058668540312666</c:v>
                </c:pt>
                <c:pt idx="11">
                  <c:v>7.7356391443338168E-2</c:v>
                </c:pt>
                <c:pt idx="12">
                  <c:v>7.1665418761364848E-3</c:v>
                </c:pt>
                <c:pt idx="13">
                  <c:v>0.11538461538461539</c:v>
                </c:pt>
                <c:pt idx="14">
                  <c:v>0</c:v>
                </c:pt>
                <c:pt idx="15">
                  <c:v>7.4015243055496949E-2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AE-4B70-855F-06FF4FB8E5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65073664"/>
        <c:axId val="465650816"/>
      </c:barChart>
      <c:catAx>
        <c:axId val="4650736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465650816"/>
        <c:crosses val="autoZero"/>
        <c:auto val="1"/>
        <c:lblAlgn val="ctr"/>
        <c:lblOffset val="100"/>
        <c:noMultiLvlLbl val="0"/>
      </c:catAx>
      <c:valAx>
        <c:axId val="465650816"/>
        <c:scaling>
          <c:orientation val="minMax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crossAx val="46507366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'2018'!$B$2:$B$17</c:f>
              <c:strCache>
                <c:ptCount val="16"/>
                <c:pt idx="0">
                  <c:v>ETS Arquit</c:v>
                </c:pt>
                <c:pt idx="1">
                  <c:v>Camins</c:v>
                </c:pt>
                <c:pt idx="2">
                  <c:v>Industr.</c:v>
                </c:pt>
                <c:pt idx="3">
                  <c:v>ETSIDiseny</c:v>
                </c:pt>
                <c:pt idx="4">
                  <c:v>Geodesia</c:v>
                </c:pt>
                <c:pt idx="5">
                  <c:v>Gest.Edif.</c:v>
                </c:pt>
                <c:pt idx="6">
                  <c:v>EPS Alcoi</c:v>
                </c:pt>
                <c:pt idx="7">
                  <c:v>Fac. BBAA</c:v>
                </c:pt>
                <c:pt idx="8">
                  <c:v>Fac. Ade</c:v>
                </c:pt>
                <c:pt idx="9">
                  <c:v>EPS Gandia</c:v>
                </c:pt>
                <c:pt idx="10">
                  <c:v>ETSINF</c:v>
                </c:pt>
                <c:pt idx="11">
                  <c:v>Agronómica</c:v>
                </c:pt>
                <c:pt idx="12">
                  <c:v>ETS Teleco</c:v>
                </c:pt>
                <c:pt idx="13">
                  <c:v>Universit.</c:v>
                </c:pt>
                <c:pt idx="14">
                  <c:v>Uni.Master</c:v>
                </c:pt>
                <c:pt idx="15">
                  <c:v>TOTALS</c:v>
                </c:pt>
              </c:strCache>
            </c:strRef>
          </c:cat>
          <c:val>
            <c:numRef>
              <c:f>'2018'!$N$2:$N$17</c:f>
              <c:numCache>
                <c:formatCode>0.0%</c:formatCode>
                <c:ptCount val="16"/>
                <c:pt idx="0">
                  <c:v>0.81806818682151961</c:v>
                </c:pt>
                <c:pt idx="1">
                  <c:v>0.92806120391461533</c:v>
                </c:pt>
                <c:pt idx="2">
                  <c:v>0.80227472889711682</c:v>
                </c:pt>
                <c:pt idx="3">
                  <c:v>0.80745533401339864</c:v>
                </c:pt>
                <c:pt idx="4">
                  <c:v>0.97872340425531912</c:v>
                </c:pt>
                <c:pt idx="5">
                  <c:v>0.68100417490661391</c:v>
                </c:pt>
                <c:pt idx="6">
                  <c:v>0.83681085586203963</c:v>
                </c:pt>
                <c:pt idx="7">
                  <c:v>0.91043507599733997</c:v>
                </c:pt>
                <c:pt idx="8">
                  <c:v>0.74751051117503886</c:v>
                </c:pt>
                <c:pt idx="9">
                  <c:v>0.75185723861735732</c:v>
                </c:pt>
                <c:pt idx="10">
                  <c:v>0.7649280333949845</c:v>
                </c:pt>
                <c:pt idx="11">
                  <c:v>0.82084900036145658</c:v>
                </c:pt>
                <c:pt idx="12">
                  <c:v>0.79660926302278312</c:v>
                </c:pt>
                <c:pt idx="13">
                  <c:v>0.29487179487179488</c:v>
                </c:pt>
                <c:pt idx="14">
                  <c:v>0.91876370480731873</c:v>
                </c:pt>
                <c:pt idx="15">
                  <c:v>0.81841893092075924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EB-4A9D-95D5-794F069317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65075200"/>
        <c:axId val="465652544"/>
      </c:barChart>
      <c:catAx>
        <c:axId val="46507520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465652544"/>
        <c:crosses val="autoZero"/>
        <c:auto val="1"/>
        <c:lblAlgn val="ctr"/>
        <c:lblOffset val="100"/>
        <c:noMultiLvlLbl val="0"/>
      </c:catAx>
      <c:valAx>
        <c:axId val="465652544"/>
        <c:scaling>
          <c:orientation val="minMax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crossAx val="46507520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'2018'!$B$2:$B$17</c:f>
              <c:strCache>
                <c:ptCount val="16"/>
                <c:pt idx="0">
                  <c:v>ETS Arquit</c:v>
                </c:pt>
                <c:pt idx="1">
                  <c:v>Camins</c:v>
                </c:pt>
                <c:pt idx="2">
                  <c:v>Industr.</c:v>
                </c:pt>
                <c:pt idx="3">
                  <c:v>ETSIDiseny</c:v>
                </c:pt>
                <c:pt idx="4">
                  <c:v>Geodesia</c:v>
                </c:pt>
                <c:pt idx="5">
                  <c:v>Gest.Edif.</c:v>
                </c:pt>
                <c:pt idx="6">
                  <c:v>EPS Alcoi</c:v>
                </c:pt>
                <c:pt idx="7">
                  <c:v>Fac. BBAA</c:v>
                </c:pt>
                <c:pt idx="8">
                  <c:v>Fac. Ade</c:v>
                </c:pt>
                <c:pt idx="9">
                  <c:v>EPS Gandia</c:v>
                </c:pt>
                <c:pt idx="10">
                  <c:v>ETSINF</c:v>
                </c:pt>
                <c:pt idx="11">
                  <c:v>Agronómica</c:v>
                </c:pt>
                <c:pt idx="12">
                  <c:v>ETS Teleco</c:v>
                </c:pt>
                <c:pt idx="13">
                  <c:v>Universit.</c:v>
                </c:pt>
                <c:pt idx="14">
                  <c:v>Uni.Master</c:v>
                </c:pt>
                <c:pt idx="15">
                  <c:v>TOTALS</c:v>
                </c:pt>
              </c:strCache>
            </c:strRef>
          </c:cat>
          <c:val>
            <c:numRef>
              <c:f>'2018'!$O$2:$O$17</c:f>
              <c:numCache>
                <c:formatCode>0.0%</c:formatCode>
                <c:ptCount val="16"/>
                <c:pt idx="0">
                  <c:v>6.9942492747383928E-2</c:v>
                </c:pt>
                <c:pt idx="1">
                  <c:v>6.2182178171453696E-2</c:v>
                </c:pt>
                <c:pt idx="2">
                  <c:v>9.8919943902001803E-2</c:v>
                </c:pt>
                <c:pt idx="3">
                  <c:v>0.12163980977115521</c:v>
                </c:pt>
                <c:pt idx="4">
                  <c:v>1.276595744680851E-2</c:v>
                </c:pt>
                <c:pt idx="5">
                  <c:v>0.30251593056471104</c:v>
                </c:pt>
                <c:pt idx="6">
                  <c:v>6.5999204489588542E-2</c:v>
                </c:pt>
                <c:pt idx="7">
                  <c:v>3.0003419257590862E-2</c:v>
                </c:pt>
                <c:pt idx="8">
                  <c:v>0.19281551965774141</c:v>
                </c:pt>
                <c:pt idx="9">
                  <c:v>6.6943717165595357E-2</c:v>
                </c:pt>
                <c:pt idx="10">
                  <c:v>0.11448528120188881</c:v>
                </c:pt>
                <c:pt idx="11">
                  <c:v>0.10179460819520531</c:v>
                </c:pt>
                <c:pt idx="12">
                  <c:v>0.1962241951010803</c:v>
                </c:pt>
                <c:pt idx="13">
                  <c:v>0</c:v>
                </c:pt>
                <c:pt idx="14">
                  <c:v>7.982675854966198E-2</c:v>
                </c:pt>
                <c:pt idx="15">
                  <c:v>9.6295734354704843E-2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8A-4DFD-8EEA-699198EDC2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60129280"/>
        <c:axId val="465654272"/>
      </c:barChart>
      <c:catAx>
        <c:axId val="4601292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465654272"/>
        <c:crosses val="autoZero"/>
        <c:auto val="1"/>
        <c:lblAlgn val="ctr"/>
        <c:lblOffset val="100"/>
        <c:noMultiLvlLbl val="0"/>
      </c:catAx>
      <c:valAx>
        <c:axId val="465654272"/>
        <c:scaling>
          <c:orientation val="minMax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crossAx val="46012928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ca-ES" sz="1200" b="1"/>
              <a:t>Percentatge dels crèdits de docència en castellà 2019 (totes les</a:t>
            </a:r>
            <a:r>
              <a:rPr lang="ca-ES" sz="1200" b="1" baseline="0"/>
              <a:t> tit.)</a:t>
            </a:r>
            <a:endParaRPr lang="ca-ES" sz="12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ca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10"/>
              <c:layout>
                <c:manualLayout>
                  <c:x val="1.6203703703703703E-4"/>
                  <c:y val="8.159722222222181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9DD-476C-A6A4-BC3145D8C69C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'2019'!$C$2:$C$17</c:f>
              <c:strCache>
                <c:ptCount val="16"/>
                <c:pt idx="0">
                  <c:v>ETS Arquit</c:v>
                </c:pt>
                <c:pt idx="1">
                  <c:v>Camins</c:v>
                </c:pt>
                <c:pt idx="2">
                  <c:v>Industr.</c:v>
                </c:pt>
                <c:pt idx="3">
                  <c:v>ETSIDiseny</c:v>
                </c:pt>
                <c:pt idx="4">
                  <c:v>Geodesia</c:v>
                </c:pt>
                <c:pt idx="5">
                  <c:v>Gest.Edif.</c:v>
                </c:pt>
                <c:pt idx="6">
                  <c:v>EPS Alcoi</c:v>
                </c:pt>
                <c:pt idx="7">
                  <c:v>Fac. BBAA</c:v>
                </c:pt>
                <c:pt idx="8">
                  <c:v>Fac. Ade</c:v>
                </c:pt>
                <c:pt idx="9">
                  <c:v>EPS Gandia</c:v>
                </c:pt>
                <c:pt idx="10">
                  <c:v>ETSINF</c:v>
                </c:pt>
                <c:pt idx="11">
                  <c:v>Agronómica</c:v>
                </c:pt>
                <c:pt idx="12">
                  <c:v>ETS Teleco</c:v>
                </c:pt>
                <c:pt idx="13">
                  <c:v>Universit.</c:v>
                </c:pt>
                <c:pt idx="14">
                  <c:v>Uni.Master</c:v>
                </c:pt>
                <c:pt idx="15">
                  <c:v>TOTALS</c:v>
                </c:pt>
              </c:strCache>
            </c:strRef>
          </c:cat>
          <c:val>
            <c:numRef>
              <c:f>'2019'!$O$2:$O$17</c:f>
              <c:numCache>
                <c:formatCode>0.0%</c:formatCode>
                <c:ptCount val="16"/>
                <c:pt idx="0">
                  <c:v>0.76742074600892796</c:v>
                </c:pt>
                <c:pt idx="1">
                  <c:v>0.9363328568204049</c:v>
                </c:pt>
                <c:pt idx="2">
                  <c:v>0.8095630909978484</c:v>
                </c:pt>
                <c:pt idx="3">
                  <c:v>0.83462104301948048</c:v>
                </c:pt>
                <c:pt idx="4">
                  <c:v>0.95537525354969577</c:v>
                </c:pt>
                <c:pt idx="5">
                  <c:v>0.74414035728971539</c:v>
                </c:pt>
                <c:pt idx="6">
                  <c:v>0.86773454649572113</c:v>
                </c:pt>
                <c:pt idx="7">
                  <c:v>0.91777992060587288</c:v>
                </c:pt>
                <c:pt idx="8">
                  <c:v>0.73284042836998364</c:v>
                </c:pt>
                <c:pt idx="9">
                  <c:v>0.75800940393095995</c:v>
                </c:pt>
                <c:pt idx="10">
                  <c:v>0.77521260642776357</c:v>
                </c:pt>
                <c:pt idx="11">
                  <c:v>0.83926116355496039</c:v>
                </c:pt>
                <c:pt idx="12">
                  <c:v>0.81797982403063096</c:v>
                </c:pt>
                <c:pt idx="13">
                  <c:v>0.26058631921824105</c:v>
                </c:pt>
                <c:pt idx="14">
                  <c:v>0.93332932306705163</c:v>
                </c:pt>
                <c:pt idx="15">
                  <c:v>0.82431072232771951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9DD-476C-A6A4-BC3145D8C69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545985560"/>
        <c:axId val="545991464"/>
      </c:barChart>
      <c:catAx>
        <c:axId val="5459855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ca-ES"/>
          </a:p>
        </c:txPr>
        <c:crossAx val="545991464"/>
        <c:crosses val="autoZero"/>
        <c:auto val="1"/>
        <c:lblAlgn val="ctr"/>
        <c:lblOffset val="100"/>
        <c:noMultiLvlLbl val="0"/>
      </c:catAx>
      <c:valAx>
        <c:axId val="545991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ca-ES"/>
          </a:p>
        </c:txPr>
        <c:crossAx val="5459855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ca-ES" sz="1200" b="1"/>
              <a:t>Percentatge dels crèdits de docència en anglès 2019 (totes les</a:t>
            </a:r>
            <a:r>
              <a:rPr lang="ca-ES" sz="1200" b="1" baseline="0"/>
              <a:t> tit.)</a:t>
            </a:r>
            <a:endParaRPr lang="ca-ES" sz="12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ca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10"/>
              <c:layout>
                <c:manualLayout>
                  <c:x val="-2.7777777777777779E-3"/>
                  <c:y val="-1.388888888888888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517-42A3-997D-D9422AFAD902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'2019'!$C$2:$C$17</c:f>
              <c:strCache>
                <c:ptCount val="16"/>
                <c:pt idx="0">
                  <c:v>ETS Arquit</c:v>
                </c:pt>
                <c:pt idx="1">
                  <c:v>Camins</c:v>
                </c:pt>
                <c:pt idx="2">
                  <c:v>Industr.</c:v>
                </c:pt>
                <c:pt idx="3">
                  <c:v>ETSIDiseny</c:v>
                </c:pt>
                <c:pt idx="4">
                  <c:v>Geodesia</c:v>
                </c:pt>
                <c:pt idx="5">
                  <c:v>Gest.Edif.</c:v>
                </c:pt>
                <c:pt idx="6">
                  <c:v>EPS Alcoi</c:v>
                </c:pt>
                <c:pt idx="7">
                  <c:v>Fac. BBAA</c:v>
                </c:pt>
                <c:pt idx="8">
                  <c:v>Fac. Ade</c:v>
                </c:pt>
                <c:pt idx="9">
                  <c:v>EPS Gandia</c:v>
                </c:pt>
                <c:pt idx="10">
                  <c:v>ETSINF</c:v>
                </c:pt>
                <c:pt idx="11">
                  <c:v>Agronómica</c:v>
                </c:pt>
                <c:pt idx="12">
                  <c:v>ETS Teleco</c:v>
                </c:pt>
                <c:pt idx="13">
                  <c:v>Universit.</c:v>
                </c:pt>
                <c:pt idx="14">
                  <c:v>Uni.Master</c:v>
                </c:pt>
                <c:pt idx="15">
                  <c:v>TOTALS</c:v>
                </c:pt>
              </c:strCache>
            </c:strRef>
          </c:cat>
          <c:val>
            <c:numRef>
              <c:f>'2019'!$P$2:$P$17</c:f>
              <c:numCache>
                <c:formatCode>0.0%</c:formatCode>
                <c:ptCount val="16"/>
                <c:pt idx="0">
                  <c:v>0.11403437298118392</c:v>
                </c:pt>
                <c:pt idx="1">
                  <c:v>5.9152810172297052E-2</c:v>
                </c:pt>
                <c:pt idx="2">
                  <c:v>9.3083856153609715E-2</c:v>
                </c:pt>
                <c:pt idx="3">
                  <c:v>0.11722554788961038</c:v>
                </c:pt>
                <c:pt idx="4">
                  <c:v>1.2170385395537525E-2</c:v>
                </c:pt>
                <c:pt idx="5">
                  <c:v>0.24672179832777447</c:v>
                </c:pt>
                <c:pt idx="6">
                  <c:v>5.8954760920052175E-2</c:v>
                </c:pt>
                <c:pt idx="7">
                  <c:v>2.1291421492722205E-2</c:v>
                </c:pt>
                <c:pt idx="8">
                  <c:v>0.20602919318571591</c:v>
                </c:pt>
                <c:pt idx="9">
                  <c:v>6.7229344937355801E-2</c:v>
                </c:pt>
                <c:pt idx="10">
                  <c:v>0.11343991470832938</c:v>
                </c:pt>
                <c:pt idx="11">
                  <c:v>0.10004650948844675</c:v>
                </c:pt>
                <c:pt idx="12">
                  <c:v>0.17755646593197305</c:v>
                </c:pt>
                <c:pt idx="13">
                  <c:v>0</c:v>
                </c:pt>
                <c:pt idx="14">
                  <c:v>6.5166827077317926E-2</c:v>
                </c:pt>
                <c:pt idx="15">
                  <c:v>9.498470094284768E-2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517-42A3-997D-D9422AFAD90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545985560"/>
        <c:axId val="545991464"/>
      </c:barChart>
      <c:catAx>
        <c:axId val="5459855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ca-ES"/>
          </a:p>
        </c:txPr>
        <c:crossAx val="545991464"/>
        <c:crosses val="autoZero"/>
        <c:auto val="1"/>
        <c:lblAlgn val="ctr"/>
        <c:lblOffset val="100"/>
        <c:noMultiLvlLbl val="0"/>
      </c:catAx>
      <c:valAx>
        <c:axId val="545991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ca-ES"/>
          </a:p>
        </c:txPr>
        <c:crossAx val="5459855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a-ES"/>
        </a:p>
      </c:txPr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'2001'!$P$1</c:f>
              <c:strCache>
                <c:ptCount val="1"/>
                <c:pt idx="0">
                  <c:v>Anglés</c:v>
                </c:pt>
              </c:strCache>
            </c:strRef>
          </c:tx>
          <c:invertIfNegative val="0"/>
          <c:cat>
            <c:strRef>
              <c:f>'2001'!$M$2:$M$45</c:f>
              <c:strCache>
                <c:ptCount val="44"/>
                <c:pt idx="0">
                  <c:v>Agrònoms</c:v>
                </c:pt>
                <c:pt idx="1">
                  <c:v>ETS Arquit</c:v>
                </c:pt>
                <c:pt idx="2">
                  <c:v>Camins</c:v>
                </c:pt>
                <c:pt idx="3">
                  <c:v>Industr.</c:v>
                </c:pt>
                <c:pt idx="4">
                  <c:v>ETSIDiseny</c:v>
                </c:pt>
                <c:pt idx="5">
                  <c:v>ETSMRiE</c:v>
                </c:pt>
                <c:pt idx="6">
                  <c:v>Geodesia</c:v>
                </c:pt>
                <c:pt idx="7">
                  <c:v>Gest.Edif.</c:v>
                </c:pt>
                <c:pt idx="8">
                  <c:v>Inf.Aplic.</c:v>
                </c:pt>
                <c:pt idx="9">
                  <c:v>EPS Alcoi</c:v>
                </c:pt>
                <c:pt idx="10">
                  <c:v>Fac. BBAA</c:v>
                </c:pt>
                <c:pt idx="11">
                  <c:v>Fac. Ade</c:v>
                </c:pt>
                <c:pt idx="12">
                  <c:v>Fac.Inf.</c:v>
                </c:pt>
                <c:pt idx="13">
                  <c:v>EPS Gandia</c:v>
                </c:pt>
                <c:pt idx="14">
                  <c:v>ETS Teleco</c:v>
                </c:pt>
                <c:pt idx="15">
                  <c:v>Universit.</c:v>
                </c:pt>
                <c:pt idx="16">
                  <c:v>DOCTORAT</c:v>
                </c:pt>
                <c:pt idx="17">
                  <c:v>TOTALS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</c:strCache>
            </c:strRef>
          </c:cat>
          <c:val>
            <c:numRef>
              <c:f>'2001'!$P$2:$P$45</c:f>
              <c:numCache>
                <c:formatCode>0.0%</c:formatCode>
                <c:ptCount val="44"/>
                <c:pt idx="0">
                  <c:v>2.5017675531625604E-2</c:v>
                </c:pt>
                <c:pt idx="1">
                  <c:v>1.1558749973730114E-2</c:v>
                </c:pt>
                <c:pt idx="2">
                  <c:v>2.2545826148048793E-2</c:v>
                </c:pt>
                <c:pt idx="3">
                  <c:v>2.483597946522368E-2</c:v>
                </c:pt>
                <c:pt idx="4">
                  <c:v>4.2268548916611949E-2</c:v>
                </c:pt>
                <c:pt idx="5">
                  <c:v>2.7606007067137808E-2</c:v>
                </c:pt>
                <c:pt idx="6">
                  <c:v>3.4883720930232558E-2</c:v>
                </c:pt>
                <c:pt idx="7">
                  <c:v>1.6225613289549932E-2</c:v>
                </c:pt>
                <c:pt idx="8">
                  <c:v>3.8528896672504379E-2</c:v>
                </c:pt>
                <c:pt idx="9">
                  <c:v>2.0152626509594724E-2</c:v>
                </c:pt>
                <c:pt idx="10">
                  <c:v>5.6944005061689337E-3</c:v>
                </c:pt>
                <c:pt idx="11">
                  <c:v>3.1052328924669352E-2</c:v>
                </c:pt>
                <c:pt idx="12">
                  <c:v>2.6400862068965518E-2</c:v>
                </c:pt>
                <c:pt idx="13">
                  <c:v>3.4177505192351749E-2</c:v>
                </c:pt>
                <c:pt idx="14">
                  <c:v>2.7027027027027029E-2</c:v>
                </c:pt>
                <c:pt idx="15">
                  <c:v>0</c:v>
                </c:pt>
                <c:pt idx="16">
                  <c:v>1.0726046057641773E-2</c:v>
                </c:pt>
                <c:pt idx="17">
                  <c:v>2.3964367782392391E-2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C7-40BD-8049-B16A61B00D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3046912"/>
        <c:axId val="375564544"/>
      </c:barChart>
      <c:catAx>
        <c:axId val="443046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a-ES"/>
          </a:p>
        </c:txPr>
        <c:crossAx val="375564544"/>
        <c:crosses val="autoZero"/>
        <c:auto val="1"/>
        <c:lblAlgn val="ctr"/>
        <c:lblOffset val="100"/>
        <c:noMultiLvlLbl val="0"/>
      </c:catAx>
      <c:valAx>
        <c:axId val="375564544"/>
        <c:scaling>
          <c:orientation val="minMax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a-ES"/>
          </a:p>
        </c:txPr>
        <c:crossAx val="443046912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a-E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ca-ES" sz="1200" b="1"/>
              <a:t>Percentatge dels crèdits de docència en valencià 2019 (totes les</a:t>
            </a:r>
            <a:r>
              <a:rPr lang="ca-ES" sz="1200" b="1" baseline="0"/>
              <a:t> tit.)</a:t>
            </a:r>
            <a:endParaRPr lang="ca-ES" sz="12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ca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7"/>
              <c:layout>
                <c:manualLayout>
                  <c:x val="0"/>
                  <c:y val="-3.086805555555555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EC3-4D5B-A3FE-AF08F1812F17}"/>
                </c:ext>
              </c:extLst>
            </c:dLbl>
            <c:dLbl>
              <c:idx val="10"/>
              <c:layout>
                <c:manualLayout>
                  <c:x val="1.6203703703703703E-4"/>
                  <c:y val="8.159722222222181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EC3-4D5B-A3FE-AF08F1812F17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'2019'!$C$2:$C$17</c:f>
              <c:strCache>
                <c:ptCount val="16"/>
                <c:pt idx="0">
                  <c:v>ETS Arquit</c:v>
                </c:pt>
                <c:pt idx="1">
                  <c:v>Camins</c:v>
                </c:pt>
                <c:pt idx="2">
                  <c:v>Industr.</c:v>
                </c:pt>
                <c:pt idx="3">
                  <c:v>ETSIDiseny</c:v>
                </c:pt>
                <c:pt idx="4">
                  <c:v>Geodesia</c:v>
                </c:pt>
                <c:pt idx="5">
                  <c:v>Gest.Edif.</c:v>
                </c:pt>
                <c:pt idx="6">
                  <c:v>EPS Alcoi</c:v>
                </c:pt>
                <c:pt idx="7">
                  <c:v>Fac. BBAA</c:v>
                </c:pt>
                <c:pt idx="8">
                  <c:v>Fac. Ade</c:v>
                </c:pt>
                <c:pt idx="9">
                  <c:v>EPS Gandia</c:v>
                </c:pt>
                <c:pt idx="10">
                  <c:v>ETSINF</c:v>
                </c:pt>
                <c:pt idx="11">
                  <c:v>Agronómica</c:v>
                </c:pt>
                <c:pt idx="12">
                  <c:v>ETS Teleco</c:v>
                </c:pt>
                <c:pt idx="13">
                  <c:v>Universit.</c:v>
                </c:pt>
                <c:pt idx="14">
                  <c:v>Uni.Master</c:v>
                </c:pt>
                <c:pt idx="15">
                  <c:v>TOTALS</c:v>
                </c:pt>
              </c:strCache>
            </c:strRef>
          </c:cat>
          <c:val>
            <c:numRef>
              <c:f>'2019'!$N$2:$N$17</c:f>
              <c:numCache>
                <c:formatCode>0.0%</c:formatCode>
                <c:ptCount val="16"/>
                <c:pt idx="0">
                  <c:v>0.11854488100988821</c:v>
                </c:pt>
                <c:pt idx="1">
                  <c:v>4.5143330072981722E-3</c:v>
                </c:pt>
                <c:pt idx="2">
                  <c:v>9.7353052848541816E-2</c:v>
                </c:pt>
                <c:pt idx="3">
                  <c:v>4.8153409090909094E-2</c:v>
                </c:pt>
                <c:pt idx="4">
                  <c:v>3.2454361054766734E-2</c:v>
                </c:pt>
                <c:pt idx="5">
                  <c:v>9.137844382510165E-3</c:v>
                </c:pt>
                <c:pt idx="6">
                  <c:v>4.8257404638437314E-2</c:v>
                </c:pt>
                <c:pt idx="7">
                  <c:v>6.0928657901404878E-2</c:v>
                </c:pt>
                <c:pt idx="8">
                  <c:v>6.1130378444300471E-2</c:v>
                </c:pt>
                <c:pt idx="9">
                  <c:v>0.14949913845974125</c:v>
                </c:pt>
                <c:pt idx="10">
                  <c:v>0.11134747886390697</c:v>
                </c:pt>
                <c:pt idx="11">
                  <c:v>6.0692326956592851E-2</c:v>
                </c:pt>
                <c:pt idx="12">
                  <c:v>4.4637100373959709E-3</c:v>
                </c:pt>
                <c:pt idx="13">
                  <c:v>0.15472312703583063</c:v>
                </c:pt>
                <c:pt idx="14">
                  <c:v>0</c:v>
                </c:pt>
                <c:pt idx="15">
                  <c:v>6.983740923245628E-2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EC3-4D5B-A3FE-AF08F1812F1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545985560"/>
        <c:axId val="545991464"/>
      </c:barChart>
      <c:catAx>
        <c:axId val="5459855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ca-ES"/>
          </a:p>
        </c:txPr>
        <c:crossAx val="545991464"/>
        <c:crosses val="autoZero"/>
        <c:auto val="1"/>
        <c:lblAlgn val="ctr"/>
        <c:lblOffset val="100"/>
        <c:noMultiLvlLbl val="0"/>
      </c:catAx>
      <c:valAx>
        <c:axId val="545991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ca-ES"/>
          </a:p>
        </c:txPr>
        <c:crossAx val="5459855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1597289898986539E-2"/>
          <c:y val="0.13405555555555557"/>
          <c:w val="0.93363416705264779"/>
          <c:h val="0.7153704678362573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'Històric actualitzat'!$N$2</c:f>
              <c:strCache>
                <c:ptCount val="1"/>
                <c:pt idx="0">
                  <c:v>2000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('Històric actualitzat'!$M$15:$M$18,'Històric actualitzat'!$M$8)</c15:sqref>
                  </c15:fullRef>
                </c:ext>
              </c:extLst>
              <c:f>'Històric actualitzat'!$M$15:$M$18</c:f>
              <c:strCache>
                <c:ptCount val="4"/>
                <c:pt idx="0">
                  <c:v>ETS Teleco</c:v>
                </c:pt>
                <c:pt idx="1">
                  <c:v>Universit.</c:v>
                </c:pt>
                <c:pt idx="2">
                  <c:v>Uni.Màster</c:v>
                </c:pt>
                <c:pt idx="3">
                  <c:v>TOTALS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('Històric actualitzat'!$N$15:$N$18,'Històric actualitzat'!$N$8)</c15:sqref>
                  </c15:fullRef>
                </c:ext>
              </c:extLst>
              <c:f>'Històric actualitzat'!$N$15:$N$18</c:f>
              <c:numCache>
                <c:formatCode>0.0%</c:formatCode>
                <c:ptCount val="4"/>
                <c:pt idx="0">
                  <c:v>3.6581147304698761E-2</c:v>
                </c:pt>
                <c:pt idx="3">
                  <c:v>7.9530400621259892E-2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DE-40A0-B470-DBD6576C9C8F}"/>
            </c:ext>
          </c:extLst>
        </c:ser>
        <c:ser>
          <c:idx val="1"/>
          <c:order val="1"/>
          <c:tx>
            <c:strRef>
              <c:f>'Històric actualitzat'!$O$2</c:f>
              <c:strCache>
                <c:ptCount val="1"/>
                <c:pt idx="0">
                  <c:v>2001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('Històric actualitzat'!$M$15:$M$18,'Històric actualitzat'!$M$8)</c15:sqref>
                  </c15:fullRef>
                </c:ext>
              </c:extLst>
              <c:f>'Històric actualitzat'!$M$15:$M$18</c:f>
              <c:strCache>
                <c:ptCount val="4"/>
                <c:pt idx="0">
                  <c:v>ETS Teleco</c:v>
                </c:pt>
                <c:pt idx="1">
                  <c:v>Universit.</c:v>
                </c:pt>
                <c:pt idx="2">
                  <c:v>Uni.Màster</c:v>
                </c:pt>
                <c:pt idx="3">
                  <c:v>TOTALS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'Històric actualitzat'!$O$14:$O$18</c15:sqref>
                  </c15:fullRef>
                </c:ext>
              </c:extLst>
              <c:f>'Històric actualitzat'!$O$14:$O$17</c:f>
              <c:numCache>
                <c:formatCode>0.0%</c:formatCode>
                <c:ptCount val="4"/>
                <c:pt idx="0">
                  <c:v>0.127</c:v>
                </c:pt>
                <c:pt idx="1">
                  <c:v>3.9444850255661065E-2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7DE-40A0-B470-DBD6576C9C8F}"/>
            </c:ext>
          </c:extLst>
        </c:ser>
        <c:ser>
          <c:idx val="2"/>
          <c:order val="2"/>
          <c:tx>
            <c:strRef>
              <c:f>'Històric actualitzat'!$P$2</c:f>
              <c:strCache>
                <c:ptCount val="1"/>
                <c:pt idx="0">
                  <c:v>2002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('Històric actualitzat'!$M$15:$M$18,'Històric actualitzat'!$M$8)</c15:sqref>
                  </c15:fullRef>
                </c:ext>
              </c:extLst>
              <c:f>'Històric actualitzat'!$M$15:$M$18</c:f>
              <c:strCache>
                <c:ptCount val="4"/>
                <c:pt idx="0">
                  <c:v>ETS Teleco</c:v>
                </c:pt>
                <c:pt idx="1">
                  <c:v>Universit.</c:v>
                </c:pt>
                <c:pt idx="2">
                  <c:v>Uni.Màster</c:v>
                </c:pt>
                <c:pt idx="3">
                  <c:v>TOTALS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'Històric actualitzat'!$P$14:$P$18</c15:sqref>
                  </c15:fullRef>
                </c:ext>
              </c:extLst>
              <c:f>'Històric actualitzat'!$P$14:$P$17</c:f>
              <c:numCache>
                <c:formatCode>0.0%</c:formatCode>
                <c:ptCount val="4"/>
                <c:pt idx="0">
                  <c:v>0.13400000000000001</c:v>
                </c:pt>
                <c:pt idx="1">
                  <c:v>5.2217453505007151E-2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7DE-40A0-B470-DBD6576C9C8F}"/>
            </c:ext>
          </c:extLst>
        </c:ser>
        <c:ser>
          <c:idx val="3"/>
          <c:order val="3"/>
          <c:tx>
            <c:strRef>
              <c:f>'Històric actualitzat'!$Q$2</c:f>
              <c:strCache>
                <c:ptCount val="1"/>
                <c:pt idx="0">
                  <c:v>2003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('Històric actualitzat'!$M$15:$M$18,'Històric actualitzat'!$M$8)</c15:sqref>
                  </c15:fullRef>
                </c:ext>
              </c:extLst>
              <c:f>'Històric actualitzat'!$M$15:$M$18</c:f>
              <c:strCache>
                <c:ptCount val="4"/>
                <c:pt idx="0">
                  <c:v>ETS Teleco</c:v>
                </c:pt>
                <c:pt idx="1">
                  <c:v>Universit.</c:v>
                </c:pt>
                <c:pt idx="2">
                  <c:v>Uni.Màster</c:v>
                </c:pt>
                <c:pt idx="3">
                  <c:v>TOTALS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'Històric actualitzat'!$Q$14:$Q$18</c15:sqref>
                  </c15:fullRef>
                </c:ext>
              </c:extLst>
              <c:f>'Històric actualitzat'!$Q$14:$Q$17</c:f>
              <c:numCache>
                <c:formatCode>0.0%</c:formatCode>
                <c:ptCount val="4"/>
                <c:pt idx="0">
                  <c:v>9.8000000000000004E-2</c:v>
                </c:pt>
                <c:pt idx="1">
                  <c:v>5.6106058549386911E-2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7DE-40A0-B470-DBD6576C9C8F}"/>
            </c:ext>
          </c:extLst>
        </c:ser>
        <c:ser>
          <c:idx val="4"/>
          <c:order val="4"/>
          <c:tx>
            <c:strRef>
              <c:f>'Històric actualitzat'!$R$2</c:f>
              <c:strCache>
                <c:ptCount val="1"/>
                <c:pt idx="0">
                  <c:v>2004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('Històric actualitzat'!$M$15:$M$18,'Històric actualitzat'!$M$8)</c15:sqref>
                  </c15:fullRef>
                </c:ext>
              </c:extLst>
              <c:f>'Històric actualitzat'!$M$15:$M$18</c:f>
              <c:strCache>
                <c:ptCount val="4"/>
                <c:pt idx="0">
                  <c:v>ETS Teleco</c:v>
                </c:pt>
                <c:pt idx="1">
                  <c:v>Universit.</c:v>
                </c:pt>
                <c:pt idx="2">
                  <c:v>Uni.Màster</c:v>
                </c:pt>
                <c:pt idx="3">
                  <c:v>TOTALS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'Històric actualitzat'!$R$14:$R$18</c15:sqref>
                  </c15:fullRef>
                </c:ext>
              </c:extLst>
              <c:f>'Històric actualitzat'!$R$14:$R$17</c:f>
              <c:numCache>
                <c:formatCode>0.0%</c:formatCode>
                <c:ptCount val="4"/>
                <c:pt idx="0">
                  <c:v>0.11</c:v>
                </c:pt>
                <c:pt idx="1">
                  <c:v>5.8571750394232937E-2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7DE-40A0-B470-DBD6576C9C8F}"/>
            </c:ext>
          </c:extLst>
        </c:ser>
        <c:ser>
          <c:idx val="5"/>
          <c:order val="5"/>
          <c:tx>
            <c:strRef>
              <c:f>'Històric actualitzat'!$S$2</c:f>
              <c:strCache>
                <c:ptCount val="1"/>
                <c:pt idx="0">
                  <c:v>2005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('Històric actualitzat'!$M$15:$M$18,'Històric actualitzat'!$M$8)</c15:sqref>
                  </c15:fullRef>
                </c:ext>
              </c:extLst>
              <c:f>'Històric actualitzat'!$M$15:$M$18</c:f>
              <c:strCache>
                <c:ptCount val="4"/>
                <c:pt idx="0">
                  <c:v>ETS Teleco</c:v>
                </c:pt>
                <c:pt idx="1">
                  <c:v>Universit.</c:v>
                </c:pt>
                <c:pt idx="2">
                  <c:v>Uni.Màster</c:v>
                </c:pt>
                <c:pt idx="3">
                  <c:v>TOTALS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'Històric actualitzat'!$S$14:$S$18</c15:sqref>
                  </c15:fullRef>
                </c:ext>
              </c:extLst>
              <c:f>'Històric actualitzat'!$S$14:$S$17</c:f>
              <c:numCache>
                <c:formatCode>0.0%</c:formatCode>
                <c:ptCount val="4"/>
                <c:pt idx="0">
                  <c:v>0.11600000000000001</c:v>
                </c:pt>
                <c:pt idx="1">
                  <c:v>6.7492833118891218E-2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7DE-40A0-B470-DBD6576C9C8F}"/>
            </c:ext>
          </c:extLst>
        </c:ser>
        <c:ser>
          <c:idx val="6"/>
          <c:order val="6"/>
          <c:tx>
            <c:strRef>
              <c:f>'Històric actualitzat'!$T$2</c:f>
              <c:strCache>
                <c:ptCount val="1"/>
                <c:pt idx="0">
                  <c:v>2006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('Històric actualitzat'!$M$15:$M$18,'Històric actualitzat'!$M$8)</c15:sqref>
                  </c15:fullRef>
                </c:ext>
              </c:extLst>
              <c:f>'Històric actualitzat'!$M$15:$M$18</c:f>
              <c:strCache>
                <c:ptCount val="4"/>
                <c:pt idx="0">
                  <c:v>ETS Teleco</c:v>
                </c:pt>
                <c:pt idx="1">
                  <c:v>Universit.</c:v>
                </c:pt>
                <c:pt idx="2">
                  <c:v>Uni.Màster</c:v>
                </c:pt>
                <c:pt idx="3">
                  <c:v>TOTALS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'Històric actualitzat'!$T$14:$T$18</c15:sqref>
                  </c15:fullRef>
                </c:ext>
              </c:extLst>
              <c:f>'Històric actualitzat'!$T$14:$T$17</c:f>
              <c:numCache>
                <c:formatCode>0.0%</c:formatCode>
                <c:ptCount val="4"/>
                <c:pt idx="0">
                  <c:v>0.111</c:v>
                </c:pt>
                <c:pt idx="1">
                  <c:v>5.7409879839786383E-2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7DE-40A0-B470-DBD6576C9C8F}"/>
            </c:ext>
          </c:extLst>
        </c:ser>
        <c:ser>
          <c:idx val="7"/>
          <c:order val="7"/>
          <c:tx>
            <c:strRef>
              <c:f>'Històric actualitzat'!$U$2</c:f>
              <c:strCache>
                <c:ptCount val="1"/>
                <c:pt idx="0">
                  <c:v>2007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('Històric actualitzat'!$M$15:$M$18,'Històric actualitzat'!$M$8)</c15:sqref>
                  </c15:fullRef>
                </c:ext>
              </c:extLst>
              <c:f>'Històric actualitzat'!$M$15:$M$18</c:f>
              <c:strCache>
                <c:ptCount val="4"/>
                <c:pt idx="0">
                  <c:v>ETS Teleco</c:v>
                </c:pt>
                <c:pt idx="1">
                  <c:v>Universit.</c:v>
                </c:pt>
                <c:pt idx="2">
                  <c:v>Uni.Màster</c:v>
                </c:pt>
                <c:pt idx="3">
                  <c:v>TOTALS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'Històric actualitzat'!$U$14:$U$18</c15:sqref>
                  </c15:fullRef>
                </c:ext>
              </c:extLst>
              <c:f>'Històric actualitzat'!$U$14:$U$17</c:f>
              <c:numCache>
                <c:formatCode>0.0%</c:formatCode>
                <c:ptCount val="4"/>
                <c:pt idx="0">
                  <c:v>9.7000000000000003E-2</c:v>
                </c:pt>
                <c:pt idx="1">
                  <c:v>5.6285714285714293E-2</c:v>
                </c:pt>
                <c:pt idx="2">
                  <c:v>0</c:v>
                </c:pt>
                <c:pt idx="3">
                  <c:v>2.3246390360170129E-2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37DE-40A0-B470-DBD6576C9C8F}"/>
            </c:ext>
          </c:extLst>
        </c:ser>
        <c:ser>
          <c:idx val="8"/>
          <c:order val="8"/>
          <c:tx>
            <c:strRef>
              <c:f>'Històric actualitzat'!$V$2</c:f>
              <c:strCache>
                <c:ptCount val="1"/>
                <c:pt idx="0">
                  <c:v>2008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('Històric actualitzat'!$M$15:$M$18,'Històric actualitzat'!$M$8)</c15:sqref>
                  </c15:fullRef>
                </c:ext>
              </c:extLst>
              <c:f>'Històric actualitzat'!$M$15:$M$18</c:f>
              <c:strCache>
                <c:ptCount val="4"/>
                <c:pt idx="0">
                  <c:v>ETS Teleco</c:v>
                </c:pt>
                <c:pt idx="1">
                  <c:v>Universit.</c:v>
                </c:pt>
                <c:pt idx="2">
                  <c:v>Uni.Màster</c:v>
                </c:pt>
                <c:pt idx="3">
                  <c:v>TOTALS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'Històric actualitzat'!$V$14:$V$18</c15:sqref>
                  </c15:fullRef>
                </c:ext>
              </c:extLst>
              <c:f>'Històric actualitzat'!$V$14:$V$17</c:f>
              <c:numCache>
                <c:formatCode>0.0%</c:formatCode>
                <c:ptCount val="4"/>
                <c:pt idx="0">
                  <c:v>0.108</c:v>
                </c:pt>
                <c:pt idx="1">
                  <c:v>5.1097963097214746E-2</c:v>
                </c:pt>
                <c:pt idx="2">
                  <c:v>0</c:v>
                </c:pt>
                <c:pt idx="3">
                  <c:v>3.6987292613473687E-2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7DE-40A0-B470-DBD6576C9C8F}"/>
            </c:ext>
          </c:extLst>
        </c:ser>
        <c:ser>
          <c:idx val="9"/>
          <c:order val="9"/>
          <c:tx>
            <c:strRef>
              <c:f>'Històric actualitzat'!$W$2</c:f>
              <c:strCache>
                <c:ptCount val="1"/>
                <c:pt idx="0">
                  <c:v>2009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('Històric actualitzat'!$M$15:$M$18,'Històric actualitzat'!$M$8)</c15:sqref>
                  </c15:fullRef>
                </c:ext>
              </c:extLst>
              <c:f>'Històric actualitzat'!$M$15:$M$18</c:f>
              <c:strCache>
                <c:ptCount val="4"/>
                <c:pt idx="0">
                  <c:v>ETS Teleco</c:v>
                </c:pt>
                <c:pt idx="1">
                  <c:v>Universit.</c:v>
                </c:pt>
                <c:pt idx="2">
                  <c:v>Uni.Màster</c:v>
                </c:pt>
                <c:pt idx="3">
                  <c:v>TOTALS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'Històric actualitzat'!$W$14:$W$18</c15:sqref>
                  </c15:fullRef>
                </c:ext>
              </c:extLst>
              <c:f>'Històric actualitzat'!$W$14:$W$17</c:f>
              <c:numCache>
                <c:formatCode>0.0%</c:formatCode>
                <c:ptCount val="4"/>
                <c:pt idx="0">
                  <c:v>0.14000000000000001</c:v>
                </c:pt>
                <c:pt idx="1">
                  <c:v>4.6902786010669828E-2</c:v>
                </c:pt>
                <c:pt idx="2">
                  <c:v>0</c:v>
                </c:pt>
                <c:pt idx="3">
                  <c:v>5.236805916404863E-2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37DE-40A0-B470-DBD6576C9C8F}"/>
            </c:ext>
          </c:extLst>
        </c:ser>
        <c:ser>
          <c:idx val="10"/>
          <c:order val="10"/>
          <c:tx>
            <c:strRef>
              <c:f>'Històric actualitzat'!$X$2</c:f>
              <c:strCache>
                <c:ptCount val="1"/>
                <c:pt idx="0">
                  <c:v>2010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('Històric actualitzat'!$M$15:$M$18,'Històric actualitzat'!$M$8)</c15:sqref>
                  </c15:fullRef>
                </c:ext>
              </c:extLst>
              <c:f>'Històric actualitzat'!$M$15:$M$18</c:f>
              <c:strCache>
                <c:ptCount val="4"/>
                <c:pt idx="0">
                  <c:v>ETS Teleco</c:v>
                </c:pt>
                <c:pt idx="1">
                  <c:v>Universit.</c:v>
                </c:pt>
                <c:pt idx="2">
                  <c:v>Uni.Màster</c:v>
                </c:pt>
                <c:pt idx="3">
                  <c:v>TOTALS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'Històric actualitzat'!$X$14:$X$18</c15:sqref>
                  </c15:fullRef>
                </c:ext>
              </c:extLst>
              <c:f>'Històric actualitzat'!$X$14:$X$17</c:f>
              <c:numCache>
                <c:formatCode>0.0%</c:formatCode>
                <c:ptCount val="4"/>
                <c:pt idx="0">
                  <c:v>0.14175809990964244</c:v>
                </c:pt>
                <c:pt idx="1">
                  <c:v>2.996876494920787E-2</c:v>
                </c:pt>
                <c:pt idx="2">
                  <c:v>0</c:v>
                </c:pt>
                <c:pt idx="3">
                  <c:v>5.0660595632685969E-2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37DE-40A0-B470-DBD6576C9C8F}"/>
            </c:ext>
          </c:extLst>
        </c:ser>
        <c:ser>
          <c:idx val="11"/>
          <c:order val="11"/>
          <c:tx>
            <c:strRef>
              <c:f>'Històric actualitzat'!$Y$2</c:f>
              <c:strCache>
                <c:ptCount val="1"/>
                <c:pt idx="0">
                  <c:v>2011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('Històric actualitzat'!$M$15:$M$18,'Històric actualitzat'!$M$8)</c15:sqref>
                  </c15:fullRef>
                </c:ext>
              </c:extLst>
              <c:f>'Històric actualitzat'!$M$15:$M$18</c:f>
              <c:strCache>
                <c:ptCount val="4"/>
                <c:pt idx="0">
                  <c:v>ETS Teleco</c:v>
                </c:pt>
                <c:pt idx="1">
                  <c:v>Universit.</c:v>
                </c:pt>
                <c:pt idx="2">
                  <c:v>Uni.Màster</c:v>
                </c:pt>
                <c:pt idx="3">
                  <c:v>TOTALS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'Històric actualitzat'!$Y$14:$Y$18</c15:sqref>
                  </c15:fullRef>
                </c:ext>
              </c:extLst>
              <c:f>'Històric actualitzat'!$Y$14:$Y$17</c:f>
              <c:numCache>
                <c:formatCode>0.0%</c:formatCode>
                <c:ptCount val="4"/>
                <c:pt idx="0">
                  <c:v>0.11305459135373934</c:v>
                </c:pt>
                <c:pt idx="1">
                  <c:v>8.7439149173669031E-3</c:v>
                </c:pt>
                <c:pt idx="2">
                  <c:v>0</c:v>
                </c:pt>
                <c:pt idx="3">
                  <c:v>2.3928937522837587E-2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37DE-40A0-B470-DBD6576C9C8F}"/>
            </c:ext>
          </c:extLst>
        </c:ser>
        <c:ser>
          <c:idx val="12"/>
          <c:order val="12"/>
          <c:tx>
            <c:strRef>
              <c:f>'Històric actualitzat'!$Z$2</c:f>
              <c:strCache>
                <c:ptCount val="1"/>
                <c:pt idx="0">
                  <c:v>2012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('Històric actualitzat'!$M$15:$M$18,'Històric actualitzat'!$M$8)</c15:sqref>
                  </c15:fullRef>
                </c:ext>
              </c:extLst>
              <c:f>'Històric actualitzat'!$M$15:$M$18</c:f>
              <c:strCache>
                <c:ptCount val="4"/>
                <c:pt idx="0">
                  <c:v>ETS Teleco</c:v>
                </c:pt>
                <c:pt idx="1">
                  <c:v>Universit.</c:v>
                </c:pt>
                <c:pt idx="2">
                  <c:v>Uni.Màster</c:v>
                </c:pt>
                <c:pt idx="3">
                  <c:v>TOTALS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'Històric actualitzat'!$Z$14:$Z$18</c15:sqref>
                  </c15:fullRef>
                </c:ext>
              </c:extLst>
              <c:f>'Històric actualitzat'!$Z$14:$Z$17</c:f>
              <c:numCache>
                <c:formatCode>0.0%</c:formatCode>
                <c:ptCount val="4"/>
                <c:pt idx="0">
                  <c:v>0.13621927428794381</c:v>
                </c:pt>
                <c:pt idx="1">
                  <c:v>1.4327062228654125E-2</c:v>
                </c:pt>
                <c:pt idx="2">
                  <c:v>0</c:v>
                </c:pt>
                <c:pt idx="3">
                  <c:v>2.0048497297959104E-2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37DE-40A0-B470-DBD6576C9C8F}"/>
            </c:ext>
          </c:extLst>
        </c:ser>
        <c:ser>
          <c:idx val="13"/>
          <c:order val="13"/>
          <c:tx>
            <c:strRef>
              <c:f>'Històric actualitzat'!$AA$2</c:f>
              <c:strCache>
                <c:ptCount val="1"/>
                <c:pt idx="0">
                  <c:v>2013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('Històric actualitzat'!$M$15:$M$18,'Històric actualitzat'!$M$8)</c15:sqref>
                  </c15:fullRef>
                </c:ext>
              </c:extLst>
              <c:f>'Històric actualitzat'!$M$15:$M$18</c:f>
              <c:strCache>
                <c:ptCount val="4"/>
                <c:pt idx="0">
                  <c:v>ETS Teleco</c:v>
                </c:pt>
                <c:pt idx="1">
                  <c:v>Universit.</c:v>
                </c:pt>
                <c:pt idx="2">
                  <c:v>Uni.Màster</c:v>
                </c:pt>
                <c:pt idx="3">
                  <c:v>TOTALS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'Històric actualitzat'!$AA$14:$AA$18</c15:sqref>
                  </c15:fullRef>
                </c:ext>
              </c:extLst>
              <c:f>'Històric actualitzat'!$AA$14:$AA$17</c:f>
              <c:numCache>
                <c:formatCode>0.0%</c:formatCode>
                <c:ptCount val="4"/>
                <c:pt idx="0">
                  <c:v>0.10440000000000001</c:v>
                </c:pt>
                <c:pt idx="1">
                  <c:v>1.6199999999999999E-2</c:v>
                </c:pt>
                <c:pt idx="2">
                  <c:v>0</c:v>
                </c:pt>
                <c:pt idx="3">
                  <c:v>1.7299999999999999E-2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37DE-40A0-B470-DBD6576C9C8F}"/>
            </c:ext>
          </c:extLst>
        </c:ser>
        <c:ser>
          <c:idx val="14"/>
          <c:order val="14"/>
          <c:tx>
            <c:strRef>
              <c:f>'Històric actualitzat'!$AB$2</c:f>
              <c:strCache>
                <c:ptCount val="1"/>
                <c:pt idx="0">
                  <c:v>2014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('Històric actualitzat'!$M$15:$M$18,'Històric actualitzat'!$M$8)</c15:sqref>
                  </c15:fullRef>
                </c:ext>
              </c:extLst>
              <c:f>'Històric actualitzat'!$M$15:$M$18</c:f>
              <c:strCache>
                <c:ptCount val="4"/>
                <c:pt idx="0">
                  <c:v>ETS Teleco</c:v>
                </c:pt>
                <c:pt idx="1">
                  <c:v>Universit.</c:v>
                </c:pt>
                <c:pt idx="2">
                  <c:v>Uni.Màster</c:v>
                </c:pt>
                <c:pt idx="3">
                  <c:v>TOTALS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'Històric actualitzat'!$AB$14:$AB$18</c15:sqref>
                  </c15:fullRef>
                </c:ext>
              </c:extLst>
              <c:f>'Històric actualitzat'!$AB$14:$AB$17</c:f>
              <c:numCache>
                <c:formatCode>0.0%</c:formatCode>
                <c:ptCount val="4"/>
                <c:pt idx="0">
                  <c:v>0.11573463746544757</c:v>
                </c:pt>
                <c:pt idx="1">
                  <c:v>1.4556629331608104E-2</c:v>
                </c:pt>
                <c:pt idx="2">
                  <c:v>0</c:v>
                </c:pt>
                <c:pt idx="3">
                  <c:v>7.7535885455794502E-3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37DE-40A0-B470-DBD6576C9C8F}"/>
            </c:ext>
          </c:extLst>
        </c:ser>
        <c:ser>
          <c:idx val="15"/>
          <c:order val="15"/>
          <c:tx>
            <c:strRef>
              <c:f>'Històric actualitzat'!$AC$2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('Històric actualitzat'!$M$15:$M$18,'Històric actualitzat'!$M$8)</c15:sqref>
                  </c15:fullRef>
                </c:ext>
              </c:extLst>
              <c:f>'Històric actualitzat'!$M$15:$M$18</c:f>
              <c:strCache>
                <c:ptCount val="4"/>
                <c:pt idx="0">
                  <c:v>ETS Teleco</c:v>
                </c:pt>
                <c:pt idx="1">
                  <c:v>Universit.</c:v>
                </c:pt>
                <c:pt idx="2">
                  <c:v>Uni.Màster</c:v>
                </c:pt>
                <c:pt idx="3">
                  <c:v>TOTALS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'Històric actualitzat'!$AC$14:$AC$18</c15:sqref>
                  </c15:fullRef>
                </c:ext>
              </c:extLst>
              <c:f>'Històric actualitzat'!$AC$14:$AC$17</c:f>
              <c:numCache>
                <c:formatCode>0.0%</c:formatCode>
                <c:ptCount val="4"/>
                <c:pt idx="0">
                  <c:v>0.12104646622413121</c:v>
                </c:pt>
                <c:pt idx="1">
                  <c:v>4.2809836189420932E-3</c:v>
                </c:pt>
                <c:pt idx="2">
                  <c:v>0.15541976620616399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37DE-40A0-B470-DBD6576C9C8F}"/>
            </c:ext>
          </c:extLst>
        </c:ser>
        <c:ser>
          <c:idx val="16"/>
          <c:order val="16"/>
          <c:tx>
            <c:strRef>
              <c:f>'Històric actualitzat'!$AD$2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('Històric actualitzat'!$M$15:$M$18,'Històric actualitzat'!$M$8)</c15:sqref>
                  </c15:fullRef>
                </c:ext>
              </c:extLst>
              <c:f>'Històric actualitzat'!$M$15:$M$18</c:f>
              <c:strCache>
                <c:ptCount val="4"/>
                <c:pt idx="0">
                  <c:v>ETS Teleco</c:v>
                </c:pt>
                <c:pt idx="1">
                  <c:v>Universit.</c:v>
                </c:pt>
                <c:pt idx="2">
                  <c:v>Uni.Màster</c:v>
                </c:pt>
                <c:pt idx="3">
                  <c:v>TOTALS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'Històric actualitzat'!$AD$14:$AD$18</c15:sqref>
                  </c15:fullRef>
                </c:ext>
              </c:extLst>
              <c:f>'Històric actualitzat'!$AD$14:$AD$17</c:f>
              <c:numCache>
                <c:formatCode>0.0%</c:formatCode>
                <c:ptCount val="4"/>
                <c:pt idx="0">
                  <c:v>0.1145285434437229</c:v>
                </c:pt>
                <c:pt idx="1">
                  <c:v>1.4070463106580987E-2</c:v>
                </c:pt>
                <c:pt idx="2">
                  <c:v>0.13840830449826991</c:v>
                </c:pt>
                <c:pt idx="3">
                  <c:v>0.13800000000000001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37DE-40A0-B470-DBD6576C9C8F}"/>
            </c:ext>
          </c:extLst>
        </c:ser>
        <c:ser>
          <c:idx val="17"/>
          <c:order val="17"/>
          <c:tx>
            <c:strRef>
              <c:f>'Històric actualitzat'!$AE$2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accent6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('Històric actualitzat'!$M$15:$M$18,'Històric actualitzat'!$M$8)</c15:sqref>
                  </c15:fullRef>
                </c:ext>
              </c:extLst>
              <c:f>'Històric actualitzat'!$M$15:$M$18</c:f>
              <c:strCache>
                <c:ptCount val="4"/>
                <c:pt idx="0">
                  <c:v>ETS Teleco</c:v>
                </c:pt>
                <c:pt idx="1">
                  <c:v>Universit.</c:v>
                </c:pt>
                <c:pt idx="2">
                  <c:v>Uni.Màster</c:v>
                </c:pt>
                <c:pt idx="3">
                  <c:v>TOTALS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'Històric actualitzat'!$AE$14:$AE$18</c15:sqref>
                  </c15:fullRef>
                </c:ext>
              </c:extLst>
              <c:f>'Històric actualitzat'!$AE$14:$AE$17</c:f>
              <c:numCache>
                <c:formatCode>0.0%</c:formatCode>
                <c:ptCount val="4"/>
                <c:pt idx="0">
                  <c:v>0.12479133028652746</c:v>
                </c:pt>
                <c:pt idx="1">
                  <c:v>2.5593299208934391E-3</c:v>
                </c:pt>
                <c:pt idx="2">
                  <c:v>1.3169389072040948E-3</c:v>
                </c:pt>
                <c:pt idx="3">
                  <c:v>0.13107968264918937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37DE-40A0-B470-DBD6576C9C8F}"/>
            </c:ext>
          </c:extLst>
        </c:ser>
        <c:ser>
          <c:idx val="18"/>
          <c:order val="18"/>
          <c:tx>
            <c:strRef>
              <c:f>'Històric actualitzat'!$AF$2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1">
                <a:lumMod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('Històric actualitzat'!$M$15:$M$18,'Històric actualitzat'!$M$8)</c15:sqref>
                  </c15:fullRef>
                </c:ext>
              </c:extLst>
              <c:f>'Històric actualitzat'!$M$15:$M$18</c:f>
              <c:strCache>
                <c:ptCount val="4"/>
                <c:pt idx="0">
                  <c:v>ETS Teleco</c:v>
                </c:pt>
                <c:pt idx="1">
                  <c:v>Universit.</c:v>
                </c:pt>
                <c:pt idx="2">
                  <c:v>Uni.Màster</c:v>
                </c:pt>
                <c:pt idx="3">
                  <c:v>TOTALS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'Històric actualitzat'!$AF$14:$AF$18</c15:sqref>
                  </c15:fullRef>
                </c:ext>
              </c:extLst>
              <c:f>'Històric actualitzat'!$AF$14:$AF$17</c:f>
              <c:numCache>
                <c:formatCode>0.0%</c:formatCode>
                <c:ptCount val="4"/>
                <c:pt idx="0">
                  <c:v>0.120586685403127</c:v>
                </c:pt>
                <c:pt idx="1">
                  <c:v>7.1665418761364796E-3</c:v>
                </c:pt>
                <c:pt idx="2">
                  <c:v>0.115384615384615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37DE-40A0-B470-DBD6576C9C8F}"/>
            </c:ext>
          </c:extLst>
        </c:ser>
        <c:ser>
          <c:idx val="19"/>
          <c:order val="19"/>
          <c:tx>
            <c:strRef>
              <c:f>'Històric actualitzat'!$AG$2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2">
                <a:lumMod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('Històric actualitzat'!$M$15:$M$18,'Històric actualitzat'!$M$8)</c15:sqref>
                  </c15:fullRef>
                </c:ext>
              </c:extLst>
              <c:f>'Històric actualitzat'!$M$15:$M$18</c:f>
              <c:strCache>
                <c:ptCount val="4"/>
                <c:pt idx="0">
                  <c:v>ETS Teleco</c:v>
                </c:pt>
                <c:pt idx="1">
                  <c:v>Universit.</c:v>
                </c:pt>
                <c:pt idx="2">
                  <c:v>Uni.Màster</c:v>
                </c:pt>
                <c:pt idx="3">
                  <c:v>TOTALS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'Històric actualitzat'!$AG$14:$AG$18</c15:sqref>
                  </c15:fullRef>
                </c:ext>
              </c:extLst>
              <c:f>'Històric actualitzat'!$AG$14:$AG$17</c:f>
              <c:numCache>
                <c:formatCode>0.0%</c:formatCode>
                <c:ptCount val="4"/>
                <c:pt idx="0">
                  <c:v>0.11134747886390697</c:v>
                </c:pt>
                <c:pt idx="1">
                  <c:v>4.4637100373959709E-3</c:v>
                </c:pt>
                <c:pt idx="2">
                  <c:v>0.15472312703583063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37DE-40A0-B470-DBD6576C9C8F}"/>
            </c:ext>
          </c:extLst>
        </c:ser>
        <c:ser>
          <c:idx val="20"/>
          <c:order val="20"/>
          <c:tx>
            <c:strRef>
              <c:f>'Històric actualitzat'!$AH$2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3">
                <a:lumMod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('Històric actualitzat'!$M$15:$M$18,'Històric actualitzat'!$M$8)</c15:sqref>
                  </c15:fullRef>
                </c:ext>
              </c:extLst>
              <c:f>'Històric actualitzat'!$M$15:$M$18</c:f>
              <c:strCache>
                <c:ptCount val="4"/>
                <c:pt idx="0">
                  <c:v>ETS Teleco</c:v>
                </c:pt>
                <c:pt idx="1">
                  <c:v>Universit.</c:v>
                </c:pt>
                <c:pt idx="2">
                  <c:v>Uni.Màster</c:v>
                </c:pt>
                <c:pt idx="3">
                  <c:v>TOTALS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'Històric actualitzat'!$AH$14:$AH$18</c15:sqref>
                  </c15:fullRef>
                </c:ext>
              </c:extLst>
              <c:f>'Històric actualitzat'!$AH$14:$AH$17</c:f>
              <c:numCache>
                <c:formatCode>0.0%</c:formatCode>
                <c:ptCount val="4"/>
                <c:pt idx="0">
                  <c:v>0.10560909556688707</c:v>
                </c:pt>
                <c:pt idx="1">
                  <c:v>0</c:v>
                </c:pt>
                <c:pt idx="2">
                  <c:v>0.14414414414414414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37DE-40A0-B470-DBD6576C9C8F}"/>
            </c:ext>
          </c:extLst>
        </c:ser>
        <c:ser>
          <c:idx val="21"/>
          <c:order val="21"/>
          <c:tx>
            <c:strRef>
              <c:f>'Històric actualitzat'!$AI$2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4">
                <a:lumMod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('Històric actualitzat'!$M$15:$M$18,'Històric actualitzat'!$M$8)</c15:sqref>
                  </c15:fullRef>
                </c:ext>
              </c:extLst>
              <c:f>'Històric actualitzat'!$M$15:$M$18</c:f>
              <c:strCache>
                <c:ptCount val="4"/>
                <c:pt idx="0">
                  <c:v>ETS Teleco</c:v>
                </c:pt>
                <c:pt idx="1">
                  <c:v>Universit.</c:v>
                </c:pt>
                <c:pt idx="2">
                  <c:v>Uni.Màster</c:v>
                </c:pt>
                <c:pt idx="3">
                  <c:v>TOTALS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'Històric actualitzat'!$AI$14:$AI$18</c15:sqref>
                  </c15:fullRef>
                </c:ext>
              </c:extLst>
              <c:f>'Històric actualitzat'!$AI$14:$AI$17</c:f>
              <c:numCache>
                <c:formatCode>0.0%</c:formatCode>
                <c:ptCount val="4"/>
                <c:pt idx="0">
                  <c:v>9.8000000000000004E-2</c:v>
                </c:pt>
                <c:pt idx="1">
                  <c:v>0</c:v>
                </c:pt>
                <c:pt idx="2">
                  <c:v>0.13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37DE-40A0-B470-DBD6576C9C8F}"/>
            </c:ext>
          </c:extLst>
        </c:ser>
        <c:ser>
          <c:idx val="22"/>
          <c:order val="22"/>
          <c:tx>
            <c:strRef>
              <c:f>'Històric actualitzat'!$AJ$2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5">
                <a:lumMod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('Històric actualitzat'!$M$15:$M$18,'Històric actualitzat'!$M$8)</c15:sqref>
                  </c15:fullRef>
                </c:ext>
              </c:extLst>
              <c:f>'Històric actualitzat'!$M$15:$M$18</c:f>
              <c:strCache>
                <c:ptCount val="4"/>
                <c:pt idx="0">
                  <c:v>ETS Teleco</c:v>
                </c:pt>
                <c:pt idx="1">
                  <c:v>Universit.</c:v>
                </c:pt>
                <c:pt idx="2">
                  <c:v>Uni.Màster</c:v>
                </c:pt>
                <c:pt idx="3">
                  <c:v>TOTALS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'Històric actualitzat'!$AJ$14:$AJ$18</c15:sqref>
                  </c15:fullRef>
                </c:ext>
              </c:extLst>
              <c:f>'Històric actualitzat'!$AJ$14:$AJ$17</c:f>
              <c:numCache>
                <c:formatCode>0.0%</c:formatCode>
                <c:ptCount val="4"/>
                <c:pt idx="0">
                  <c:v>9.6245893946503985E-2</c:v>
                </c:pt>
                <c:pt idx="1">
                  <c:v>0</c:v>
                </c:pt>
                <c:pt idx="2">
                  <c:v>0.12987012987012986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37DE-40A0-B470-DBD6576C9C8F}"/>
            </c:ext>
          </c:extLst>
        </c:ser>
        <c:ser>
          <c:idx val="23"/>
          <c:order val="23"/>
          <c:tx>
            <c:strRef>
              <c:f>'Històric actualitzat'!$AK$2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6">
                <a:lumMod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('Històric actualitzat'!$M$15:$M$18,'Històric actualitzat'!$M$8)</c15:sqref>
                  </c15:fullRef>
                </c:ext>
              </c:extLst>
              <c:f>'Històric actualitzat'!$M$15:$M$18</c:f>
              <c:strCache>
                <c:ptCount val="4"/>
                <c:pt idx="0">
                  <c:v>ETS Teleco</c:v>
                </c:pt>
                <c:pt idx="1">
                  <c:v>Universit.</c:v>
                </c:pt>
                <c:pt idx="2">
                  <c:v>Uni.Màster</c:v>
                </c:pt>
                <c:pt idx="3">
                  <c:v>TOTALS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'Històric actualitzat'!$AK$14:$AK$18</c15:sqref>
                  </c15:fullRef>
                </c:ext>
              </c:extLst>
              <c:f>'Històric actualitzat'!$AK$14:$AK$17</c:f>
              <c:numCache>
                <c:formatCode>0.0%</c:formatCode>
                <c:ptCount val="4"/>
                <c:pt idx="0">
                  <c:v>8.1554853734009641E-2</c:v>
                </c:pt>
                <c:pt idx="1">
                  <c:v>2.9660255257954343E-3</c:v>
                </c:pt>
                <c:pt idx="2">
                  <c:v>0.13119533527696792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37DE-40A0-B470-DBD6576C9C8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625204016"/>
        <c:axId val="625204672"/>
      </c:barChart>
      <c:catAx>
        <c:axId val="6252040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625204672"/>
        <c:crosses val="autoZero"/>
        <c:auto val="1"/>
        <c:lblAlgn val="ctr"/>
        <c:lblOffset val="100"/>
        <c:noMultiLvlLbl val="0"/>
      </c:catAx>
      <c:valAx>
        <c:axId val="625204672"/>
        <c:scaling>
          <c:orientation val="minMax"/>
        </c:scaling>
        <c:delete val="1"/>
        <c:axPos val="l"/>
        <c:numFmt formatCode="0.0%" sourceLinked="1"/>
        <c:majorTickMark val="none"/>
        <c:minorTickMark val="none"/>
        <c:tickLblPos val="nextTo"/>
        <c:crossAx val="6252040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1597289898986539E-2"/>
          <c:y val="0.13405555555555557"/>
          <c:w val="0.93363416705264779"/>
          <c:h val="0.7153704678362573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'Històric actualitzat'!$N$2</c:f>
              <c:strCache>
                <c:ptCount val="1"/>
                <c:pt idx="0">
                  <c:v>2000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'Històric actualitzat'!$M$10:$M$14</c:f>
              <c:strCache>
                <c:ptCount val="5"/>
                <c:pt idx="0">
                  <c:v>EPS Alcoi</c:v>
                </c:pt>
                <c:pt idx="1">
                  <c:v>Fac. BBAA</c:v>
                </c:pt>
                <c:pt idx="2">
                  <c:v>Fac. ADE</c:v>
                </c:pt>
                <c:pt idx="3">
                  <c:v>EPS Gandia</c:v>
                </c:pt>
                <c:pt idx="4">
                  <c:v>ETSINF</c:v>
                </c:pt>
              </c:strCache>
            </c:strRef>
          </c:cat>
          <c:val>
            <c:numRef>
              <c:f>'Històric actualitzat'!$N$10:$N$14</c:f>
              <c:numCache>
                <c:formatCode>0.0%</c:formatCode>
                <c:ptCount val="5"/>
                <c:pt idx="0">
                  <c:v>3.609726627397674E-2</c:v>
                </c:pt>
                <c:pt idx="1">
                  <c:v>0.190995099509951</c:v>
                </c:pt>
                <c:pt idx="2">
                  <c:v>3.4988422948289168E-2</c:v>
                </c:pt>
                <c:pt idx="3">
                  <c:v>5.177184294497203E-2</c:v>
                </c:pt>
                <c:pt idx="4">
                  <c:v>0.23499999999999999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E0-47FB-8F02-CCFC9D156D1D}"/>
            </c:ext>
          </c:extLst>
        </c:ser>
        <c:ser>
          <c:idx val="1"/>
          <c:order val="1"/>
          <c:tx>
            <c:strRef>
              <c:f>'Històric actualitzat'!$O$2</c:f>
              <c:strCache>
                <c:ptCount val="1"/>
                <c:pt idx="0">
                  <c:v>2001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'Històric actualitzat'!$M$10:$M$14</c:f>
              <c:strCache>
                <c:ptCount val="5"/>
                <c:pt idx="0">
                  <c:v>EPS Alcoi</c:v>
                </c:pt>
                <c:pt idx="1">
                  <c:v>Fac. BBAA</c:v>
                </c:pt>
                <c:pt idx="2">
                  <c:v>Fac. ADE</c:v>
                </c:pt>
                <c:pt idx="3">
                  <c:v>EPS Gandia</c:v>
                </c:pt>
                <c:pt idx="4">
                  <c:v>ETSINF</c:v>
                </c:pt>
              </c:strCache>
            </c:strRef>
          </c:cat>
          <c:val>
            <c:numRef>
              <c:f>'Històric actualitzat'!$O$10:$O$14</c:f>
              <c:numCache>
                <c:formatCode>0.0%</c:formatCode>
                <c:ptCount val="5"/>
                <c:pt idx="0">
                  <c:v>6.8385567163073271E-2</c:v>
                </c:pt>
                <c:pt idx="1">
                  <c:v>0.20242961088263209</c:v>
                </c:pt>
                <c:pt idx="2">
                  <c:v>7.3605520414031053E-2</c:v>
                </c:pt>
                <c:pt idx="3">
                  <c:v>7.522806912118743E-2</c:v>
                </c:pt>
                <c:pt idx="4">
                  <c:v>0.127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CE0-47FB-8F02-CCFC9D156D1D}"/>
            </c:ext>
          </c:extLst>
        </c:ser>
        <c:ser>
          <c:idx val="2"/>
          <c:order val="2"/>
          <c:tx>
            <c:strRef>
              <c:f>'Històric actualitzat'!$P$2</c:f>
              <c:strCache>
                <c:ptCount val="1"/>
                <c:pt idx="0">
                  <c:v>2002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'Històric actualitzat'!$M$10:$M$14</c:f>
              <c:strCache>
                <c:ptCount val="5"/>
                <c:pt idx="0">
                  <c:v>EPS Alcoi</c:v>
                </c:pt>
                <c:pt idx="1">
                  <c:v>Fac. BBAA</c:v>
                </c:pt>
                <c:pt idx="2">
                  <c:v>Fac. ADE</c:v>
                </c:pt>
                <c:pt idx="3">
                  <c:v>EPS Gandia</c:v>
                </c:pt>
                <c:pt idx="4">
                  <c:v>ETSINF</c:v>
                </c:pt>
              </c:strCache>
            </c:strRef>
          </c:cat>
          <c:val>
            <c:numRef>
              <c:f>'Històric actualitzat'!$P$10:$P$14</c:f>
              <c:numCache>
                <c:formatCode>0.0%</c:formatCode>
                <c:ptCount val="5"/>
                <c:pt idx="0">
                  <c:v>7.9292467215614518E-2</c:v>
                </c:pt>
                <c:pt idx="1">
                  <c:v>0.1769570707070707</c:v>
                </c:pt>
                <c:pt idx="2">
                  <c:v>3.9155096512021668E-2</c:v>
                </c:pt>
                <c:pt idx="3">
                  <c:v>0.1011043773086871</c:v>
                </c:pt>
                <c:pt idx="4">
                  <c:v>0.13400000000000001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CE0-47FB-8F02-CCFC9D156D1D}"/>
            </c:ext>
          </c:extLst>
        </c:ser>
        <c:ser>
          <c:idx val="3"/>
          <c:order val="3"/>
          <c:tx>
            <c:strRef>
              <c:f>'Històric actualitzat'!$Q$2</c:f>
              <c:strCache>
                <c:ptCount val="1"/>
                <c:pt idx="0">
                  <c:v>2003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'Històric actualitzat'!$M$10:$M$14</c:f>
              <c:strCache>
                <c:ptCount val="5"/>
                <c:pt idx="0">
                  <c:v>EPS Alcoi</c:v>
                </c:pt>
                <c:pt idx="1">
                  <c:v>Fac. BBAA</c:v>
                </c:pt>
                <c:pt idx="2">
                  <c:v>Fac. ADE</c:v>
                </c:pt>
                <c:pt idx="3">
                  <c:v>EPS Gandia</c:v>
                </c:pt>
                <c:pt idx="4">
                  <c:v>ETSINF</c:v>
                </c:pt>
              </c:strCache>
            </c:strRef>
          </c:cat>
          <c:val>
            <c:numRef>
              <c:f>'Històric actualitzat'!$Q$10:$Q$14</c:f>
              <c:numCache>
                <c:formatCode>0.0%</c:formatCode>
                <c:ptCount val="5"/>
                <c:pt idx="0">
                  <c:v>9.6987599526172946E-2</c:v>
                </c:pt>
                <c:pt idx="1">
                  <c:v>0.18534172661870502</c:v>
                </c:pt>
                <c:pt idx="2">
                  <c:v>3.8145704913305212E-2</c:v>
                </c:pt>
                <c:pt idx="3">
                  <c:v>9.3049560477645787E-2</c:v>
                </c:pt>
                <c:pt idx="4">
                  <c:v>9.8000000000000004E-2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CE0-47FB-8F02-CCFC9D156D1D}"/>
            </c:ext>
          </c:extLst>
        </c:ser>
        <c:ser>
          <c:idx val="4"/>
          <c:order val="4"/>
          <c:tx>
            <c:strRef>
              <c:f>'Històric actualitzat'!$R$2</c:f>
              <c:strCache>
                <c:ptCount val="1"/>
                <c:pt idx="0">
                  <c:v>2004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'Històric actualitzat'!$M$10:$M$14</c:f>
              <c:strCache>
                <c:ptCount val="5"/>
                <c:pt idx="0">
                  <c:v>EPS Alcoi</c:v>
                </c:pt>
                <c:pt idx="1">
                  <c:v>Fac. BBAA</c:v>
                </c:pt>
                <c:pt idx="2">
                  <c:v>Fac. ADE</c:v>
                </c:pt>
                <c:pt idx="3">
                  <c:v>EPS Gandia</c:v>
                </c:pt>
                <c:pt idx="4">
                  <c:v>ETSINF</c:v>
                </c:pt>
              </c:strCache>
            </c:strRef>
          </c:cat>
          <c:val>
            <c:numRef>
              <c:f>'Històric actualitzat'!$R$10:$R$14</c:f>
              <c:numCache>
                <c:formatCode>0.0%</c:formatCode>
                <c:ptCount val="5"/>
                <c:pt idx="0">
                  <c:v>9.7151699792059593E-2</c:v>
                </c:pt>
                <c:pt idx="1">
                  <c:v>0.16538643067846606</c:v>
                </c:pt>
                <c:pt idx="2">
                  <c:v>3.9321740857344786E-2</c:v>
                </c:pt>
                <c:pt idx="3">
                  <c:v>9.4034736138944558E-2</c:v>
                </c:pt>
                <c:pt idx="4">
                  <c:v>0.11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CE0-47FB-8F02-CCFC9D156D1D}"/>
            </c:ext>
          </c:extLst>
        </c:ser>
        <c:ser>
          <c:idx val="5"/>
          <c:order val="5"/>
          <c:tx>
            <c:strRef>
              <c:f>'Històric actualitzat'!$S$2</c:f>
              <c:strCache>
                <c:ptCount val="1"/>
                <c:pt idx="0">
                  <c:v>2005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'Històric actualitzat'!$M$10:$M$14</c:f>
              <c:strCache>
                <c:ptCount val="5"/>
                <c:pt idx="0">
                  <c:v>EPS Alcoi</c:v>
                </c:pt>
                <c:pt idx="1">
                  <c:v>Fac. BBAA</c:v>
                </c:pt>
                <c:pt idx="2">
                  <c:v>Fac. ADE</c:v>
                </c:pt>
                <c:pt idx="3">
                  <c:v>EPS Gandia</c:v>
                </c:pt>
                <c:pt idx="4">
                  <c:v>ETSINF</c:v>
                </c:pt>
              </c:strCache>
            </c:strRef>
          </c:cat>
          <c:val>
            <c:numRef>
              <c:f>'Històric actualitzat'!$S$10:$S$14</c:f>
              <c:numCache>
                <c:formatCode>0.0%</c:formatCode>
                <c:ptCount val="5"/>
                <c:pt idx="0">
                  <c:v>0.10272191429045688</c:v>
                </c:pt>
                <c:pt idx="1">
                  <c:v>0.15271726535341829</c:v>
                </c:pt>
                <c:pt idx="2">
                  <c:v>5.1427683979322431E-2</c:v>
                </c:pt>
                <c:pt idx="3">
                  <c:v>9.4354758839259187E-2</c:v>
                </c:pt>
                <c:pt idx="4">
                  <c:v>0.11600000000000001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CE0-47FB-8F02-CCFC9D156D1D}"/>
            </c:ext>
          </c:extLst>
        </c:ser>
        <c:ser>
          <c:idx val="6"/>
          <c:order val="6"/>
          <c:tx>
            <c:strRef>
              <c:f>'Històric actualitzat'!$T$2</c:f>
              <c:strCache>
                <c:ptCount val="1"/>
                <c:pt idx="0">
                  <c:v>2006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'Històric actualitzat'!$M$10:$M$14</c:f>
              <c:strCache>
                <c:ptCount val="5"/>
                <c:pt idx="0">
                  <c:v>EPS Alcoi</c:v>
                </c:pt>
                <c:pt idx="1">
                  <c:v>Fac. BBAA</c:v>
                </c:pt>
                <c:pt idx="2">
                  <c:v>Fac. ADE</c:v>
                </c:pt>
                <c:pt idx="3">
                  <c:v>EPS Gandia</c:v>
                </c:pt>
                <c:pt idx="4">
                  <c:v>ETSINF</c:v>
                </c:pt>
              </c:strCache>
            </c:strRef>
          </c:cat>
          <c:val>
            <c:numRef>
              <c:f>'Històric actualitzat'!$T$10:$T$14</c:f>
              <c:numCache>
                <c:formatCode>0.0%</c:formatCode>
                <c:ptCount val="5"/>
                <c:pt idx="0">
                  <c:v>0.11132885253866709</c:v>
                </c:pt>
                <c:pt idx="1">
                  <c:v>0.1608846487424111</c:v>
                </c:pt>
                <c:pt idx="2">
                  <c:v>4.1573951497056581E-2</c:v>
                </c:pt>
                <c:pt idx="3">
                  <c:v>0.10896670645974268</c:v>
                </c:pt>
                <c:pt idx="4">
                  <c:v>0.111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CE0-47FB-8F02-CCFC9D156D1D}"/>
            </c:ext>
          </c:extLst>
        </c:ser>
        <c:ser>
          <c:idx val="7"/>
          <c:order val="7"/>
          <c:tx>
            <c:strRef>
              <c:f>'Històric actualitzat'!$U$2</c:f>
              <c:strCache>
                <c:ptCount val="1"/>
                <c:pt idx="0">
                  <c:v>2007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'Històric actualitzat'!$M$10:$M$14</c:f>
              <c:strCache>
                <c:ptCount val="5"/>
                <c:pt idx="0">
                  <c:v>EPS Alcoi</c:v>
                </c:pt>
                <c:pt idx="1">
                  <c:v>Fac. BBAA</c:v>
                </c:pt>
                <c:pt idx="2">
                  <c:v>Fac. ADE</c:v>
                </c:pt>
                <c:pt idx="3">
                  <c:v>EPS Gandia</c:v>
                </c:pt>
                <c:pt idx="4">
                  <c:v>ETSINF</c:v>
                </c:pt>
              </c:strCache>
            </c:strRef>
          </c:cat>
          <c:val>
            <c:numRef>
              <c:f>'Històric actualitzat'!$U$10:$U$14</c:f>
              <c:numCache>
                <c:formatCode>0.0%</c:formatCode>
                <c:ptCount val="5"/>
                <c:pt idx="0">
                  <c:v>0.10773140056568965</c:v>
                </c:pt>
                <c:pt idx="1">
                  <c:v>0.16179707652622527</c:v>
                </c:pt>
                <c:pt idx="2">
                  <c:v>4.209952361820582E-2</c:v>
                </c:pt>
                <c:pt idx="3">
                  <c:v>0.12419578979875444</c:v>
                </c:pt>
                <c:pt idx="4">
                  <c:v>9.7000000000000003E-2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3CE0-47FB-8F02-CCFC9D156D1D}"/>
            </c:ext>
          </c:extLst>
        </c:ser>
        <c:ser>
          <c:idx val="8"/>
          <c:order val="8"/>
          <c:tx>
            <c:strRef>
              <c:f>'Històric actualitzat'!$V$2</c:f>
              <c:strCache>
                <c:ptCount val="1"/>
                <c:pt idx="0">
                  <c:v>2008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'Històric actualitzat'!$M$10:$M$14</c:f>
              <c:strCache>
                <c:ptCount val="5"/>
                <c:pt idx="0">
                  <c:v>EPS Alcoi</c:v>
                </c:pt>
                <c:pt idx="1">
                  <c:v>Fac. BBAA</c:v>
                </c:pt>
                <c:pt idx="2">
                  <c:v>Fac. ADE</c:v>
                </c:pt>
                <c:pt idx="3">
                  <c:v>EPS Gandia</c:v>
                </c:pt>
                <c:pt idx="4">
                  <c:v>ETSINF</c:v>
                </c:pt>
              </c:strCache>
            </c:strRef>
          </c:cat>
          <c:val>
            <c:numRef>
              <c:f>'Històric actualitzat'!$V$10:$V$14</c:f>
              <c:numCache>
                <c:formatCode>0.0%</c:formatCode>
                <c:ptCount val="5"/>
                <c:pt idx="0">
                  <c:v>9.6576860087986896E-2</c:v>
                </c:pt>
                <c:pt idx="1">
                  <c:v>0.14820497790344178</c:v>
                </c:pt>
                <c:pt idx="2">
                  <c:v>4.6826252523398788E-2</c:v>
                </c:pt>
                <c:pt idx="3">
                  <c:v>0.14966516258415699</c:v>
                </c:pt>
                <c:pt idx="4">
                  <c:v>0.108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CE0-47FB-8F02-CCFC9D156D1D}"/>
            </c:ext>
          </c:extLst>
        </c:ser>
        <c:ser>
          <c:idx val="9"/>
          <c:order val="9"/>
          <c:tx>
            <c:strRef>
              <c:f>'Històric actualitzat'!$W$2</c:f>
              <c:strCache>
                <c:ptCount val="1"/>
                <c:pt idx="0">
                  <c:v>2009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'Històric actualitzat'!$M$10:$M$14</c:f>
              <c:strCache>
                <c:ptCount val="5"/>
                <c:pt idx="0">
                  <c:v>EPS Alcoi</c:v>
                </c:pt>
                <c:pt idx="1">
                  <c:v>Fac. BBAA</c:v>
                </c:pt>
                <c:pt idx="2">
                  <c:v>Fac. ADE</c:v>
                </c:pt>
                <c:pt idx="3">
                  <c:v>EPS Gandia</c:v>
                </c:pt>
                <c:pt idx="4">
                  <c:v>ETSINF</c:v>
                </c:pt>
              </c:strCache>
            </c:strRef>
          </c:cat>
          <c:val>
            <c:numRef>
              <c:f>'Històric actualitzat'!$W$10:$W$14</c:f>
              <c:numCache>
                <c:formatCode>0.0%</c:formatCode>
                <c:ptCount val="5"/>
                <c:pt idx="0">
                  <c:v>8.9303466101133266E-2</c:v>
                </c:pt>
                <c:pt idx="1">
                  <c:v>0.14134845349743369</c:v>
                </c:pt>
                <c:pt idx="2">
                  <c:v>4.8425527938703049E-2</c:v>
                </c:pt>
                <c:pt idx="3">
                  <c:v>0.11290437382113241</c:v>
                </c:pt>
                <c:pt idx="4">
                  <c:v>0.14000000000000001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3CE0-47FB-8F02-CCFC9D156D1D}"/>
            </c:ext>
          </c:extLst>
        </c:ser>
        <c:ser>
          <c:idx val="10"/>
          <c:order val="10"/>
          <c:tx>
            <c:strRef>
              <c:f>'Històric actualitzat'!$X$2</c:f>
              <c:strCache>
                <c:ptCount val="1"/>
                <c:pt idx="0">
                  <c:v>2010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'Històric actualitzat'!$M$10:$M$14</c:f>
              <c:strCache>
                <c:ptCount val="5"/>
                <c:pt idx="0">
                  <c:v>EPS Alcoi</c:v>
                </c:pt>
                <c:pt idx="1">
                  <c:v>Fac. BBAA</c:v>
                </c:pt>
                <c:pt idx="2">
                  <c:v>Fac. ADE</c:v>
                </c:pt>
                <c:pt idx="3">
                  <c:v>EPS Gandia</c:v>
                </c:pt>
                <c:pt idx="4">
                  <c:v>ETSINF</c:v>
                </c:pt>
              </c:strCache>
            </c:strRef>
          </c:cat>
          <c:val>
            <c:numRef>
              <c:f>'Històric actualitzat'!$X$10:$X$14</c:f>
              <c:numCache>
                <c:formatCode>0.0%</c:formatCode>
                <c:ptCount val="5"/>
                <c:pt idx="0">
                  <c:v>7.6612820248996807E-2</c:v>
                </c:pt>
                <c:pt idx="1">
                  <c:v>0.14247141889822626</c:v>
                </c:pt>
                <c:pt idx="2">
                  <c:v>5.2307994983154214E-2</c:v>
                </c:pt>
                <c:pt idx="3">
                  <c:v>0.10272607792428033</c:v>
                </c:pt>
                <c:pt idx="4">
                  <c:v>0.14175809990964244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3CE0-47FB-8F02-CCFC9D156D1D}"/>
            </c:ext>
          </c:extLst>
        </c:ser>
        <c:ser>
          <c:idx val="11"/>
          <c:order val="11"/>
          <c:tx>
            <c:strRef>
              <c:f>'Històric actualitzat'!$Y$2</c:f>
              <c:strCache>
                <c:ptCount val="1"/>
                <c:pt idx="0">
                  <c:v>2011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'Històric actualitzat'!$M$10:$M$14</c:f>
              <c:strCache>
                <c:ptCount val="5"/>
                <c:pt idx="0">
                  <c:v>EPS Alcoi</c:v>
                </c:pt>
                <c:pt idx="1">
                  <c:v>Fac. BBAA</c:v>
                </c:pt>
                <c:pt idx="2">
                  <c:v>Fac. ADE</c:v>
                </c:pt>
                <c:pt idx="3">
                  <c:v>EPS Gandia</c:v>
                </c:pt>
                <c:pt idx="4">
                  <c:v>ETSINF</c:v>
                </c:pt>
              </c:strCache>
            </c:strRef>
          </c:cat>
          <c:val>
            <c:numRef>
              <c:f>'Històric actualitzat'!$Y$10:$Y$14</c:f>
              <c:numCache>
                <c:formatCode>0.0%</c:formatCode>
                <c:ptCount val="5"/>
                <c:pt idx="0">
                  <c:v>7.4891346925071337E-2</c:v>
                </c:pt>
                <c:pt idx="1">
                  <c:v>0.11743344301525575</c:v>
                </c:pt>
                <c:pt idx="2">
                  <c:v>8.1423976932460909E-2</c:v>
                </c:pt>
                <c:pt idx="3">
                  <c:v>9.4803441247380507E-2</c:v>
                </c:pt>
                <c:pt idx="4">
                  <c:v>0.11305459135373934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3CE0-47FB-8F02-CCFC9D156D1D}"/>
            </c:ext>
          </c:extLst>
        </c:ser>
        <c:ser>
          <c:idx val="12"/>
          <c:order val="12"/>
          <c:tx>
            <c:strRef>
              <c:f>'Històric actualitzat'!$Z$2</c:f>
              <c:strCache>
                <c:ptCount val="1"/>
                <c:pt idx="0">
                  <c:v>2012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'Històric actualitzat'!$M$10:$M$14</c:f>
              <c:strCache>
                <c:ptCount val="5"/>
                <c:pt idx="0">
                  <c:v>EPS Alcoi</c:v>
                </c:pt>
                <c:pt idx="1">
                  <c:v>Fac. BBAA</c:v>
                </c:pt>
                <c:pt idx="2">
                  <c:v>Fac. ADE</c:v>
                </c:pt>
                <c:pt idx="3">
                  <c:v>EPS Gandia</c:v>
                </c:pt>
                <c:pt idx="4">
                  <c:v>ETSINF</c:v>
                </c:pt>
              </c:strCache>
            </c:strRef>
          </c:cat>
          <c:val>
            <c:numRef>
              <c:f>'Històric actualitzat'!$Z$10:$Z$14</c:f>
              <c:numCache>
                <c:formatCode>0.0%</c:formatCode>
                <c:ptCount val="5"/>
                <c:pt idx="0">
                  <c:v>8.1860277093822348E-2</c:v>
                </c:pt>
                <c:pt idx="1">
                  <c:v>0.11641049754606637</c:v>
                </c:pt>
                <c:pt idx="2">
                  <c:v>4.690416751006455E-2</c:v>
                </c:pt>
                <c:pt idx="3">
                  <c:v>8.9126803756742701E-2</c:v>
                </c:pt>
                <c:pt idx="4">
                  <c:v>0.13621927428794381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3CE0-47FB-8F02-CCFC9D156D1D}"/>
            </c:ext>
          </c:extLst>
        </c:ser>
        <c:ser>
          <c:idx val="13"/>
          <c:order val="13"/>
          <c:tx>
            <c:strRef>
              <c:f>'Històric actualitzat'!$AA$2</c:f>
              <c:strCache>
                <c:ptCount val="1"/>
                <c:pt idx="0">
                  <c:v>2013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'Històric actualitzat'!$M$10:$M$14</c:f>
              <c:strCache>
                <c:ptCount val="5"/>
                <c:pt idx="0">
                  <c:v>EPS Alcoi</c:v>
                </c:pt>
                <c:pt idx="1">
                  <c:v>Fac. BBAA</c:v>
                </c:pt>
                <c:pt idx="2">
                  <c:v>Fac. ADE</c:v>
                </c:pt>
                <c:pt idx="3">
                  <c:v>EPS Gandia</c:v>
                </c:pt>
                <c:pt idx="4">
                  <c:v>ETSINF</c:v>
                </c:pt>
              </c:strCache>
            </c:strRef>
          </c:cat>
          <c:val>
            <c:numRef>
              <c:f>'Històric actualitzat'!$AA$10:$AA$14</c:f>
              <c:numCache>
                <c:formatCode>0.0%</c:formatCode>
                <c:ptCount val="5"/>
                <c:pt idx="0">
                  <c:v>9.0899999999999995E-2</c:v>
                </c:pt>
                <c:pt idx="1">
                  <c:v>7.8E-2</c:v>
                </c:pt>
                <c:pt idx="2">
                  <c:v>4.3200000000000002E-2</c:v>
                </c:pt>
                <c:pt idx="3">
                  <c:v>7.2400000000000006E-2</c:v>
                </c:pt>
                <c:pt idx="4">
                  <c:v>0.10440000000000001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3CE0-47FB-8F02-CCFC9D156D1D}"/>
            </c:ext>
          </c:extLst>
        </c:ser>
        <c:ser>
          <c:idx val="14"/>
          <c:order val="14"/>
          <c:tx>
            <c:strRef>
              <c:f>'Històric actualitzat'!$AB$2</c:f>
              <c:strCache>
                <c:ptCount val="1"/>
                <c:pt idx="0">
                  <c:v>2014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'Històric actualitzat'!$M$10:$M$14</c:f>
              <c:strCache>
                <c:ptCount val="5"/>
                <c:pt idx="0">
                  <c:v>EPS Alcoi</c:v>
                </c:pt>
                <c:pt idx="1">
                  <c:v>Fac. BBAA</c:v>
                </c:pt>
                <c:pt idx="2">
                  <c:v>Fac. ADE</c:v>
                </c:pt>
                <c:pt idx="3">
                  <c:v>EPS Gandia</c:v>
                </c:pt>
                <c:pt idx="4">
                  <c:v>ETSINF</c:v>
                </c:pt>
              </c:strCache>
            </c:strRef>
          </c:cat>
          <c:val>
            <c:numRef>
              <c:f>'Històric actualitzat'!$AB$10:$AB$14</c:f>
              <c:numCache>
                <c:formatCode>0.0%</c:formatCode>
                <c:ptCount val="5"/>
                <c:pt idx="0">
                  <c:v>0.10298380767813957</c:v>
                </c:pt>
                <c:pt idx="1">
                  <c:v>4.5905843561091772E-2</c:v>
                </c:pt>
                <c:pt idx="2">
                  <c:v>4.4155844155844157E-2</c:v>
                </c:pt>
                <c:pt idx="3">
                  <c:v>8.4030429333411066E-2</c:v>
                </c:pt>
                <c:pt idx="4">
                  <c:v>0.11573463746544757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3CE0-47FB-8F02-CCFC9D156D1D}"/>
            </c:ext>
          </c:extLst>
        </c:ser>
        <c:ser>
          <c:idx val="15"/>
          <c:order val="15"/>
          <c:tx>
            <c:strRef>
              <c:f>'Històric actualitzat'!$AC$2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'Històric actualitzat'!$M$10:$M$14</c:f>
              <c:strCache>
                <c:ptCount val="5"/>
                <c:pt idx="0">
                  <c:v>EPS Alcoi</c:v>
                </c:pt>
                <c:pt idx="1">
                  <c:v>Fac. BBAA</c:v>
                </c:pt>
                <c:pt idx="2">
                  <c:v>Fac. ADE</c:v>
                </c:pt>
                <c:pt idx="3">
                  <c:v>EPS Gandia</c:v>
                </c:pt>
                <c:pt idx="4">
                  <c:v>ETSINF</c:v>
                </c:pt>
              </c:strCache>
            </c:strRef>
          </c:cat>
          <c:val>
            <c:numRef>
              <c:f>'Històric actualitzat'!$AC$10:$AC$14</c:f>
              <c:numCache>
                <c:formatCode>0.0%</c:formatCode>
                <c:ptCount val="5"/>
                <c:pt idx="0">
                  <c:v>0.1068084335165831</c:v>
                </c:pt>
                <c:pt idx="1">
                  <c:v>7.3096089486044402E-2</c:v>
                </c:pt>
                <c:pt idx="2">
                  <c:v>3.3344792024750776E-2</c:v>
                </c:pt>
                <c:pt idx="3">
                  <c:v>0.14237166290886513</c:v>
                </c:pt>
                <c:pt idx="4">
                  <c:v>0.12104646622413121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3CE0-47FB-8F02-CCFC9D156D1D}"/>
            </c:ext>
          </c:extLst>
        </c:ser>
        <c:ser>
          <c:idx val="16"/>
          <c:order val="16"/>
          <c:tx>
            <c:strRef>
              <c:f>'Històric actualitzat'!$AD$2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'Històric actualitzat'!$M$10:$M$14</c:f>
              <c:strCache>
                <c:ptCount val="5"/>
                <c:pt idx="0">
                  <c:v>EPS Alcoi</c:v>
                </c:pt>
                <c:pt idx="1">
                  <c:v>Fac. BBAA</c:v>
                </c:pt>
                <c:pt idx="2">
                  <c:v>Fac. ADE</c:v>
                </c:pt>
                <c:pt idx="3">
                  <c:v>EPS Gandia</c:v>
                </c:pt>
                <c:pt idx="4">
                  <c:v>ETSINF</c:v>
                </c:pt>
              </c:strCache>
            </c:strRef>
          </c:cat>
          <c:val>
            <c:numRef>
              <c:f>'Històric actualitzat'!$AD$10:$AD$14</c:f>
              <c:numCache>
                <c:formatCode>0.0%</c:formatCode>
                <c:ptCount val="5"/>
                <c:pt idx="0">
                  <c:v>8.1669763369635412E-2</c:v>
                </c:pt>
                <c:pt idx="1">
                  <c:v>7.8763205440759931E-2</c:v>
                </c:pt>
                <c:pt idx="2">
                  <c:v>2.0302001300484072E-2</c:v>
                </c:pt>
                <c:pt idx="3">
                  <c:v>0.11973785401411043</c:v>
                </c:pt>
                <c:pt idx="4">
                  <c:v>0.1145285434437229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3CE0-47FB-8F02-CCFC9D156D1D}"/>
            </c:ext>
          </c:extLst>
        </c:ser>
        <c:ser>
          <c:idx val="17"/>
          <c:order val="17"/>
          <c:tx>
            <c:strRef>
              <c:f>'Històric actualitzat'!$AE$2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accent6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'Històric actualitzat'!$M$10:$M$14</c:f>
              <c:strCache>
                <c:ptCount val="5"/>
                <c:pt idx="0">
                  <c:v>EPS Alcoi</c:v>
                </c:pt>
                <c:pt idx="1">
                  <c:v>Fac. BBAA</c:v>
                </c:pt>
                <c:pt idx="2">
                  <c:v>Fac. ADE</c:v>
                </c:pt>
                <c:pt idx="3">
                  <c:v>EPS Gandia</c:v>
                </c:pt>
                <c:pt idx="4">
                  <c:v>ETSINF</c:v>
                </c:pt>
              </c:strCache>
            </c:strRef>
          </c:cat>
          <c:val>
            <c:numRef>
              <c:f>'Històric actualitzat'!$AE$10:$AE$14</c:f>
              <c:numCache>
                <c:formatCode>0.0%</c:formatCode>
                <c:ptCount val="5"/>
                <c:pt idx="0">
                  <c:v>8.3547671665817197E-2</c:v>
                </c:pt>
                <c:pt idx="1">
                  <c:v>7.0327175954915472E-2</c:v>
                </c:pt>
                <c:pt idx="2">
                  <c:v>7.2938006385766752E-2</c:v>
                </c:pt>
                <c:pt idx="3">
                  <c:v>0.14380149754064978</c:v>
                </c:pt>
                <c:pt idx="4">
                  <c:v>0.12479133028652746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3CE0-47FB-8F02-CCFC9D156D1D}"/>
            </c:ext>
          </c:extLst>
        </c:ser>
        <c:ser>
          <c:idx val="18"/>
          <c:order val="18"/>
          <c:tx>
            <c:strRef>
              <c:f>'Històric actualitzat'!$AF$2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1">
                <a:lumMod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'Històric actualitzat'!$M$10:$M$14</c:f>
              <c:strCache>
                <c:ptCount val="5"/>
                <c:pt idx="0">
                  <c:v>EPS Alcoi</c:v>
                </c:pt>
                <c:pt idx="1">
                  <c:v>Fac. BBAA</c:v>
                </c:pt>
                <c:pt idx="2">
                  <c:v>Fac. ADE</c:v>
                </c:pt>
                <c:pt idx="3">
                  <c:v>EPS Gandia</c:v>
                </c:pt>
                <c:pt idx="4">
                  <c:v>ETSINF</c:v>
                </c:pt>
              </c:strCache>
            </c:strRef>
          </c:cat>
          <c:val>
            <c:numRef>
              <c:f>'Històric actualitzat'!$AF$10:$AF$14</c:f>
              <c:numCache>
                <c:formatCode>0.0%</c:formatCode>
                <c:ptCount val="5"/>
                <c:pt idx="0">
                  <c:v>8.48700881436487E-2</c:v>
                </c:pt>
                <c:pt idx="1">
                  <c:v>5.9561504745069001E-2</c:v>
                </c:pt>
                <c:pt idx="2">
                  <c:v>5.9673969167219898E-2</c:v>
                </c:pt>
                <c:pt idx="3">
                  <c:v>0.15378484035795301</c:v>
                </c:pt>
                <c:pt idx="4">
                  <c:v>0.120586685403127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3CE0-47FB-8F02-CCFC9D156D1D}"/>
            </c:ext>
          </c:extLst>
        </c:ser>
        <c:ser>
          <c:idx val="19"/>
          <c:order val="19"/>
          <c:tx>
            <c:strRef>
              <c:f>'Històric actualitzat'!$AG$2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2">
                <a:lumMod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'Històric actualitzat'!$M$10:$M$14</c:f>
              <c:strCache>
                <c:ptCount val="5"/>
                <c:pt idx="0">
                  <c:v>EPS Alcoi</c:v>
                </c:pt>
                <c:pt idx="1">
                  <c:v>Fac. BBAA</c:v>
                </c:pt>
                <c:pt idx="2">
                  <c:v>Fac. ADE</c:v>
                </c:pt>
                <c:pt idx="3">
                  <c:v>EPS Gandia</c:v>
                </c:pt>
                <c:pt idx="4">
                  <c:v>ETSINF</c:v>
                </c:pt>
              </c:strCache>
            </c:strRef>
          </c:cat>
          <c:val>
            <c:numRef>
              <c:f>'Històric actualitzat'!$AG$10:$AG$14</c:f>
              <c:numCache>
                <c:formatCode>0.0%</c:formatCode>
                <c:ptCount val="5"/>
                <c:pt idx="0">
                  <c:v>4.8257404638437314E-2</c:v>
                </c:pt>
                <c:pt idx="1">
                  <c:v>6.0928657901404878E-2</c:v>
                </c:pt>
                <c:pt idx="2">
                  <c:v>6.1130378444300471E-2</c:v>
                </c:pt>
                <c:pt idx="3">
                  <c:v>0.14949913845974125</c:v>
                </c:pt>
                <c:pt idx="4">
                  <c:v>0.11134747886390697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3CE0-47FB-8F02-CCFC9D156D1D}"/>
            </c:ext>
          </c:extLst>
        </c:ser>
        <c:ser>
          <c:idx val="20"/>
          <c:order val="20"/>
          <c:tx>
            <c:strRef>
              <c:f>'Històric actualitzat'!$AH$2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3">
                <a:lumMod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'Històric actualitzat'!$M$10:$M$14</c:f>
              <c:strCache>
                <c:ptCount val="5"/>
                <c:pt idx="0">
                  <c:v>EPS Alcoi</c:v>
                </c:pt>
                <c:pt idx="1">
                  <c:v>Fac. BBAA</c:v>
                </c:pt>
                <c:pt idx="2">
                  <c:v>Fac. ADE</c:v>
                </c:pt>
                <c:pt idx="3">
                  <c:v>EPS Gandia</c:v>
                </c:pt>
                <c:pt idx="4">
                  <c:v>ETSINF</c:v>
                </c:pt>
              </c:strCache>
            </c:strRef>
          </c:cat>
          <c:val>
            <c:numRef>
              <c:f>'Històric actualitzat'!$AH$10:$AH$14</c:f>
              <c:numCache>
                <c:formatCode>0.0%</c:formatCode>
                <c:ptCount val="5"/>
                <c:pt idx="0">
                  <c:v>4.1666666666666664E-2</c:v>
                </c:pt>
                <c:pt idx="1">
                  <c:v>5.9425118712913512E-2</c:v>
                </c:pt>
                <c:pt idx="2">
                  <c:v>6.2233285917496446E-2</c:v>
                </c:pt>
                <c:pt idx="3">
                  <c:v>0.12566165913036026</c:v>
                </c:pt>
                <c:pt idx="4">
                  <c:v>0.10560909556688707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3CE0-47FB-8F02-CCFC9D156D1D}"/>
            </c:ext>
          </c:extLst>
        </c:ser>
        <c:ser>
          <c:idx val="21"/>
          <c:order val="21"/>
          <c:tx>
            <c:strRef>
              <c:f>'Històric actualitzat'!$AI$2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4">
                <a:lumMod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'Històric actualitzat'!$M$10:$M$14</c:f>
              <c:strCache>
                <c:ptCount val="5"/>
                <c:pt idx="0">
                  <c:v>EPS Alcoi</c:v>
                </c:pt>
                <c:pt idx="1">
                  <c:v>Fac. BBAA</c:v>
                </c:pt>
                <c:pt idx="2">
                  <c:v>Fac. ADE</c:v>
                </c:pt>
                <c:pt idx="3">
                  <c:v>EPS Gandia</c:v>
                </c:pt>
                <c:pt idx="4">
                  <c:v>ETSINF</c:v>
                </c:pt>
              </c:strCache>
            </c:strRef>
          </c:cat>
          <c:val>
            <c:numRef>
              <c:f>'Històric actualitzat'!$AI$10:$AI$14</c:f>
              <c:numCache>
                <c:formatCode>0.0%</c:formatCode>
                <c:ptCount val="5"/>
                <c:pt idx="0">
                  <c:v>7.0000000000000007E-2</c:v>
                </c:pt>
                <c:pt idx="1">
                  <c:v>6.2E-2</c:v>
                </c:pt>
                <c:pt idx="2">
                  <c:v>8.5000000000000006E-2</c:v>
                </c:pt>
                <c:pt idx="3">
                  <c:v>0.151</c:v>
                </c:pt>
                <c:pt idx="4">
                  <c:v>9.8000000000000004E-2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3CE0-47FB-8F02-CCFC9D156D1D}"/>
            </c:ext>
          </c:extLst>
        </c:ser>
        <c:ser>
          <c:idx val="22"/>
          <c:order val="22"/>
          <c:tx>
            <c:strRef>
              <c:f>'Històric actualitzat'!$AJ$2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5">
                <a:lumMod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'Històric actualitzat'!$M$10:$M$14</c:f>
              <c:strCache>
                <c:ptCount val="5"/>
                <c:pt idx="0">
                  <c:v>EPS Alcoi</c:v>
                </c:pt>
                <c:pt idx="1">
                  <c:v>Fac. BBAA</c:v>
                </c:pt>
                <c:pt idx="2">
                  <c:v>Fac. ADE</c:v>
                </c:pt>
                <c:pt idx="3">
                  <c:v>EPS Gandia</c:v>
                </c:pt>
                <c:pt idx="4">
                  <c:v>ETSINF</c:v>
                </c:pt>
              </c:strCache>
            </c:strRef>
          </c:cat>
          <c:val>
            <c:numRef>
              <c:f>'Històric actualitzat'!$AJ$10:$AJ$14</c:f>
              <c:numCache>
                <c:formatCode>0.0%</c:formatCode>
                <c:ptCount val="5"/>
                <c:pt idx="0">
                  <c:v>3.5024665702356662E-2</c:v>
                </c:pt>
                <c:pt idx="1">
                  <c:v>5.1883207168237293E-2</c:v>
                </c:pt>
                <c:pt idx="2">
                  <c:v>7.2327777130201651E-2</c:v>
                </c:pt>
                <c:pt idx="3">
                  <c:v>9.2295974889217119E-2</c:v>
                </c:pt>
                <c:pt idx="4">
                  <c:v>9.6245893946503985E-2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3CE0-47FB-8F02-CCFC9D156D1D}"/>
            </c:ext>
          </c:extLst>
        </c:ser>
        <c:ser>
          <c:idx val="23"/>
          <c:order val="23"/>
          <c:tx>
            <c:strRef>
              <c:f>'Històric actualitzat'!$AK$2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6">
                <a:lumMod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'Històric actualitzat'!$M$10:$M$14</c:f>
              <c:strCache>
                <c:ptCount val="5"/>
                <c:pt idx="0">
                  <c:v>EPS Alcoi</c:v>
                </c:pt>
                <c:pt idx="1">
                  <c:v>Fac. BBAA</c:v>
                </c:pt>
                <c:pt idx="2">
                  <c:v>Fac. ADE</c:v>
                </c:pt>
                <c:pt idx="3">
                  <c:v>EPS Gandia</c:v>
                </c:pt>
                <c:pt idx="4">
                  <c:v>ETSINF</c:v>
                </c:pt>
              </c:strCache>
            </c:strRef>
          </c:cat>
          <c:val>
            <c:numRef>
              <c:f>'Històric actualitzat'!$AK$10:$AK$14</c:f>
              <c:numCache>
                <c:formatCode>0.0%</c:formatCode>
                <c:ptCount val="5"/>
                <c:pt idx="0">
                  <c:v>4.2020970526181187E-2</c:v>
                </c:pt>
                <c:pt idx="1">
                  <c:v>4.9343111249804963E-2</c:v>
                </c:pt>
                <c:pt idx="2">
                  <c:v>6.164464369985842E-2</c:v>
                </c:pt>
                <c:pt idx="3">
                  <c:v>8.92284295321151E-2</c:v>
                </c:pt>
                <c:pt idx="4">
                  <c:v>8.1554853734009641E-2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3CE0-47FB-8F02-CCFC9D156D1D}"/>
            </c:ext>
          </c:extLst>
        </c:ser>
        <c:ser>
          <c:idx val="24"/>
          <c:order val="24"/>
          <c:tx>
            <c:strRef>
              <c:f>'Històric actualitzat'!$AL$2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'Històric actualitzat'!$M$10:$M$14</c:f>
              <c:strCache>
                <c:ptCount val="5"/>
                <c:pt idx="0">
                  <c:v>EPS Alcoi</c:v>
                </c:pt>
                <c:pt idx="1">
                  <c:v>Fac. BBAA</c:v>
                </c:pt>
                <c:pt idx="2">
                  <c:v>Fac. ADE</c:v>
                </c:pt>
                <c:pt idx="3">
                  <c:v>EPS Gandia</c:v>
                </c:pt>
                <c:pt idx="4">
                  <c:v>ETSINF</c:v>
                </c:pt>
              </c:strCache>
            </c:strRef>
          </c:cat>
          <c:val>
            <c:numRef>
              <c:f>'Històric actualitzat'!$AL$10:$AL$14</c:f>
              <c:numCache>
                <c:formatCode>0.0%</c:formatCode>
                <c:ptCount val="5"/>
                <c:pt idx="0">
                  <c:v>4.5065219523358069E-2</c:v>
                </c:pt>
                <c:pt idx="1">
                  <c:v>5.2501966576230914E-2</c:v>
                </c:pt>
                <c:pt idx="2">
                  <c:v>6.5632952595135227E-2</c:v>
                </c:pt>
                <c:pt idx="3">
                  <c:v>9.4084969147885097E-2</c:v>
                </c:pt>
                <c:pt idx="4">
                  <c:v>7.9856782671453075E-2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05-47F6-9B86-40626C547610}"/>
            </c:ext>
          </c:extLst>
        </c:ser>
        <c:ser>
          <c:idx val="25"/>
          <c:order val="25"/>
          <c:tx>
            <c:strRef>
              <c:f>'Històric actualitzat'!$AM$2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'Històric actualitzat'!$M$10:$M$14</c:f>
              <c:strCache>
                <c:ptCount val="5"/>
                <c:pt idx="0">
                  <c:v>EPS Alcoi</c:v>
                </c:pt>
                <c:pt idx="1">
                  <c:v>Fac. BBAA</c:v>
                </c:pt>
                <c:pt idx="2">
                  <c:v>Fac. ADE</c:v>
                </c:pt>
                <c:pt idx="3">
                  <c:v>EPS Gandia</c:v>
                </c:pt>
                <c:pt idx="4">
                  <c:v>ETSINF</c:v>
                </c:pt>
              </c:strCache>
            </c:strRef>
          </c:cat>
          <c:val>
            <c:numRef>
              <c:f>'Històric actualitzat'!$AM$10:$AM$14</c:f>
              <c:numCache>
                <c:formatCode>0.0%</c:formatCode>
                <c:ptCount val="5"/>
                <c:pt idx="0">
                  <c:v>4.2584356282986423E-2</c:v>
                </c:pt>
                <c:pt idx="1">
                  <c:v>5.6641414141414138E-2</c:v>
                </c:pt>
                <c:pt idx="2">
                  <c:v>6.3290373328492758E-2</c:v>
                </c:pt>
                <c:pt idx="3">
                  <c:v>7.7091337130357818E-2</c:v>
                </c:pt>
                <c:pt idx="4">
                  <c:v>7.7959143381413604E-2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505-47F6-9B86-40626C54761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625204016"/>
        <c:axId val="625204672"/>
      </c:barChart>
      <c:catAx>
        <c:axId val="6252040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625204672"/>
        <c:crosses val="autoZero"/>
        <c:auto val="1"/>
        <c:lblAlgn val="ctr"/>
        <c:lblOffset val="100"/>
        <c:noMultiLvlLbl val="0"/>
      </c:catAx>
      <c:valAx>
        <c:axId val="625204672"/>
        <c:scaling>
          <c:orientation val="minMax"/>
        </c:scaling>
        <c:delete val="1"/>
        <c:axPos val="l"/>
        <c:numFmt formatCode="0.0%" sourceLinked="1"/>
        <c:majorTickMark val="none"/>
        <c:minorTickMark val="none"/>
        <c:tickLblPos val="nextTo"/>
        <c:crossAx val="6252040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ca-ES"/>
              <a:t>Valencià 2000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'2000'!$N$1</c:f>
              <c:strCache>
                <c:ptCount val="1"/>
                <c:pt idx="0">
                  <c:v>Valencià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'2000'!$M$2:$M$20</c:f>
              <c:strCache>
                <c:ptCount val="19"/>
                <c:pt idx="0">
                  <c:v>Agrònoms</c:v>
                </c:pt>
                <c:pt idx="1">
                  <c:v>ETS Arquit</c:v>
                </c:pt>
                <c:pt idx="2">
                  <c:v>Camins</c:v>
                </c:pt>
                <c:pt idx="3">
                  <c:v>Industr.</c:v>
                </c:pt>
                <c:pt idx="4">
                  <c:v>ETSIDiseny</c:v>
                </c:pt>
                <c:pt idx="5">
                  <c:v>ETSMRiE</c:v>
                </c:pt>
                <c:pt idx="6">
                  <c:v>Geodesia</c:v>
                </c:pt>
                <c:pt idx="7">
                  <c:v>Gest.Edif.</c:v>
                </c:pt>
                <c:pt idx="8">
                  <c:v>Inf.Aplic.</c:v>
                </c:pt>
                <c:pt idx="9">
                  <c:v>EPS Alcoi</c:v>
                </c:pt>
                <c:pt idx="10">
                  <c:v>Fac. BBAA</c:v>
                </c:pt>
                <c:pt idx="11">
                  <c:v>Fac. Ade</c:v>
                </c:pt>
                <c:pt idx="12">
                  <c:v>Fac.Inf.</c:v>
                </c:pt>
                <c:pt idx="13">
                  <c:v>EPS Gandia</c:v>
                </c:pt>
                <c:pt idx="14">
                  <c:v>ETS Teleco</c:v>
                </c:pt>
                <c:pt idx="15">
                  <c:v>DOCTORAT</c:v>
                </c:pt>
                <c:pt idx="16">
                  <c:v>TOTALS</c:v>
                </c:pt>
                <c:pt idx="17">
                  <c:v>0</c:v>
                </c:pt>
                <c:pt idx="18">
                  <c:v>0</c:v>
                </c:pt>
              </c:strCache>
            </c:strRef>
          </c:cat>
          <c:val>
            <c:numRef>
              <c:f>'2000'!$N$2:$N$20</c:f>
              <c:numCache>
                <c:formatCode>0.0%</c:formatCode>
                <c:ptCount val="19"/>
                <c:pt idx="0">
                  <c:v>9.3509970744213453E-2</c:v>
                </c:pt>
                <c:pt idx="1">
                  <c:v>9.636454660104668E-2</c:v>
                </c:pt>
                <c:pt idx="2">
                  <c:v>4.7013251098656408E-2</c:v>
                </c:pt>
                <c:pt idx="3">
                  <c:v>5.1675231369100509E-2</c:v>
                </c:pt>
                <c:pt idx="4">
                  <c:v>3.2302611828279794E-2</c:v>
                </c:pt>
                <c:pt idx="5">
                  <c:v>4.2203718489791257E-2</c:v>
                </c:pt>
                <c:pt idx="6">
                  <c:v>1.0607734806629835E-2</c:v>
                </c:pt>
                <c:pt idx="7">
                  <c:v>3.0014685469432093E-2</c:v>
                </c:pt>
                <c:pt idx="8">
                  <c:v>0.27908354730397</c:v>
                </c:pt>
                <c:pt idx="9">
                  <c:v>3.609726627397674E-2</c:v>
                </c:pt>
                <c:pt idx="10">
                  <c:v>0.190995099509951</c:v>
                </c:pt>
                <c:pt idx="11">
                  <c:v>3.4988422948289168E-2</c:v>
                </c:pt>
                <c:pt idx="12">
                  <c:v>0.23460096411355116</c:v>
                </c:pt>
                <c:pt idx="13">
                  <c:v>5.177184294497203E-2</c:v>
                </c:pt>
                <c:pt idx="14">
                  <c:v>3.6581147304698761E-2</c:v>
                </c:pt>
                <c:pt idx="15">
                  <c:v>2.9124799767001601E-2</c:v>
                </c:pt>
                <c:pt idx="16">
                  <c:v>7.9530400621259892E-2</c:v>
                </c:pt>
                <c:pt idx="17">
                  <c:v>0</c:v>
                </c:pt>
                <c:pt idx="1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FA8-48AE-B1BC-B012D6DE254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273959936"/>
        <c:axId val="437212800"/>
      </c:barChart>
      <c:catAx>
        <c:axId val="273959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a-ES"/>
          </a:p>
        </c:txPr>
        <c:crossAx val="437212800"/>
        <c:crosses val="autoZero"/>
        <c:auto val="1"/>
        <c:lblAlgn val="ctr"/>
        <c:lblOffset val="100"/>
        <c:noMultiLvlLbl val="0"/>
      </c:catAx>
      <c:valAx>
        <c:axId val="437212800"/>
        <c:scaling>
          <c:orientation val="minMax"/>
          <c:max val="0.2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a-ES"/>
          </a:p>
        </c:txPr>
        <c:crossAx val="273959936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a-E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ca-ES"/>
              <a:t>Valencià 2001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'2001'!$N$1</c:f>
              <c:strCache>
                <c:ptCount val="1"/>
                <c:pt idx="0">
                  <c:v>Valencià</c:v>
                </c:pt>
              </c:strCache>
            </c:strRef>
          </c:tx>
          <c:invertIfNegative val="0"/>
          <c:cat>
            <c:strRef>
              <c:f>'2001'!$M$2:$M$20</c:f>
              <c:strCache>
                <c:ptCount val="19"/>
                <c:pt idx="0">
                  <c:v>Agrònoms</c:v>
                </c:pt>
                <c:pt idx="1">
                  <c:v>ETS Arquit</c:v>
                </c:pt>
                <c:pt idx="2">
                  <c:v>Camins</c:v>
                </c:pt>
                <c:pt idx="3">
                  <c:v>Industr.</c:v>
                </c:pt>
                <c:pt idx="4">
                  <c:v>ETSIDiseny</c:v>
                </c:pt>
                <c:pt idx="5">
                  <c:v>ETSMRiE</c:v>
                </c:pt>
                <c:pt idx="6">
                  <c:v>Geodesia</c:v>
                </c:pt>
                <c:pt idx="7">
                  <c:v>Gest.Edif.</c:v>
                </c:pt>
                <c:pt idx="8">
                  <c:v>Inf.Aplic.</c:v>
                </c:pt>
                <c:pt idx="9">
                  <c:v>EPS Alcoi</c:v>
                </c:pt>
                <c:pt idx="10">
                  <c:v>Fac. BBAA</c:v>
                </c:pt>
                <c:pt idx="11">
                  <c:v>Fac. Ade</c:v>
                </c:pt>
                <c:pt idx="12">
                  <c:v>Fac.Inf.</c:v>
                </c:pt>
                <c:pt idx="13">
                  <c:v>EPS Gandia</c:v>
                </c:pt>
                <c:pt idx="14">
                  <c:v>ETS Teleco</c:v>
                </c:pt>
                <c:pt idx="15">
                  <c:v>Universit.</c:v>
                </c:pt>
                <c:pt idx="16">
                  <c:v>DOCTORAT</c:v>
                </c:pt>
                <c:pt idx="17">
                  <c:v>TOTALS</c:v>
                </c:pt>
                <c:pt idx="18">
                  <c:v>0</c:v>
                </c:pt>
              </c:strCache>
            </c:strRef>
          </c:cat>
          <c:val>
            <c:numRef>
              <c:f>'2001'!$N$2:$N$20</c:f>
              <c:numCache>
                <c:formatCode>0.0%</c:formatCode>
                <c:ptCount val="19"/>
                <c:pt idx="0">
                  <c:v>9.8812566849767025E-2</c:v>
                </c:pt>
                <c:pt idx="1">
                  <c:v>8.2043481915810276E-2</c:v>
                </c:pt>
                <c:pt idx="2">
                  <c:v>4.5232164527048598E-2</c:v>
                </c:pt>
                <c:pt idx="3">
                  <c:v>5.6545955481556352E-2</c:v>
                </c:pt>
                <c:pt idx="4">
                  <c:v>6.5331582403151678E-2</c:v>
                </c:pt>
                <c:pt idx="5">
                  <c:v>5.3923733804475849E-2</c:v>
                </c:pt>
                <c:pt idx="6">
                  <c:v>7.7519379844961239E-3</c:v>
                </c:pt>
                <c:pt idx="7">
                  <c:v>5.1609039984547037E-2</c:v>
                </c:pt>
                <c:pt idx="8">
                  <c:v>0.15455341506129597</c:v>
                </c:pt>
                <c:pt idx="9">
                  <c:v>6.8385567163073271E-2</c:v>
                </c:pt>
                <c:pt idx="10">
                  <c:v>0.20242961088263209</c:v>
                </c:pt>
                <c:pt idx="11">
                  <c:v>7.3605520414031053E-2</c:v>
                </c:pt>
                <c:pt idx="12">
                  <c:v>0.12661637931034483</c:v>
                </c:pt>
                <c:pt idx="13">
                  <c:v>7.522806912118743E-2</c:v>
                </c:pt>
                <c:pt idx="14">
                  <c:v>3.9444850255661065E-2</c:v>
                </c:pt>
                <c:pt idx="15">
                  <c:v>0</c:v>
                </c:pt>
                <c:pt idx="16">
                  <c:v>1.0726046057641773E-2</c:v>
                </c:pt>
                <c:pt idx="17">
                  <c:v>7.8918277468543768E-2</c:v>
                </c:pt>
                <c:pt idx="1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8F-43EF-9C3E-CC29AF3538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75486464"/>
        <c:axId val="437214528"/>
      </c:barChart>
      <c:catAx>
        <c:axId val="375486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a-ES"/>
          </a:p>
        </c:txPr>
        <c:crossAx val="437214528"/>
        <c:crosses val="autoZero"/>
        <c:auto val="1"/>
        <c:lblAlgn val="ctr"/>
        <c:lblOffset val="100"/>
        <c:noMultiLvlLbl val="0"/>
      </c:catAx>
      <c:valAx>
        <c:axId val="437214528"/>
        <c:scaling>
          <c:orientation val="minMax"/>
          <c:max val="0.2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a-ES"/>
          </a:p>
        </c:txPr>
        <c:crossAx val="375486464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a-E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ca-ES"/>
              <a:t>Crèdits impartits en valencià per centres. 2002-2003</a:t>
            </a:r>
          </a:p>
        </c:rich>
      </c:tx>
      <c:layout>
        <c:manualLayout>
          <c:xMode val="edge"/>
          <c:yMode val="edge"/>
          <c:x val="0.19563244905805457"/>
          <c:y val="1.1204481792717087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ca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('2002'!$M$2:$M$16,'2002'!$M$19)</c:f>
              <c:strCache>
                <c:ptCount val="16"/>
                <c:pt idx="0">
                  <c:v>Agrònoms</c:v>
                </c:pt>
                <c:pt idx="1">
                  <c:v>ETS Arquit</c:v>
                </c:pt>
                <c:pt idx="2">
                  <c:v>Camins</c:v>
                </c:pt>
                <c:pt idx="3">
                  <c:v>Industr.</c:v>
                </c:pt>
                <c:pt idx="4">
                  <c:v>ETSIDiseny</c:v>
                </c:pt>
                <c:pt idx="5">
                  <c:v>ETSMRiE</c:v>
                </c:pt>
                <c:pt idx="6">
                  <c:v>Geodesia</c:v>
                </c:pt>
                <c:pt idx="7">
                  <c:v>Gest.Edif.</c:v>
                </c:pt>
                <c:pt idx="8">
                  <c:v>Inf.Aplic.</c:v>
                </c:pt>
                <c:pt idx="9">
                  <c:v>EPS Alcoi</c:v>
                </c:pt>
                <c:pt idx="10">
                  <c:v>Fac. BBAA</c:v>
                </c:pt>
                <c:pt idx="11">
                  <c:v>Fac. ADE</c:v>
                </c:pt>
                <c:pt idx="12">
                  <c:v>Fac.Inf.</c:v>
                </c:pt>
                <c:pt idx="13">
                  <c:v>EPS Gandia</c:v>
                </c:pt>
                <c:pt idx="14">
                  <c:v>ETS Teleco</c:v>
                </c:pt>
                <c:pt idx="15">
                  <c:v>TOTALS</c:v>
                </c:pt>
              </c:strCache>
            </c:strRef>
          </c:cat>
          <c:val>
            <c:numRef>
              <c:f>('2002'!$N$2:$N$16,'2002'!$N$19)</c:f>
              <c:numCache>
                <c:formatCode>0.0%</c:formatCode>
                <c:ptCount val="16"/>
                <c:pt idx="0">
                  <c:v>8.9854810094500151E-2</c:v>
                </c:pt>
                <c:pt idx="1">
                  <c:v>7.9565714405570948E-2</c:v>
                </c:pt>
                <c:pt idx="2">
                  <c:v>4.3293984679141029E-2</c:v>
                </c:pt>
                <c:pt idx="3">
                  <c:v>6.0044634117693126E-2</c:v>
                </c:pt>
                <c:pt idx="4">
                  <c:v>5.0312196475648677E-2</c:v>
                </c:pt>
                <c:pt idx="5">
                  <c:v>4.6039169833382049E-2</c:v>
                </c:pt>
                <c:pt idx="6">
                  <c:v>8.5209981740718196E-3</c:v>
                </c:pt>
                <c:pt idx="7">
                  <c:v>5.3505281931677869E-2</c:v>
                </c:pt>
                <c:pt idx="8">
                  <c:v>0.16086321934945788</c:v>
                </c:pt>
                <c:pt idx="9">
                  <c:v>7.9292467215614518E-2</c:v>
                </c:pt>
                <c:pt idx="10">
                  <c:v>0.1769570707070707</c:v>
                </c:pt>
                <c:pt idx="11">
                  <c:v>3.9155096512021668E-2</c:v>
                </c:pt>
                <c:pt idx="12">
                  <c:v>0.13411424058962884</c:v>
                </c:pt>
                <c:pt idx="13">
                  <c:v>0.1011043773086871</c:v>
                </c:pt>
                <c:pt idx="14">
                  <c:v>5.2217453505007151E-2</c:v>
                </c:pt>
                <c:pt idx="15">
                  <c:v>7.8927157460387642E-2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E1-408B-B807-A1315207A3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5518976"/>
        <c:axId val="438199424"/>
      </c:barChart>
      <c:catAx>
        <c:axId val="395518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a-ES"/>
          </a:p>
        </c:txPr>
        <c:crossAx val="438199424"/>
        <c:crosses val="autoZero"/>
        <c:auto val="1"/>
        <c:lblAlgn val="ctr"/>
        <c:lblOffset val="100"/>
        <c:noMultiLvlLbl val="0"/>
      </c:catAx>
      <c:valAx>
        <c:axId val="438199424"/>
        <c:scaling>
          <c:orientation val="minMax"/>
          <c:max val="0.2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a-ES"/>
          </a:p>
        </c:txPr>
        <c:crossAx val="395518976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ca-ES"/>
              <a:t>Valencià 2003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'2003'!$N$1</c:f>
              <c:strCache>
                <c:ptCount val="1"/>
                <c:pt idx="0">
                  <c:v>Valencià</c:v>
                </c:pt>
              </c:strCache>
            </c:strRef>
          </c:tx>
          <c:invertIfNegative val="0"/>
          <c:cat>
            <c:strRef>
              <c:f>'2003'!$M$2:$M$20</c:f>
              <c:strCache>
                <c:ptCount val="19"/>
                <c:pt idx="0">
                  <c:v>Agrònoms</c:v>
                </c:pt>
                <c:pt idx="1">
                  <c:v>ETS Arquit</c:v>
                </c:pt>
                <c:pt idx="2">
                  <c:v>Camins</c:v>
                </c:pt>
                <c:pt idx="3">
                  <c:v>Industr.</c:v>
                </c:pt>
                <c:pt idx="4">
                  <c:v>ETSIDiseny</c:v>
                </c:pt>
                <c:pt idx="5">
                  <c:v>ETSMRiE</c:v>
                </c:pt>
                <c:pt idx="6">
                  <c:v>Geodesia</c:v>
                </c:pt>
                <c:pt idx="7">
                  <c:v>Gest.Edif.</c:v>
                </c:pt>
                <c:pt idx="8">
                  <c:v>Inf.Aplic.</c:v>
                </c:pt>
                <c:pt idx="9">
                  <c:v>EPS Alcoi</c:v>
                </c:pt>
                <c:pt idx="10">
                  <c:v>Fac. BBAA</c:v>
                </c:pt>
                <c:pt idx="11">
                  <c:v>Fac. Ade</c:v>
                </c:pt>
                <c:pt idx="12">
                  <c:v>Fac.Inf.</c:v>
                </c:pt>
                <c:pt idx="13">
                  <c:v>EPS Gandia</c:v>
                </c:pt>
                <c:pt idx="14">
                  <c:v>ETS Teleco</c:v>
                </c:pt>
                <c:pt idx="15">
                  <c:v>Universit.</c:v>
                </c:pt>
                <c:pt idx="16">
                  <c:v>DOCTORAT</c:v>
                </c:pt>
                <c:pt idx="17">
                  <c:v>TOTALS</c:v>
                </c:pt>
                <c:pt idx="18">
                  <c:v>0</c:v>
                </c:pt>
              </c:strCache>
            </c:strRef>
          </c:cat>
          <c:val>
            <c:numRef>
              <c:f>'2003'!$N$2:$N$20</c:f>
              <c:numCache>
                <c:formatCode>0.0%</c:formatCode>
                <c:ptCount val="19"/>
                <c:pt idx="0">
                  <c:v>9.0435115967030869E-2</c:v>
                </c:pt>
                <c:pt idx="1">
                  <c:v>6.8697823611154646E-2</c:v>
                </c:pt>
                <c:pt idx="2">
                  <c:v>4.6009760229471272E-2</c:v>
                </c:pt>
                <c:pt idx="3">
                  <c:v>5.3964684245132885E-2</c:v>
                </c:pt>
                <c:pt idx="4">
                  <c:v>4.6200688377018795E-2</c:v>
                </c:pt>
                <c:pt idx="5">
                  <c:v>5.3569686127825658E-2</c:v>
                </c:pt>
                <c:pt idx="6">
                  <c:v>1.7438239568195974E-2</c:v>
                </c:pt>
                <c:pt idx="7">
                  <c:v>5.1375748911768951E-2</c:v>
                </c:pt>
                <c:pt idx="8">
                  <c:v>0.18159858055965286</c:v>
                </c:pt>
                <c:pt idx="9">
                  <c:v>9.6987599526172946E-2</c:v>
                </c:pt>
                <c:pt idx="10">
                  <c:v>0.18534172661870502</c:v>
                </c:pt>
                <c:pt idx="11">
                  <c:v>3.8145704913305212E-2</c:v>
                </c:pt>
                <c:pt idx="12">
                  <c:v>9.7704590818363274E-2</c:v>
                </c:pt>
                <c:pt idx="13">
                  <c:v>9.3049560477645787E-2</c:v>
                </c:pt>
                <c:pt idx="14">
                  <c:v>5.6106058549386911E-2</c:v>
                </c:pt>
                <c:pt idx="15">
                  <c:v>0</c:v>
                </c:pt>
                <c:pt idx="16">
                  <c:v>3.1355591066004711E-2</c:v>
                </c:pt>
                <c:pt idx="17">
                  <c:v>7.8977099271684753E-2</c:v>
                </c:pt>
                <c:pt idx="1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DC-4D94-80AE-86CB33CD66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1507328"/>
        <c:axId val="438201152"/>
      </c:barChart>
      <c:catAx>
        <c:axId val="401507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a-ES"/>
          </a:p>
        </c:txPr>
        <c:crossAx val="438201152"/>
        <c:crosses val="autoZero"/>
        <c:auto val="1"/>
        <c:lblAlgn val="ctr"/>
        <c:lblOffset val="100"/>
        <c:noMultiLvlLbl val="0"/>
      </c:catAx>
      <c:valAx>
        <c:axId val="438201152"/>
        <c:scaling>
          <c:orientation val="minMax"/>
          <c:max val="0.2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a-ES"/>
          </a:p>
        </c:txPr>
        <c:crossAx val="401507328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a-E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ca-ES"/>
              <a:t>Valencià 2004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'2004'!$N$1</c:f>
              <c:strCache>
                <c:ptCount val="1"/>
                <c:pt idx="0">
                  <c:v>Valencià</c:v>
                </c:pt>
              </c:strCache>
            </c:strRef>
          </c:tx>
          <c:invertIfNegative val="0"/>
          <c:cat>
            <c:strRef>
              <c:f>'2004'!$M$2:$M$20</c:f>
              <c:strCache>
                <c:ptCount val="19"/>
                <c:pt idx="0">
                  <c:v>Agrònoms</c:v>
                </c:pt>
                <c:pt idx="1">
                  <c:v>ETS Arquit</c:v>
                </c:pt>
                <c:pt idx="2">
                  <c:v>Camins</c:v>
                </c:pt>
                <c:pt idx="3">
                  <c:v>Industr.</c:v>
                </c:pt>
                <c:pt idx="4">
                  <c:v>ETSIDiseny</c:v>
                </c:pt>
                <c:pt idx="5">
                  <c:v>ETSMRiE</c:v>
                </c:pt>
                <c:pt idx="6">
                  <c:v>Geodesia</c:v>
                </c:pt>
                <c:pt idx="7">
                  <c:v>Gest.Edif.</c:v>
                </c:pt>
                <c:pt idx="8">
                  <c:v>Inf.Aplic.</c:v>
                </c:pt>
                <c:pt idx="9">
                  <c:v>EPS Alcoi</c:v>
                </c:pt>
                <c:pt idx="10">
                  <c:v>Fac. BBAA</c:v>
                </c:pt>
                <c:pt idx="11">
                  <c:v>Fac. Ade</c:v>
                </c:pt>
                <c:pt idx="12">
                  <c:v>Fac.Inf.</c:v>
                </c:pt>
                <c:pt idx="13">
                  <c:v>EPS Gandia</c:v>
                </c:pt>
                <c:pt idx="14">
                  <c:v>ETS Teleco</c:v>
                </c:pt>
                <c:pt idx="15">
                  <c:v>Universit.</c:v>
                </c:pt>
                <c:pt idx="16">
                  <c:v>DOCTORAT</c:v>
                </c:pt>
                <c:pt idx="17">
                  <c:v>TOTALS</c:v>
                </c:pt>
                <c:pt idx="18">
                  <c:v>0</c:v>
                </c:pt>
              </c:strCache>
            </c:strRef>
          </c:cat>
          <c:val>
            <c:numRef>
              <c:f>'2004'!$N$2:$N$20</c:f>
              <c:numCache>
                <c:formatCode>0.0%</c:formatCode>
                <c:ptCount val="19"/>
                <c:pt idx="0">
                  <c:v>7.6026660479635536E-2</c:v>
                </c:pt>
                <c:pt idx="1">
                  <c:v>6.1174198130776361E-2</c:v>
                </c:pt>
                <c:pt idx="2">
                  <c:v>4.5093442729699812E-2</c:v>
                </c:pt>
                <c:pt idx="3">
                  <c:v>5.7253416427364E-2</c:v>
                </c:pt>
                <c:pt idx="4">
                  <c:v>4.2936668414089219E-2</c:v>
                </c:pt>
                <c:pt idx="5">
                  <c:v>3.3389619906330645E-2</c:v>
                </c:pt>
                <c:pt idx="6">
                  <c:v>2.450479885644272E-2</c:v>
                </c:pt>
                <c:pt idx="7">
                  <c:v>4.4788088848552177E-2</c:v>
                </c:pt>
                <c:pt idx="8">
                  <c:v>0.158741331556259</c:v>
                </c:pt>
                <c:pt idx="9">
                  <c:v>9.7151699792059593E-2</c:v>
                </c:pt>
                <c:pt idx="10">
                  <c:v>0.16538643067846606</c:v>
                </c:pt>
                <c:pt idx="11">
                  <c:v>3.9321740857344786E-2</c:v>
                </c:pt>
                <c:pt idx="12">
                  <c:v>0.11042869426360398</c:v>
                </c:pt>
                <c:pt idx="13">
                  <c:v>9.4034736138944558E-2</c:v>
                </c:pt>
                <c:pt idx="14">
                  <c:v>5.8571750394232937E-2</c:v>
                </c:pt>
                <c:pt idx="15">
                  <c:v>0</c:v>
                </c:pt>
                <c:pt idx="16">
                  <c:v>1.7763580763911883E-2</c:v>
                </c:pt>
                <c:pt idx="17">
                  <c:v>7.2985186540684574E-2</c:v>
                </c:pt>
                <c:pt idx="1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56-4D20-A17D-BB2F997EED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4025856"/>
        <c:axId val="438202880"/>
      </c:barChart>
      <c:catAx>
        <c:axId val="404025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a-ES"/>
          </a:p>
        </c:txPr>
        <c:crossAx val="438202880"/>
        <c:crosses val="autoZero"/>
        <c:auto val="1"/>
        <c:lblAlgn val="ctr"/>
        <c:lblOffset val="100"/>
        <c:noMultiLvlLbl val="0"/>
      </c:catAx>
      <c:valAx>
        <c:axId val="438202880"/>
        <c:scaling>
          <c:orientation val="minMax"/>
          <c:max val="0.2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a-ES"/>
          </a:p>
        </c:txPr>
        <c:crossAx val="404025856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a-E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ca-ES"/>
              <a:t>Valencià 2005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'2005'!$N$1</c:f>
              <c:strCache>
                <c:ptCount val="1"/>
                <c:pt idx="0">
                  <c:v>Valencià</c:v>
                </c:pt>
              </c:strCache>
            </c:strRef>
          </c:tx>
          <c:invertIfNegative val="0"/>
          <c:cat>
            <c:strRef>
              <c:f>'2005'!$M$2:$M$20</c:f>
              <c:strCache>
                <c:ptCount val="19"/>
                <c:pt idx="0">
                  <c:v>Agrònoms</c:v>
                </c:pt>
                <c:pt idx="1">
                  <c:v>ETS Arquit</c:v>
                </c:pt>
                <c:pt idx="2">
                  <c:v>Camins</c:v>
                </c:pt>
                <c:pt idx="3">
                  <c:v>Industr.</c:v>
                </c:pt>
                <c:pt idx="4">
                  <c:v>ETSIDiseny</c:v>
                </c:pt>
                <c:pt idx="5">
                  <c:v>ETSMRiE</c:v>
                </c:pt>
                <c:pt idx="6">
                  <c:v>Geodesia</c:v>
                </c:pt>
                <c:pt idx="7">
                  <c:v>Gest.Edif.</c:v>
                </c:pt>
                <c:pt idx="8">
                  <c:v>Inf.Aplic.</c:v>
                </c:pt>
                <c:pt idx="9">
                  <c:v>EPS Alcoi</c:v>
                </c:pt>
                <c:pt idx="10">
                  <c:v>Fac. BBAA</c:v>
                </c:pt>
                <c:pt idx="11">
                  <c:v>Fac. Ade</c:v>
                </c:pt>
                <c:pt idx="12">
                  <c:v>Fac.Inf.</c:v>
                </c:pt>
                <c:pt idx="13">
                  <c:v>EPS Gandia</c:v>
                </c:pt>
                <c:pt idx="14">
                  <c:v>ETS Teleco</c:v>
                </c:pt>
                <c:pt idx="15">
                  <c:v>Universit.</c:v>
                </c:pt>
                <c:pt idx="16">
                  <c:v>DOCTORAT</c:v>
                </c:pt>
                <c:pt idx="17">
                  <c:v>TOTALS</c:v>
                </c:pt>
                <c:pt idx="18">
                  <c:v>0</c:v>
                </c:pt>
              </c:strCache>
            </c:strRef>
          </c:cat>
          <c:val>
            <c:numRef>
              <c:f>'2005'!$N$2:$N$20</c:f>
              <c:numCache>
                <c:formatCode>0.0%</c:formatCode>
                <c:ptCount val="19"/>
                <c:pt idx="0">
                  <c:v>7.9476365415920416E-2</c:v>
                </c:pt>
                <c:pt idx="1">
                  <c:v>4.0930845298247372E-2</c:v>
                </c:pt>
                <c:pt idx="2">
                  <c:v>5.290943144662074E-2</c:v>
                </c:pt>
                <c:pt idx="3">
                  <c:v>6.1254176090971335E-2</c:v>
                </c:pt>
                <c:pt idx="4">
                  <c:v>5.2257250945775532E-2</c:v>
                </c:pt>
                <c:pt idx="5">
                  <c:v>3.0360030360030359E-2</c:v>
                </c:pt>
                <c:pt idx="6">
                  <c:v>2.1986970684039087E-2</c:v>
                </c:pt>
                <c:pt idx="7">
                  <c:v>4.7936553951918495E-2</c:v>
                </c:pt>
                <c:pt idx="8">
                  <c:v>0.18681639809635134</c:v>
                </c:pt>
                <c:pt idx="9">
                  <c:v>0.10272191429045688</c:v>
                </c:pt>
                <c:pt idx="10">
                  <c:v>0.15271726535341829</c:v>
                </c:pt>
                <c:pt idx="11">
                  <c:v>5.1427683979322431E-2</c:v>
                </c:pt>
                <c:pt idx="12">
                  <c:v>0.11599535528630153</c:v>
                </c:pt>
                <c:pt idx="13">
                  <c:v>9.4354758839259187E-2</c:v>
                </c:pt>
                <c:pt idx="14">
                  <c:v>6.7492833118891218E-2</c:v>
                </c:pt>
                <c:pt idx="15">
                  <c:v>0</c:v>
                </c:pt>
                <c:pt idx="16">
                  <c:v>1.5736766809728183E-2</c:v>
                </c:pt>
                <c:pt idx="17">
                  <c:v>7.3988476470948555E-2</c:v>
                </c:pt>
                <c:pt idx="1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C4-4D8F-8078-11A8668DFC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4028416"/>
        <c:axId val="438204608"/>
      </c:barChart>
      <c:catAx>
        <c:axId val="404028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a-ES"/>
          </a:p>
        </c:txPr>
        <c:crossAx val="438204608"/>
        <c:crosses val="autoZero"/>
        <c:auto val="1"/>
        <c:lblAlgn val="ctr"/>
        <c:lblOffset val="100"/>
        <c:noMultiLvlLbl val="0"/>
      </c:catAx>
      <c:valAx>
        <c:axId val="438204608"/>
        <c:scaling>
          <c:orientation val="minMax"/>
          <c:max val="0.2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a-ES"/>
          </a:p>
        </c:txPr>
        <c:crossAx val="404028416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a-E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ca-ES"/>
              <a:t>Valencià 2006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'2006'!$N$1</c:f>
              <c:strCache>
                <c:ptCount val="1"/>
                <c:pt idx="0">
                  <c:v>Valencià</c:v>
                </c:pt>
              </c:strCache>
            </c:strRef>
          </c:tx>
          <c:invertIfNegative val="0"/>
          <c:cat>
            <c:strRef>
              <c:f>'2006'!$M$2:$M$20</c:f>
              <c:strCache>
                <c:ptCount val="19"/>
                <c:pt idx="0">
                  <c:v>Agrònoms</c:v>
                </c:pt>
                <c:pt idx="1">
                  <c:v>ETS Arquit</c:v>
                </c:pt>
                <c:pt idx="2">
                  <c:v>Camins</c:v>
                </c:pt>
                <c:pt idx="3">
                  <c:v>Industr.</c:v>
                </c:pt>
                <c:pt idx="4">
                  <c:v>ETSIDiseny</c:v>
                </c:pt>
                <c:pt idx="5">
                  <c:v>ETSMRiE</c:v>
                </c:pt>
                <c:pt idx="6">
                  <c:v>Geodesia</c:v>
                </c:pt>
                <c:pt idx="7">
                  <c:v>Gest.Edif.</c:v>
                </c:pt>
                <c:pt idx="8">
                  <c:v>Inf.Aplic.</c:v>
                </c:pt>
                <c:pt idx="9">
                  <c:v>EPS Alcoi</c:v>
                </c:pt>
                <c:pt idx="10">
                  <c:v>Fac. BBAA</c:v>
                </c:pt>
                <c:pt idx="11">
                  <c:v>Fac. Ade</c:v>
                </c:pt>
                <c:pt idx="12">
                  <c:v>Fac.Inf.</c:v>
                </c:pt>
                <c:pt idx="13">
                  <c:v>EPS Gandia</c:v>
                </c:pt>
                <c:pt idx="14">
                  <c:v>ETS Teleco</c:v>
                </c:pt>
                <c:pt idx="15">
                  <c:v>Universit.</c:v>
                </c:pt>
                <c:pt idx="16">
                  <c:v>Uni.Master</c:v>
                </c:pt>
                <c:pt idx="17">
                  <c:v>DOCTORAT</c:v>
                </c:pt>
                <c:pt idx="18">
                  <c:v>TOTALS</c:v>
                </c:pt>
              </c:strCache>
            </c:strRef>
          </c:cat>
          <c:val>
            <c:numRef>
              <c:f>'2006'!$N$2:$N$20</c:f>
              <c:numCache>
                <c:formatCode>0.0%</c:formatCode>
                <c:ptCount val="19"/>
                <c:pt idx="0">
                  <c:v>7.4661572959056552E-2</c:v>
                </c:pt>
                <c:pt idx="1">
                  <c:v>3.3597116399851613E-2</c:v>
                </c:pt>
                <c:pt idx="2">
                  <c:v>5.3255672154295434E-2</c:v>
                </c:pt>
                <c:pt idx="3">
                  <c:v>5.2906085449576749E-2</c:v>
                </c:pt>
                <c:pt idx="4">
                  <c:v>4.4680448564251241E-2</c:v>
                </c:pt>
                <c:pt idx="5">
                  <c:v>2.7629826897470039E-2</c:v>
                </c:pt>
                <c:pt idx="6">
                  <c:v>3.7282020444978956E-2</c:v>
                </c:pt>
                <c:pt idx="7">
                  <c:v>4.6456513167451807E-2</c:v>
                </c:pt>
                <c:pt idx="8">
                  <c:v>0.17137291472386282</c:v>
                </c:pt>
                <c:pt idx="9">
                  <c:v>0.11132885253866709</c:v>
                </c:pt>
                <c:pt idx="10">
                  <c:v>0.1608846487424111</c:v>
                </c:pt>
                <c:pt idx="11">
                  <c:v>4.1573951497056581E-2</c:v>
                </c:pt>
                <c:pt idx="12">
                  <c:v>0.11067961165048544</c:v>
                </c:pt>
                <c:pt idx="13">
                  <c:v>0.10896670645974268</c:v>
                </c:pt>
                <c:pt idx="14">
                  <c:v>5.7409879839786383E-2</c:v>
                </c:pt>
                <c:pt idx="15">
                  <c:v>0</c:v>
                </c:pt>
                <c:pt idx="16">
                  <c:v>0</c:v>
                </c:pt>
                <c:pt idx="17">
                  <c:v>4.2270531400966184E-2</c:v>
                </c:pt>
                <c:pt idx="18">
                  <c:v>6.8712949080170366E-2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5C-4A84-B76E-32D64F4A4C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9868288"/>
        <c:axId val="438747136"/>
      </c:barChart>
      <c:catAx>
        <c:axId val="409868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a-ES"/>
          </a:p>
        </c:txPr>
        <c:crossAx val="438747136"/>
        <c:crosses val="autoZero"/>
        <c:auto val="1"/>
        <c:lblAlgn val="ctr"/>
        <c:lblOffset val="100"/>
        <c:noMultiLvlLbl val="0"/>
      </c:catAx>
      <c:valAx>
        <c:axId val="438747136"/>
        <c:scaling>
          <c:orientation val="minMax"/>
          <c:max val="0.2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a-ES"/>
          </a:p>
        </c:txPr>
        <c:crossAx val="409868288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a-E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a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'2002'!$N$1</c:f>
              <c:strCache>
                <c:ptCount val="1"/>
                <c:pt idx="0">
                  <c:v>Valencià</c:v>
                </c:pt>
              </c:strCache>
            </c:strRef>
          </c:tx>
          <c:invertIfNegative val="0"/>
          <c:cat>
            <c:strRef>
              <c:f>'2002'!$M$2:$M$45</c:f>
              <c:strCache>
                <c:ptCount val="44"/>
                <c:pt idx="0">
                  <c:v>Agrònoms</c:v>
                </c:pt>
                <c:pt idx="1">
                  <c:v>ETS Arquit</c:v>
                </c:pt>
                <c:pt idx="2">
                  <c:v>Camins</c:v>
                </c:pt>
                <c:pt idx="3">
                  <c:v>Industr.</c:v>
                </c:pt>
                <c:pt idx="4">
                  <c:v>ETSIDiseny</c:v>
                </c:pt>
                <c:pt idx="5">
                  <c:v>ETSMRiE</c:v>
                </c:pt>
                <c:pt idx="6">
                  <c:v>Geodesia</c:v>
                </c:pt>
                <c:pt idx="7">
                  <c:v>Gest.Edif.</c:v>
                </c:pt>
                <c:pt idx="8">
                  <c:v>Inf.Aplic.</c:v>
                </c:pt>
                <c:pt idx="9">
                  <c:v>EPS Alcoi</c:v>
                </c:pt>
                <c:pt idx="10">
                  <c:v>Fac. BBAA</c:v>
                </c:pt>
                <c:pt idx="11">
                  <c:v>Fac. ADE</c:v>
                </c:pt>
                <c:pt idx="12">
                  <c:v>Fac.Inf.</c:v>
                </c:pt>
                <c:pt idx="13">
                  <c:v>EPS Gandia</c:v>
                </c:pt>
                <c:pt idx="14">
                  <c:v>ETS Teleco</c:v>
                </c:pt>
                <c:pt idx="15">
                  <c:v>Universit.</c:v>
                </c:pt>
                <c:pt idx="16">
                  <c:v>DOCTORAT</c:v>
                </c:pt>
                <c:pt idx="17">
                  <c:v>TOTALS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</c:strCache>
            </c:strRef>
          </c:cat>
          <c:val>
            <c:numRef>
              <c:f>'2002'!$N$2:$N$45</c:f>
              <c:numCache>
                <c:formatCode>0.0%</c:formatCode>
                <c:ptCount val="44"/>
                <c:pt idx="0">
                  <c:v>8.9854810094500151E-2</c:v>
                </c:pt>
                <c:pt idx="1">
                  <c:v>7.9565714405570948E-2</c:v>
                </c:pt>
                <c:pt idx="2">
                  <c:v>4.3293984679141029E-2</c:v>
                </c:pt>
                <c:pt idx="3">
                  <c:v>6.0044634117693126E-2</c:v>
                </c:pt>
                <c:pt idx="4">
                  <c:v>5.0312196475648677E-2</c:v>
                </c:pt>
                <c:pt idx="5">
                  <c:v>4.6039169833382049E-2</c:v>
                </c:pt>
                <c:pt idx="6">
                  <c:v>8.5209981740718196E-3</c:v>
                </c:pt>
                <c:pt idx="7">
                  <c:v>5.3505281931677869E-2</c:v>
                </c:pt>
                <c:pt idx="8">
                  <c:v>0.16086321934945788</c:v>
                </c:pt>
                <c:pt idx="9">
                  <c:v>7.9292467215614518E-2</c:v>
                </c:pt>
                <c:pt idx="10">
                  <c:v>0.1769570707070707</c:v>
                </c:pt>
                <c:pt idx="11">
                  <c:v>3.9155096512021668E-2</c:v>
                </c:pt>
                <c:pt idx="12">
                  <c:v>0.13411424058962884</c:v>
                </c:pt>
                <c:pt idx="13">
                  <c:v>0.1011043773086871</c:v>
                </c:pt>
                <c:pt idx="14">
                  <c:v>5.2217453505007151E-2</c:v>
                </c:pt>
                <c:pt idx="15">
                  <c:v>0</c:v>
                </c:pt>
                <c:pt idx="16">
                  <c:v>3.5657248465733885E-2</c:v>
                </c:pt>
                <c:pt idx="17">
                  <c:v>7.8927157460387642E-2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FE-45B1-B34D-A13F393A70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3145216"/>
        <c:axId val="375566272"/>
      </c:barChart>
      <c:catAx>
        <c:axId val="443145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a-ES"/>
          </a:p>
        </c:txPr>
        <c:crossAx val="375566272"/>
        <c:crosses val="autoZero"/>
        <c:auto val="1"/>
        <c:lblAlgn val="ctr"/>
        <c:lblOffset val="100"/>
        <c:noMultiLvlLbl val="0"/>
      </c:catAx>
      <c:valAx>
        <c:axId val="375566272"/>
        <c:scaling>
          <c:orientation val="minMax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a-ES"/>
          </a:p>
        </c:txPr>
        <c:crossAx val="443145216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a-E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ca-ES"/>
              <a:t>Valencià 2007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'2007'!$N$1</c:f>
              <c:strCache>
                <c:ptCount val="1"/>
                <c:pt idx="0">
                  <c:v>Valencià</c:v>
                </c:pt>
              </c:strCache>
            </c:strRef>
          </c:tx>
          <c:invertIfNegative val="0"/>
          <c:cat>
            <c:strRef>
              <c:f>'2007'!$M$2:$M$20</c:f>
              <c:strCache>
                <c:ptCount val="19"/>
                <c:pt idx="0">
                  <c:v>Agrònoms</c:v>
                </c:pt>
                <c:pt idx="1">
                  <c:v>ETS Arquit</c:v>
                </c:pt>
                <c:pt idx="2">
                  <c:v>Camins</c:v>
                </c:pt>
                <c:pt idx="3">
                  <c:v>Industr.</c:v>
                </c:pt>
                <c:pt idx="4">
                  <c:v>ETSIDiseny</c:v>
                </c:pt>
                <c:pt idx="5">
                  <c:v>ETSMRiE</c:v>
                </c:pt>
                <c:pt idx="6">
                  <c:v>Geodesia</c:v>
                </c:pt>
                <c:pt idx="7">
                  <c:v>Gest.Edif.</c:v>
                </c:pt>
                <c:pt idx="8">
                  <c:v>Inf.Aplic.</c:v>
                </c:pt>
                <c:pt idx="9">
                  <c:v>EPS Alcoi</c:v>
                </c:pt>
                <c:pt idx="10">
                  <c:v>Fac. BBAA</c:v>
                </c:pt>
                <c:pt idx="11">
                  <c:v>Fac. Ade</c:v>
                </c:pt>
                <c:pt idx="12">
                  <c:v>Fac.Inf.</c:v>
                </c:pt>
                <c:pt idx="13">
                  <c:v>EPS Gandia</c:v>
                </c:pt>
                <c:pt idx="14">
                  <c:v>ETS Teleco</c:v>
                </c:pt>
                <c:pt idx="15">
                  <c:v>Universit.</c:v>
                </c:pt>
                <c:pt idx="16">
                  <c:v>Uni.Master</c:v>
                </c:pt>
                <c:pt idx="17">
                  <c:v>DOCTORAT</c:v>
                </c:pt>
                <c:pt idx="18">
                  <c:v>TOTALS</c:v>
                </c:pt>
              </c:strCache>
            </c:strRef>
          </c:cat>
          <c:val>
            <c:numRef>
              <c:f>'2007'!$N$2:$N$20</c:f>
              <c:numCache>
                <c:formatCode>0.0%</c:formatCode>
                <c:ptCount val="19"/>
                <c:pt idx="0">
                  <c:v>6.6827239102494926E-2</c:v>
                </c:pt>
                <c:pt idx="1">
                  <c:v>3.8525915602835581E-2</c:v>
                </c:pt>
                <c:pt idx="2">
                  <c:v>5.3484576728553654E-2</c:v>
                </c:pt>
                <c:pt idx="3">
                  <c:v>5.1449867051902097E-2</c:v>
                </c:pt>
                <c:pt idx="4">
                  <c:v>4.4091432181781263E-2</c:v>
                </c:pt>
                <c:pt idx="5">
                  <c:v>2.4123027439943715E-2</c:v>
                </c:pt>
                <c:pt idx="6">
                  <c:v>3.5401831129196336E-2</c:v>
                </c:pt>
                <c:pt idx="7">
                  <c:v>4.9011011449235108E-2</c:v>
                </c:pt>
                <c:pt idx="8">
                  <c:v>0.17332917964693667</c:v>
                </c:pt>
                <c:pt idx="9">
                  <c:v>0.10773140056568965</c:v>
                </c:pt>
                <c:pt idx="10">
                  <c:v>0.16179707652622527</c:v>
                </c:pt>
                <c:pt idx="11">
                  <c:v>4.209952361820582E-2</c:v>
                </c:pt>
                <c:pt idx="12">
                  <c:v>9.6674310251654072E-2</c:v>
                </c:pt>
                <c:pt idx="13">
                  <c:v>0.12419578979875444</c:v>
                </c:pt>
                <c:pt idx="14">
                  <c:v>5.6285714285714293E-2</c:v>
                </c:pt>
                <c:pt idx="15">
                  <c:v>0</c:v>
                </c:pt>
                <c:pt idx="16">
                  <c:v>2.3246390360170129E-2</c:v>
                </c:pt>
                <c:pt idx="17">
                  <c:v>3.6722178359620294E-3</c:v>
                </c:pt>
                <c:pt idx="18">
                  <c:v>6.898224541676877E-2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7D-47DC-912D-7ED77C70FE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9869312"/>
        <c:axId val="438748864"/>
      </c:barChart>
      <c:catAx>
        <c:axId val="409869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a-ES"/>
          </a:p>
        </c:txPr>
        <c:crossAx val="438748864"/>
        <c:crosses val="autoZero"/>
        <c:auto val="1"/>
        <c:lblAlgn val="ctr"/>
        <c:lblOffset val="100"/>
        <c:noMultiLvlLbl val="0"/>
      </c:catAx>
      <c:valAx>
        <c:axId val="438748864"/>
        <c:scaling>
          <c:orientation val="minMax"/>
          <c:max val="0.2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a-ES"/>
          </a:p>
        </c:txPr>
        <c:crossAx val="409869312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a-E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ca-ES"/>
              <a:t>Valencià 2008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'2008'!$N$1</c:f>
              <c:strCache>
                <c:ptCount val="1"/>
                <c:pt idx="0">
                  <c:v>Valencià</c:v>
                </c:pt>
              </c:strCache>
            </c:strRef>
          </c:tx>
          <c:invertIfNegative val="0"/>
          <c:cat>
            <c:strRef>
              <c:f>'2008'!$M$2:$M$20</c:f>
              <c:strCache>
                <c:ptCount val="19"/>
                <c:pt idx="0">
                  <c:v>Agrònoms</c:v>
                </c:pt>
                <c:pt idx="1">
                  <c:v>ETS Arquit</c:v>
                </c:pt>
                <c:pt idx="2">
                  <c:v>Camins</c:v>
                </c:pt>
                <c:pt idx="3">
                  <c:v>Industr.</c:v>
                </c:pt>
                <c:pt idx="4">
                  <c:v>ETSIDiseny</c:v>
                </c:pt>
                <c:pt idx="5">
                  <c:v>ETSMRiE</c:v>
                </c:pt>
                <c:pt idx="6">
                  <c:v>Geodesia</c:v>
                </c:pt>
                <c:pt idx="7">
                  <c:v>Gest.Edif.</c:v>
                </c:pt>
                <c:pt idx="8">
                  <c:v>Inf.Aplic.</c:v>
                </c:pt>
                <c:pt idx="9">
                  <c:v>EPS Alcoi</c:v>
                </c:pt>
                <c:pt idx="10">
                  <c:v>Fac. BBAA</c:v>
                </c:pt>
                <c:pt idx="11">
                  <c:v>Fac. Ade</c:v>
                </c:pt>
                <c:pt idx="12">
                  <c:v>Fac.Inf.</c:v>
                </c:pt>
                <c:pt idx="13">
                  <c:v>EPS Gandia</c:v>
                </c:pt>
                <c:pt idx="14">
                  <c:v>ETS Teleco</c:v>
                </c:pt>
                <c:pt idx="15">
                  <c:v>Universit.</c:v>
                </c:pt>
                <c:pt idx="16">
                  <c:v>Uni.Master</c:v>
                </c:pt>
                <c:pt idx="17">
                  <c:v>DOCTORAT</c:v>
                </c:pt>
                <c:pt idx="18">
                  <c:v>TOTALS</c:v>
                </c:pt>
              </c:strCache>
            </c:strRef>
          </c:cat>
          <c:val>
            <c:numRef>
              <c:f>'2008'!$N$2:$N$20</c:f>
              <c:numCache>
                <c:formatCode>0.0%</c:formatCode>
                <c:ptCount val="19"/>
                <c:pt idx="0">
                  <c:v>6.9664541419785078E-2</c:v>
                </c:pt>
                <c:pt idx="1">
                  <c:v>3.9746480253887342E-2</c:v>
                </c:pt>
                <c:pt idx="2">
                  <c:v>5.4905609790717111E-2</c:v>
                </c:pt>
                <c:pt idx="3">
                  <c:v>6.6547676542846948E-2</c:v>
                </c:pt>
                <c:pt idx="4">
                  <c:v>5.175238912166101E-2</c:v>
                </c:pt>
                <c:pt idx="5">
                  <c:v>3.3132010353753238E-2</c:v>
                </c:pt>
                <c:pt idx="6">
                  <c:v>3.6129568106312293E-2</c:v>
                </c:pt>
                <c:pt idx="7">
                  <c:v>5.0813724473929719E-2</c:v>
                </c:pt>
                <c:pt idx="8">
                  <c:v>0.16398348813209496</c:v>
                </c:pt>
                <c:pt idx="9">
                  <c:v>9.6576860087986896E-2</c:v>
                </c:pt>
                <c:pt idx="10">
                  <c:v>0.14820497790344178</c:v>
                </c:pt>
                <c:pt idx="11">
                  <c:v>4.6826252523398788E-2</c:v>
                </c:pt>
                <c:pt idx="12">
                  <c:v>0.10816174646489705</c:v>
                </c:pt>
                <c:pt idx="13">
                  <c:v>0.14966516258415699</c:v>
                </c:pt>
                <c:pt idx="14">
                  <c:v>5.1097963097214746E-2</c:v>
                </c:pt>
                <c:pt idx="15">
                  <c:v>0</c:v>
                </c:pt>
                <c:pt idx="16">
                  <c:v>3.6987292613473687E-2</c:v>
                </c:pt>
                <c:pt idx="17">
                  <c:v>1.1177109280194162E-2</c:v>
                </c:pt>
                <c:pt idx="18">
                  <c:v>7.3383393638982497E-2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AD-4711-870F-8B37C5C326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38792192"/>
        <c:axId val="438750592"/>
      </c:barChart>
      <c:catAx>
        <c:axId val="438792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a-ES"/>
          </a:p>
        </c:txPr>
        <c:crossAx val="438750592"/>
        <c:crosses val="autoZero"/>
        <c:auto val="1"/>
        <c:lblAlgn val="ctr"/>
        <c:lblOffset val="100"/>
        <c:noMultiLvlLbl val="0"/>
      </c:catAx>
      <c:valAx>
        <c:axId val="438750592"/>
        <c:scaling>
          <c:orientation val="minMax"/>
          <c:max val="0.2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a-ES"/>
          </a:p>
        </c:txPr>
        <c:crossAx val="438792192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a-E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ca-ES"/>
              <a:t>Valencià 2009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'2009'!$N$1</c:f>
              <c:strCache>
                <c:ptCount val="1"/>
                <c:pt idx="0">
                  <c:v>Valencià</c:v>
                </c:pt>
              </c:strCache>
            </c:strRef>
          </c:tx>
          <c:invertIfNegative val="0"/>
          <c:cat>
            <c:strRef>
              <c:f>'2009'!$M$2:$M$20</c:f>
              <c:strCache>
                <c:ptCount val="18"/>
                <c:pt idx="0">
                  <c:v>Agrònoms</c:v>
                </c:pt>
                <c:pt idx="1">
                  <c:v>ETS Arquit</c:v>
                </c:pt>
                <c:pt idx="2">
                  <c:v>Camins</c:v>
                </c:pt>
                <c:pt idx="3">
                  <c:v>Industr.</c:v>
                </c:pt>
                <c:pt idx="4">
                  <c:v>ETSIDiseny</c:v>
                </c:pt>
                <c:pt idx="5">
                  <c:v>ETSMRiE</c:v>
                </c:pt>
                <c:pt idx="6">
                  <c:v>Geodesia</c:v>
                </c:pt>
                <c:pt idx="7">
                  <c:v>Gest.Edif.</c:v>
                </c:pt>
                <c:pt idx="8">
                  <c:v>EPS Alcoi</c:v>
                </c:pt>
                <c:pt idx="9">
                  <c:v>Fac. BBAA</c:v>
                </c:pt>
                <c:pt idx="10">
                  <c:v>Fac. Ade</c:v>
                </c:pt>
                <c:pt idx="11">
                  <c:v>EPS Gandia</c:v>
                </c:pt>
                <c:pt idx="12">
                  <c:v>ETSINF</c:v>
                </c:pt>
                <c:pt idx="13">
                  <c:v>ETS Teleco</c:v>
                </c:pt>
                <c:pt idx="14">
                  <c:v>Universit.</c:v>
                </c:pt>
                <c:pt idx="15">
                  <c:v>Uni.Master</c:v>
                </c:pt>
                <c:pt idx="16">
                  <c:v>DOCTORAT</c:v>
                </c:pt>
                <c:pt idx="17">
                  <c:v>TOTALS</c:v>
                </c:pt>
              </c:strCache>
            </c:strRef>
          </c:cat>
          <c:val>
            <c:numRef>
              <c:f>'2009'!$N$2:$N$20</c:f>
              <c:numCache>
                <c:formatCode>0.0%</c:formatCode>
                <c:ptCount val="19"/>
                <c:pt idx="0">
                  <c:v>6.5376785394374679E-2</c:v>
                </c:pt>
                <c:pt idx="1">
                  <c:v>1.5335846269971653E-2</c:v>
                </c:pt>
                <c:pt idx="2">
                  <c:v>4.2815362460844129E-2</c:v>
                </c:pt>
                <c:pt idx="3">
                  <c:v>5.9026429339812753E-2</c:v>
                </c:pt>
                <c:pt idx="4">
                  <c:v>4.1629218476854551E-2</c:v>
                </c:pt>
                <c:pt idx="5">
                  <c:v>2.9550827423167846E-2</c:v>
                </c:pt>
                <c:pt idx="6">
                  <c:v>3.6129568106312293E-2</c:v>
                </c:pt>
                <c:pt idx="7">
                  <c:v>3.7456098339719031E-2</c:v>
                </c:pt>
                <c:pt idx="8">
                  <c:v>8.9303466101133266E-2</c:v>
                </c:pt>
                <c:pt idx="9">
                  <c:v>0.14134845349743369</c:v>
                </c:pt>
                <c:pt idx="10">
                  <c:v>4.8425527938703049E-2</c:v>
                </c:pt>
                <c:pt idx="11">
                  <c:v>0.11290437382113241</c:v>
                </c:pt>
                <c:pt idx="12">
                  <c:v>0.14001130198915007</c:v>
                </c:pt>
                <c:pt idx="13">
                  <c:v>4.6902786010669828E-2</c:v>
                </c:pt>
                <c:pt idx="14">
                  <c:v>0</c:v>
                </c:pt>
                <c:pt idx="15">
                  <c:v>5.236805916404863E-2</c:v>
                </c:pt>
                <c:pt idx="16">
                  <c:v>0</c:v>
                </c:pt>
                <c:pt idx="17">
                  <c:v>6.6560148573973257E-2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B7-4171-8F0E-3D7DBCD822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38793216"/>
        <c:axId val="438752320"/>
      </c:barChart>
      <c:catAx>
        <c:axId val="438793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a-ES"/>
          </a:p>
        </c:txPr>
        <c:crossAx val="438752320"/>
        <c:crosses val="autoZero"/>
        <c:auto val="1"/>
        <c:lblAlgn val="ctr"/>
        <c:lblOffset val="100"/>
        <c:noMultiLvlLbl val="0"/>
      </c:catAx>
      <c:valAx>
        <c:axId val="438752320"/>
        <c:scaling>
          <c:orientation val="minMax"/>
          <c:max val="0.2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a-ES"/>
          </a:p>
        </c:txPr>
        <c:crossAx val="438793216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a-E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ca-ES"/>
              <a:t>Valencià 2010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'2010'!$N$1</c:f>
              <c:strCache>
                <c:ptCount val="1"/>
                <c:pt idx="0">
                  <c:v>Valencià</c:v>
                </c:pt>
              </c:strCache>
            </c:strRef>
          </c:tx>
          <c:invertIfNegative val="0"/>
          <c:cat>
            <c:strRef>
              <c:f>'2010'!$M$2:$M$18</c:f>
              <c:strCache>
                <c:ptCount val="17"/>
                <c:pt idx="0">
                  <c:v>ETS Arquit</c:v>
                </c:pt>
                <c:pt idx="1">
                  <c:v>Camins</c:v>
                </c:pt>
                <c:pt idx="2">
                  <c:v>Industr.</c:v>
                </c:pt>
                <c:pt idx="3">
                  <c:v>ETSIDiseny</c:v>
                </c:pt>
                <c:pt idx="4">
                  <c:v>Geodesia</c:v>
                </c:pt>
                <c:pt idx="5">
                  <c:v>Gest.Edif.</c:v>
                </c:pt>
                <c:pt idx="6">
                  <c:v>EPS Alcoi</c:v>
                </c:pt>
                <c:pt idx="7">
                  <c:v>Fac. BBAA</c:v>
                </c:pt>
                <c:pt idx="8">
                  <c:v>Fac. Ade</c:v>
                </c:pt>
                <c:pt idx="9">
                  <c:v>EPS Gandia</c:v>
                </c:pt>
                <c:pt idx="10">
                  <c:v>ETSINF</c:v>
                </c:pt>
                <c:pt idx="11">
                  <c:v>Agronómica</c:v>
                </c:pt>
                <c:pt idx="12">
                  <c:v>ETS Teleco</c:v>
                </c:pt>
                <c:pt idx="13">
                  <c:v>Universit.</c:v>
                </c:pt>
                <c:pt idx="14">
                  <c:v>Uni.Master</c:v>
                </c:pt>
                <c:pt idx="15">
                  <c:v>TOTALS</c:v>
                </c:pt>
                <c:pt idx="16">
                  <c:v>0</c:v>
                </c:pt>
              </c:strCache>
            </c:strRef>
          </c:cat>
          <c:val>
            <c:numRef>
              <c:f>'2010'!$N$2:$N$18</c:f>
              <c:numCache>
                <c:formatCode>0.0%</c:formatCode>
                <c:ptCount val="17"/>
                <c:pt idx="0">
                  <c:v>1.4739475911485082E-2</c:v>
                </c:pt>
                <c:pt idx="1">
                  <c:v>3.1638527958997478E-2</c:v>
                </c:pt>
                <c:pt idx="2">
                  <c:v>6.3147591788962662E-2</c:v>
                </c:pt>
                <c:pt idx="3">
                  <c:v>3.6144994363135924E-2</c:v>
                </c:pt>
                <c:pt idx="4">
                  <c:v>1.8329938900203666E-2</c:v>
                </c:pt>
                <c:pt idx="5">
                  <c:v>3.3836451247165535E-2</c:v>
                </c:pt>
                <c:pt idx="6">
                  <c:v>7.6612820248996807E-2</c:v>
                </c:pt>
                <c:pt idx="7">
                  <c:v>0.14247141889822626</c:v>
                </c:pt>
                <c:pt idx="8">
                  <c:v>5.2307994983154214E-2</c:v>
                </c:pt>
                <c:pt idx="9">
                  <c:v>0.10272607792428033</c:v>
                </c:pt>
                <c:pt idx="10">
                  <c:v>0.14175809990964244</c:v>
                </c:pt>
                <c:pt idx="11">
                  <c:v>5.519292069080356E-2</c:v>
                </c:pt>
                <c:pt idx="12">
                  <c:v>2.996876494920787E-2</c:v>
                </c:pt>
                <c:pt idx="13">
                  <c:v>0</c:v>
                </c:pt>
                <c:pt idx="14">
                  <c:v>5.0660595632685969E-2</c:v>
                </c:pt>
                <c:pt idx="15">
                  <c:v>6.2322847119865278E-2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7A-4A5A-9B82-7FC63FDE64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38794240"/>
        <c:axId val="438754048"/>
      </c:barChart>
      <c:catAx>
        <c:axId val="438794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a-ES"/>
          </a:p>
        </c:txPr>
        <c:crossAx val="438754048"/>
        <c:crosses val="autoZero"/>
        <c:auto val="1"/>
        <c:lblAlgn val="ctr"/>
        <c:lblOffset val="100"/>
        <c:noMultiLvlLbl val="0"/>
      </c:catAx>
      <c:valAx>
        <c:axId val="438754048"/>
        <c:scaling>
          <c:orientation val="minMax"/>
          <c:max val="0.2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a-ES"/>
          </a:p>
        </c:txPr>
        <c:crossAx val="438794240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a-E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ca-ES"/>
              <a:t>Valencià 2011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'2011'!$N$1</c:f>
              <c:strCache>
                <c:ptCount val="1"/>
                <c:pt idx="0">
                  <c:v>Valencià</c:v>
                </c:pt>
              </c:strCache>
            </c:strRef>
          </c:tx>
          <c:invertIfNegative val="0"/>
          <c:cat>
            <c:strRef>
              <c:f>'2011'!$M$2:$M$18</c:f>
              <c:strCache>
                <c:ptCount val="17"/>
                <c:pt idx="0">
                  <c:v>ETS Arquit</c:v>
                </c:pt>
                <c:pt idx="1">
                  <c:v>Camins</c:v>
                </c:pt>
                <c:pt idx="2">
                  <c:v>Industr.</c:v>
                </c:pt>
                <c:pt idx="3">
                  <c:v>ETSIDiseny</c:v>
                </c:pt>
                <c:pt idx="4">
                  <c:v>Geodesia</c:v>
                </c:pt>
                <c:pt idx="5">
                  <c:v>Gest.Edif.</c:v>
                </c:pt>
                <c:pt idx="6">
                  <c:v>EPS Alcoi</c:v>
                </c:pt>
                <c:pt idx="7">
                  <c:v>Fac. BBAA</c:v>
                </c:pt>
                <c:pt idx="8">
                  <c:v>Fac. Ade</c:v>
                </c:pt>
                <c:pt idx="9">
                  <c:v>EPS Gandia</c:v>
                </c:pt>
                <c:pt idx="10">
                  <c:v>ETSINF</c:v>
                </c:pt>
                <c:pt idx="11">
                  <c:v>Agronómica</c:v>
                </c:pt>
                <c:pt idx="12">
                  <c:v>ETS Teleco</c:v>
                </c:pt>
                <c:pt idx="13">
                  <c:v>Universit.</c:v>
                </c:pt>
                <c:pt idx="14">
                  <c:v>Uni.Master</c:v>
                </c:pt>
                <c:pt idx="15">
                  <c:v>TOTALS</c:v>
                </c:pt>
                <c:pt idx="16">
                  <c:v>0</c:v>
                </c:pt>
              </c:strCache>
            </c:strRef>
          </c:cat>
          <c:val>
            <c:numRef>
              <c:f>'2011'!$N$2:$N$18</c:f>
              <c:numCache>
                <c:formatCode>0.0%</c:formatCode>
                <c:ptCount val="17"/>
                <c:pt idx="0">
                  <c:v>1.335976095532436E-2</c:v>
                </c:pt>
                <c:pt idx="1">
                  <c:v>2.0918474233380134E-2</c:v>
                </c:pt>
                <c:pt idx="2">
                  <c:v>4.481959956765659E-2</c:v>
                </c:pt>
                <c:pt idx="3">
                  <c:v>3.5354341602545684E-2</c:v>
                </c:pt>
                <c:pt idx="4">
                  <c:v>1.7641870038224053E-2</c:v>
                </c:pt>
                <c:pt idx="5">
                  <c:v>3.8537232825300929E-2</c:v>
                </c:pt>
                <c:pt idx="6">
                  <c:v>7.4891346925071337E-2</c:v>
                </c:pt>
                <c:pt idx="7">
                  <c:v>0.11743344301525575</c:v>
                </c:pt>
                <c:pt idx="8">
                  <c:v>8.1423976932460909E-2</c:v>
                </c:pt>
                <c:pt idx="9">
                  <c:v>9.4803441247380507E-2</c:v>
                </c:pt>
                <c:pt idx="10">
                  <c:v>0.11305459135373934</c:v>
                </c:pt>
                <c:pt idx="11">
                  <c:v>4.309956728299269E-2</c:v>
                </c:pt>
                <c:pt idx="12">
                  <c:v>8.7439149173669031E-3</c:v>
                </c:pt>
                <c:pt idx="13">
                  <c:v>0</c:v>
                </c:pt>
                <c:pt idx="14">
                  <c:v>2.3928937522837587E-2</c:v>
                </c:pt>
                <c:pt idx="15">
                  <c:v>5.1283728958788077E-2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95-4293-A714-C56836FF9C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38795776"/>
        <c:axId val="442303040"/>
      </c:barChart>
      <c:catAx>
        <c:axId val="438795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a-ES"/>
          </a:p>
        </c:txPr>
        <c:crossAx val="442303040"/>
        <c:crosses val="autoZero"/>
        <c:auto val="1"/>
        <c:lblAlgn val="ctr"/>
        <c:lblOffset val="100"/>
        <c:noMultiLvlLbl val="0"/>
      </c:catAx>
      <c:valAx>
        <c:axId val="442303040"/>
        <c:scaling>
          <c:orientation val="minMax"/>
          <c:max val="0.2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a-ES"/>
          </a:p>
        </c:txPr>
        <c:crossAx val="438795776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a-E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ca-ES"/>
              <a:t>Crèdits impartits en valencià per centre. 2010-2014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2010</c:v>
          </c:tx>
          <c:invertIfNegative val="0"/>
          <c:cat>
            <c:strRef>
              <c:f>('Històric actualitzat'!$M$4:$M$7,'Històric actualitzat'!$M$8:$M$9,'Històric actualitzat'!$M$10:$M$12,'Històric actualitzat'!$M$13:$M$15,'Històric actualitzat'!$M$18)</c:f>
              <c:strCache>
                <c:ptCount val="13"/>
                <c:pt idx="0">
                  <c:v>ETS Arquit</c:v>
                </c:pt>
                <c:pt idx="1">
                  <c:v>Camins</c:v>
                </c:pt>
                <c:pt idx="2">
                  <c:v>Industr.</c:v>
                </c:pt>
                <c:pt idx="3">
                  <c:v>ETSDisseny</c:v>
                </c:pt>
                <c:pt idx="4">
                  <c:v>Geodèsia</c:v>
                </c:pt>
                <c:pt idx="5">
                  <c:v>Gest.Edif.</c:v>
                </c:pt>
                <c:pt idx="6">
                  <c:v>EPS Alcoi</c:v>
                </c:pt>
                <c:pt idx="7">
                  <c:v>Fac. BBAA</c:v>
                </c:pt>
                <c:pt idx="8">
                  <c:v>Fac. ADE</c:v>
                </c:pt>
                <c:pt idx="9">
                  <c:v>EPS Gandia</c:v>
                </c:pt>
                <c:pt idx="10">
                  <c:v>ETSINF</c:v>
                </c:pt>
                <c:pt idx="11">
                  <c:v>ETS Teleco</c:v>
                </c:pt>
                <c:pt idx="12">
                  <c:v>TOTALS</c:v>
                </c:pt>
              </c:strCache>
            </c:strRef>
          </c:cat>
          <c:val>
            <c:numRef>
              <c:f>('Històric actualitzat'!$X$4:$X$7,'Històric actualitzat'!$X$8:$X$9,'Històric actualitzat'!$X$10:$X$12,'Històric actualitzat'!$X$13:$X$15,'Històric actualitzat'!$X$18)</c:f>
              <c:numCache>
                <c:formatCode>0.0%</c:formatCode>
                <c:ptCount val="13"/>
                <c:pt idx="0">
                  <c:v>1.4739475911485082E-2</c:v>
                </c:pt>
                <c:pt idx="1">
                  <c:v>3.1638527958997478E-2</c:v>
                </c:pt>
                <c:pt idx="2">
                  <c:v>6.3147591788962662E-2</c:v>
                </c:pt>
                <c:pt idx="3">
                  <c:v>3.6144994363135924E-2</c:v>
                </c:pt>
                <c:pt idx="4">
                  <c:v>1.8329938900203666E-2</c:v>
                </c:pt>
                <c:pt idx="5">
                  <c:v>3.3836451247165535E-2</c:v>
                </c:pt>
                <c:pt idx="6">
                  <c:v>7.6612820248996807E-2</c:v>
                </c:pt>
                <c:pt idx="7">
                  <c:v>0.14247141889822626</c:v>
                </c:pt>
                <c:pt idx="8">
                  <c:v>5.2307994983154214E-2</c:v>
                </c:pt>
                <c:pt idx="9">
                  <c:v>0.10272607792428033</c:v>
                </c:pt>
                <c:pt idx="10">
                  <c:v>0.14175809990964244</c:v>
                </c:pt>
                <c:pt idx="11">
                  <c:v>2.996876494920787E-2</c:v>
                </c:pt>
                <c:pt idx="12">
                  <c:v>6.2322847119865278E-2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C0-4BD4-B25B-BF05820AAEC4}"/>
            </c:ext>
          </c:extLst>
        </c:ser>
        <c:ser>
          <c:idx val="1"/>
          <c:order val="1"/>
          <c:tx>
            <c:v>2011</c:v>
          </c:tx>
          <c:invertIfNegative val="0"/>
          <c:cat>
            <c:strRef>
              <c:f>('Històric actualitzat'!$M$4:$M$7,'Històric actualitzat'!$M$8:$M$9,'Històric actualitzat'!$M$10:$M$12,'Històric actualitzat'!$M$13:$M$15,'Històric actualitzat'!$M$18)</c:f>
              <c:strCache>
                <c:ptCount val="13"/>
                <c:pt idx="0">
                  <c:v>ETS Arquit</c:v>
                </c:pt>
                <c:pt idx="1">
                  <c:v>Camins</c:v>
                </c:pt>
                <c:pt idx="2">
                  <c:v>Industr.</c:v>
                </c:pt>
                <c:pt idx="3">
                  <c:v>ETSDisseny</c:v>
                </c:pt>
                <c:pt idx="4">
                  <c:v>Geodèsia</c:v>
                </c:pt>
                <c:pt idx="5">
                  <c:v>Gest.Edif.</c:v>
                </c:pt>
                <c:pt idx="6">
                  <c:v>EPS Alcoi</c:v>
                </c:pt>
                <c:pt idx="7">
                  <c:v>Fac. BBAA</c:v>
                </c:pt>
                <c:pt idx="8">
                  <c:v>Fac. ADE</c:v>
                </c:pt>
                <c:pt idx="9">
                  <c:v>EPS Gandia</c:v>
                </c:pt>
                <c:pt idx="10">
                  <c:v>ETSINF</c:v>
                </c:pt>
                <c:pt idx="11">
                  <c:v>ETS Teleco</c:v>
                </c:pt>
                <c:pt idx="12">
                  <c:v>TOTALS</c:v>
                </c:pt>
              </c:strCache>
            </c:strRef>
          </c:cat>
          <c:val>
            <c:numRef>
              <c:f>('Històric actualitzat'!$Y$4:$Y$7,'Històric actualitzat'!$Y$8:$Y$9,'Històric actualitzat'!$Y$10:$Y$12,'Històric actualitzat'!$Y$13:$Y$15,'Històric actualitzat'!$Y$18)</c:f>
              <c:numCache>
                <c:formatCode>0.0%</c:formatCode>
                <c:ptCount val="13"/>
                <c:pt idx="0">
                  <c:v>1.335976095532436E-2</c:v>
                </c:pt>
                <c:pt idx="1">
                  <c:v>2.0918474233380134E-2</c:v>
                </c:pt>
                <c:pt idx="2">
                  <c:v>4.481959956765659E-2</c:v>
                </c:pt>
                <c:pt idx="3">
                  <c:v>3.5354341602545684E-2</c:v>
                </c:pt>
                <c:pt idx="4">
                  <c:v>1.7641870038224053E-2</c:v>
                </c:pt>
                <c:pt idx="5">
                  <c:v>3.8537232825300929E-2</c:v>
                </c:pt>
                <c:pt idx="6">
                  <c:v>7.4891346925071337E-2</c:v>
                </c:pt>
                <c:pt idx="7">
                  <c:v>0.11743344301525575</c:v>
                </c:pt>
                <c:pt idx="8">
                  <c:v>8.1423976932460909E-2</c:v>
                </c:pt>
                <c:pt idx="9">
                  <c:v>9.4803441247380507E-2</c:v>
                </c:pt>
                <c:pt idx="10">
                  <c:v>0.11305459135373934</c:v>
                </c:pt>
                <c:pt idx="11">
                  <c:v>8.7439149173669031E-3</c:v>
                </c:pt>
                <c:pt idx="12">
                  <c:v>5.1283728958788077E-2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AC0-4BD4-B25B-BF05820AAEC4}"/>
            </c:ext>
          </c:extLst>
        </c:ser>
        <c:ser>
          <c:idx val="2"/>
          <c:order val="2"/>
          <c:tx>
            <c:v>2012</c:v>
          </c:tx>
          <c:invertIfNegative val="0"/>
          <c:cat>
            <c:strRef>
              <c:f>('Històric actualitzat'!$M$4:$M$7,'Històric actualitzat'!$M$8:$M$9,'Històric actualitzat'!$M$10:$M$12,'Històric actualitzat'!$M$13:$M$15,'Històric actualitzat'!$M$18)</c:f>
              <c:strCache>
                <c:ptCount val="13"/>
                <c:pt idx="0">
                  <c:v>ETS Arquit</c:v>
                </c:pt>
                <c:pt idx="1">
                  <c:v>Camins</c:v>
                </c:pt>
                <c:pt idx="2">
                  <c:v>Industr.</c:v>
                </c:pt>
                <c:pt idx="3">
                  <c:v>ETSDisseny</c:v>
                </c:pt>
                <c:pt idx="4">
                  <c:v>Geodèsia</c:v>
                </c:pt>
                <c:pt idx="5">
                  <c:v>Gest.Edif.</c:v>
                </c:pt>
                <c:pt idx="6">
                  <c:v>EPS Alcoi</c:v>
                </c:pt>
                <c:pt idx="7">
                  <c:v>Fac. BBAA</c:v>
                </c:pt>
                <c:pt idx="8">
                  <c:v>Fac. ADE</c:v>
                </c:pt>
                <c:pt idx="9">
                  <c:v>EPS Gandia</c:v>
                </c:pt>
                <c:pt idx="10">
                  <c:v>ETSINF</c:v>
                </c:pt>
                <c:pt idx="11">
                  <c:v>ETS Teleco</c:v>
                </c:pt>
                <c:pt idx="12">
                  <c:v>TOTALS</c:v>
                </c:pt>
              </c:strCache>
            </c:strRef>
          </c:cat>
          <c:val>
            <c:numRef>
              <c:f>('Històric actualitzat'!$Z$4:$Z$7,'Històric actualitzat'!$Z$8:$Z$9,'Històric actualitzat'!$Z$10:$Z$12,'Històric actualitzat'!$Z$13:$Z$15,'Històric actualitzat'!$Z$18)</c:f>
              <c:numCache>
                <c:formatCode>0.0%</c:formatCode>
                <c:ptCount val="13"/>
                <c:pt idx="0">
                  <c:v>1.3123252001157295E-2</c:v>
                </c:pt>
                <c:pt idx="1">
                  <c:v>1.575129097440503E-2</c:v>
                </c:pt>
                <c:pt idx="2">
                  <c:v>4.7115370866297752E-2</c:v>
                </c:pt>
                <c:pt idx="3">
                  <c:v>2.1040590826245445E-2</c:v>
                </c:pt>
                <c:pt idx="4">
                  <c:v>1.2056262558606833E-2</c:v>
                </c:pt>
                <c:pt idx="5">
                  <c:v>4.5029325821438336E-2</c:v>
                </c:pt>
                <c:pt idx="6">
                  <c:v>8.1860277093822348E-2</c:v>
                </c:pt>
                <c:pt idx="7">
                  <c:v>0.11641049754606637</c:v>
                </c:pt>
                <c:pt idx="8">
                  <c:v>4.690416751006455E-2</c:v>
                </c:pt>
                <c:pt idx="9">
                  <c:v>8.9126803756742701E-2</c:v>
                </c:pt>
                <c:pt idx="10">
                  <c:v>0.13621927428794381</c:v>
                </c:pt>
                <c:pt idx="11">
                  <c:v>1.4327062228654125E-2</c:v>
                </c:pt>
                <c:pt idx="12">
                  <c:v>4.8075460384281253E-2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AC0-4BD4-B25B-BF05820AAEC4}"/>
            </c:ext>
          </c:extLst>
        </c:ser>
        <c:ser>
          <c:idx val="3"/>
          <c:order val="3"/>
          <c:tx>
            <c:v>2013</c:v>
          </c:tx>
          <c:invertIfNegative val="0"/>
          <c:cat>
            <c:strRef>
              <c:f>('Històric actualitzat'!$M$4:$M$7,'Històric actualitzat'!$M$8:$M$9,'Històric actualitzat'!$M$10:$M$12,'Històric actualitzat'!$M$13:$M$15,'Històric actualitzat'!$M$18)</c:f>
              <c:strCache>
                <c:ptCount val="13"/>
                <c:pt idx="0">
                  <c:v>ETS Arquit</c:v>
                </c:pt>
                <c:pt idx="1">
                  <c:v>Camins</c:v>
                </c:pt>
                <c:pt idx="2">
                  <c:v>Industr.</c:v>
                </c:pt>
                <c:pt idx="3">
                  <c:v>ETSDisseny</c:v>
                </c:pt>
                <c:pt idx="4">
                  <c:v>Geodèsia</c:v>
                </c:pt>
                <c:pt idx="5">
                  <c:v>Gest.Edif.</c:v>
                </c:pt>
                <c:pt idx="6">
                  <c:v>EPS Alcoi</c:v>
                </c:pt>
                <c:pt idx="7">
                  <c:v>Fac. BBAA</c:v>
                </c:pt>
                <c:pt idx="8">
                  <c:v>Fac. ADE</c:v>
                </c:pt>
                <c:pt idx="9">
                  <c:v>EPS Gandia</c:v>
                </c:pt>
                <c:pt idx="10">
                  <c:v>ETSINF</c:v>
                </c:pt>
                <c:pt idx="11">
                  <c:v>ETS Teleco</c:v>
                </c:pt>
                <c:pt idx="12">
                  <c:v>TOTALS</c:v>
                </c:pt>
              </c:strCache>
            </c:strRef>
          </c:cat>
          <c:val>
            <c:numRef>
              <c:f>('Històric actualitzat'!$AA$4:$AA$7,'Històric actualitzat'!$AA$8:$AA$9,'Històric actualitzat'!$AA$10:$AA$12,'Històric actualitzat'!$AA$13:$AA$15,'Històric actualitzat'!$AA$18)</c:f>
              <c:numCache>
                <c:formatCode>0.0%</c:formatCode>
                <c:ptCount val="13"/>
                <c:pt idx="0">
                  <c:v>1.9400000000000001E-2</c:v>
                </c:pt>
                <c:pt idx="1">
                  <c:v>2.2800000000000001E-2</c:v>
                </c:pt>
                <c:pt idx="2">
                  <c:v>4.1599999999999998E-2</c:v>
                </c:pt>
                <c:pt idx="3">
                  <c:v>1.9599999999999999E-2</c:v>
                </c:pt>
                <c:pt idx="4">
                  <c:v>0</c:v>
                </c:pt>
                <c:pt idx="5">
                  <c:v>4.1599999999999998E-2</c:v>
                </c:pt>
                <c:pt idx="6">
                  <c:v>9.0899999999999995E-2</c:v>
                </c:pt>
                <c:pt idx="7">
                  <c:v>7.8E-2</c:v>
                </c:pt>
                <c:pt idx="8">
                  <c:v>4.3200000000000002E-2</c:v>
                </c:pt>
                <c:pt idx="9">
                  <c:v>7.2400000000000006E-2</c:v>
                </c:pt>
                <c:pt idx="10">
                  <c:v>0.10440000000000001</c:v>
                </c:pt>
                <c:pt idx="11">
                  <c:v>1.6199999999999999E-2</c:v>
                </c:pt>
                <c:pt idx="12">
                  <c:v>4.2000000000000003E-2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AC0-4BD4-B25B-BF05820AAEC4}"/>
            </c:ext>
          </c:extLst>
        </c:ser>
        <c:ser>
          <c:idx val="4"/>
          <c:order val="4"/>
          <c:tx>
            <c:v>2014</c:v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ca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('Històric actualitzat'!$M$4:$M$7,'Històric actualitzat'!$M$8:$M$9,'Històric actualitzat'!$M$10:$M$12,'Històric actualitzat'!$M$13:$M$15,'Històric actualitzat'!$M$18)</c:f>
              <c:strCache>
                <c:ptCount val="13"/>
                <c:pt idx="0">
                  <c:v>ETS Arquit</c:v>
                </c:pt>
                <c:pt idx="1">
                  <c:v>Camins</c:v>
                </c:pt>
                <c:pt idx="2">
                  <c:v>Industr.</c:v>
                </c:pt>
                <c:pt idx="3">
                  <c:v>ETSDisseny</c:v>
                </c:pt>
                <c:pt idx="4">
                  <c:v>Geodèsia</c:v>
                </c:pt>
                <c:pt idx="5">
                  <c:v>Gest.Edif.</c:v>
                </c:pt>
                <c:pt idx="6">
                  <c:v>EPS Alcoi</c:v>
                </c:pt>
                <c:pt idx="7">
                  <c:v>Fac. BBAA</c:v>
                </c:pt>
                <c:pt idx="8">
                  <c:v>Fac. ADE</c:v>
                </c:pt>
                <c:pt idx="9">
                  <c:v>EPS Gandia</c:v>
                </c:pt>
                <c:pt idx="10">
                  <c:v>ETSINF</c:v>
                </c:pt>
                <c:pt idx="11">
                  <c:v>ETS Teleco</c:v>
                </c:pt>
                <c:pt idx="12">
                  <c:v>TOTALS</c:v>
                </c:pt>
              </c:strCache>
            </c:strRef>
          </c:cat>
          <c:val>
            <c:numRef>
              <c:f>('Històric actualitzat'!$AB$4:$AB$7,'Històric actualitzat'!$AB$8:$AB$9,'Històric actualitzat'!$AB$10:$AB$12,'Històric actualitzat'!$AB$13:$AB$15,'Històric actualitzat'!$AB$18)</c:f>
              <c:numCache>
                <c:formatCode>0.0%</c:formatCode>
                <c:ptCount val="13"/>
                <c:pt idx="0">
                  <c:v>9.1176965571829627E-3</c:v>
                </c:pt>
                <c:pt idx="1">
                  <c:v>3.5281037220442991E-2</c:v>
                </c:pt>
                <c:pt idx="2">
                  <c:v>7.4945089925194983E-2</c:v>
                </c:pt>
                <c:pt idx="3">
                  <c:v>2.4697209159265758E-2</c:v>
                </c:pt>
                <c:pt idx="4">
                  <c:v>0</c:v>
                </c:pt>
                <c:pt idx="5">
                  <c:v>2.8530103263876085E-2</c:v>
                </c:pt>
                <c:pt idx="6">
                  <c:v>0.10298380767813957</c:v>
                </c:pt>
                <c:pt idx="7">
                  <c:v>4.5905843561091772E-2</c:v>
                </c:pt>
                <c:pt idx="8">
                  <c:v>4.4155844155844157E-2</c:v>
                </c:pt>
                <c:pt idx="9">
                  <c:v>8.4030429333411066E-2</c:v>
                </c:pt>
                <c:pt idx="10">
                  <c:v>0.11573463746544757</c:v>
                </c:pt>
                <c:pt idx="11">
                  <c:v>1.4556629331608104E-2</c:v>
                </c:pt>
                <c:pt idx="12">
                  <c:v>4.6257829036104876E-2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AC0-4BD4-B25B-BF05820AAE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38795264"/>
        <c:axId val="442307648"/>
      </c:barChart>
      <c:catAx>
        <c:axId val="438795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a-ES"/>
          </a:p>
        </c:txPr>
        <c:crossAx val="442307648"/>
        <c:crosses val="autoZero"/>
        <c:auto val="1"/>
        <c:lblAlgn val="ctr"/>
        <c:lblOffset val="100"/>
        <c:noMultiLvlLbl val="0"/>
      </c:catAx>
      <c:valAx>
        <c:axId val="442307648"/>
        <c:scaling>
          <c:orientation val="minMax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a-ES"/>
          </a:p>
        </c:txPr>
        <c:crossAx val="438795264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a-E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 sz="1800" b="1" i="0" baseline="0">
                <a:effectLst/>
              </a:rPr>
              <a:t>Crèdits de docència en valencià (%) per centres 2000-2025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'Històric actualitzat'!$M$3</c:f>
              <c:strCache>
                <c:ptCount val="1"/>
                <c:pt idx="0">
                  <c:v>Agrònoms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'Històric actualitzat'!$N$2:$AM$2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'Històric actualitzat'!$N$3:$AM$3</c:f>
              <c:numCache>
                <c:formatCode>0.0%</c:formatCode>
                <c:ptCount val="26"/>
                <c:pt idx="0">
                  <c:v>9.3509970744213453E-2</c:v>
                </c:pt>
                <c:pt idx="1">
                  <c:v>9.8812566849767025E-2</c:v>
                </c:pt>
                <c:pt idx="2">
                  <c:v>8.9854810094500151E-2</c:v>
                </c:pt>
                <c:pt idx="3">
                  <c:v>9.0435115967030869E-2</c:v>
                </c:pt>
                <c:pt idx="4">
                  <c:v>7.6026660479635536E-2</c:v>
                </c:pt>
                <c:pt idx="5">
                  <c:v>7.9476365415920416E-2</c:v>
                </c:pt>
                <c:pt idx="6">
                  <c:v>7.4661572959056552E-2</c:v>
                </c:pt>
                <c:pt idx="7">
                  <c:v>6.6827239102494926E-2</c:v>
                </c:pt>
                <c:pt idx="8">
                  <c:v>6.9664541419785078E-2</c:v>
                </c:pt>
                <c:pt idx="9">
                  <c:v>6.5376785394374679E-2</c:v>
                </c:pt>
                <c:pt idx="10">
                  <c:v>5.5E-2</c:v>
                </c:pt>
                <c:pt idx="11">
                  <c:v>4.2999999999999997E-2</c:v>
                </c:pt>
                <c:pt idx="12">
                  <c:v>2.9000000000000001E-2</c:v>
                </c:pt>
                <c:pt idx="13">
                  <c:v>1.7000000000000001E-2</c:v>
                </c:pt>
                <c:pt idx="14">
                  <c:v>0.04</c:v>
                </c:pt>
                <c:pt idx="15">
                  <c:v>7.3999999999999996E-2</c:v>
                </c:pt>
                <c:pt idx="16">
                  <c:v>5.2999999999999999E-2</c:v>
                </c:pt>
                <c:pt idx="17">
                  <c:v>0.06</c:v>
                </c:pt>
                <c:pt idx="18">
                  <c:v>7.6999999999999999E-2</c:v>
                </c:pt>
                <c:pt idx="19">
                  <c:v>6.0999999999999999E-2</c:v>
                </c:pt>
                <c:pt idx="20">
                  <c:v>6.0999999999999999E-2</c:v>
                </c:pt>
                <c:pt idx="21">
                  <c:v>7.0000000000000007E-2</c:v>
                </c:pt>
                <c:pt idx="22">
                  <c:v>5.5477206542244362E-2</c:v>
                </c:pt>
                <c:pt idx="23">
                  <c:v>6.3297878408749508E-2</c:v>
                </c:pt>
                <c:pt idx="24">
                  <c:v>6.7093858832067102E-2</c:v>
                </c:pt>
                <c:pt idx="25">
                  <c:v>7.4889023616889316E-2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5F-487A-B77D-F65BD85FCB70}"/>
            </c:ext>
          </c:extLst>
        </c:ser>
        <c:ser>
          <c:idx val="1"/>
          <c:order val="1"/>
          <c:tx>
            <c:strRef>
              <c:f>'Històric actualitzat'!$M$4</c:f>
              <c:strCache>
                <c:ptCount val="1"/>
                <c:pt idx="0">
                  <c:v>ETS Arquit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'Històric actualitzat'!$N$2:$AM$2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'Històric actualitzat'!$N$4:$AM$4</c:f>
              <c:numCache>
                <c:formatCode>0.0%</c:formatCode>
                <c:ptCount val="26"/>
                <c:pt idx="0">
                  <c:v>9.636454660104668E-2</c:v>
                </c:pt>
                <c:pt idx="1">
                  <c:v>8.2043481915810276E-2</c:v>
                </c:pt>
                <c:pt idx="2">
                  <c:v>7.9565714405570948E-2</c:v>
                </c:pt>
                <c:pt idx="3">
                  <c:v>6.8697823611154646E-2</c:v>
                </c:pt>
                <c:pt idx="4">
                  <c:v>6.1174198130776361E-2</c:v>
                </c:pt>
                <c:pt idx="5">
                  <c:v>4.0930845298247372E-2</c:v>
                </c:pt>
                <c:pt idx="6">
                  <c:v>3.3597116399851613E-2</c:v>
                </c:pt>
                <c:pt idx="7">
                  <c:v>3.8525915602835581E-2</c:v>
                </c:pt>
                <c:pt idx="8">
                  <c:v>3.9746480253887342E-2</c:v>
                </c:pt>
                <c:pt idx="9">
                  <c:v>1.5335846269971653E-2</c:v>
                </c:pt>
                <c:pt idx="10">
                  <c:v>1.4739475911485082E-2</c:v>
                </c:pt>
                <c:pt idx="11">
                  <c:v>1.335976095532436E-2</c:v>
                </c:pt>
                <c:pt idx="12">
                  <c:v>1.3123252001157295E-2</c:v>
                </c:pt>
                <c:pt idx="13">
                  <c:v>1.9400000000000001E-2</c:v>
                </c:pt>
                <c:pt idx="14">
                  <c:v>9.1176965571829627E-3</c:v>
                </c:pt>
                <c:pt idx="15">
                  <c:v>4.9164734360217406E-2</c:v>
                </c:pt>
                <c:pt idx="16">
                  <c:v>6.5323020315428915E-2</c:v>
                </c:pt>
                <c:pt idx="17">
                  <c:v>8.7588101318564537E-2</c:v>
                </c:pt>
                <c:pt idx="18">
                  <c:v>0.11061340254098399</c:v>
                </c:pt>
                <c:pt idx="19">
                  <c:v>0.11854488100988821</c:v>
                </c:pt>
                <c:pt idx="20">
                  <c:v>0.13070736516075299</c:v>
                </c:pt>
                <c:pt idx="21">
                  <c:v>0.13500000000000001</c:v>
                </c:pt>
                <c:pt idx="22">
                  <c:v>0.13151498850799551</c:v>
                </c:pt>
                <c:pt idx="23">
                  <c:v>0.13541633090974392</c:v>
                </c:pt>
                <c:pt idx="24">
                  <c:v>0.12791379261864438</c:v>
                </c:pt>
                <c:pt idx="25">
                  <c:v>0.12791379261864438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5F-487A-B77D-F65BD85FCB70}"/>
            </c:ext>
          </c:extLst>
        </c:ser>
        <c:ser>
          <c:idx val="2"/>
          <c:order val="2"/>
          <c:tx>
            <c:strRef>
              <c:f>'Històric actualitzat'!$M$5</c:f>
              <c:strCache>
                <c:ptCount val="1"/>
                <c:pt idx="0">
                  <c:v>Camins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'Històric actualitzat'!$N$2:$AM$2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'Històric actualitzat'!$N$5:$AM$5</c:f>
              <c:numCache>
                <c:formatCode>0.0%</c:formatCode>
                <c:ptCount val="26"/>
                <c:pt idx="0">
                  <c:v>4.7013251098656408E-2</c:v>
                </c:pt>
                <c:pt idx="1">
                  <c:v>4.5232164527048598E-2</c:v>
                </c:pt>
                <c:pt idx="2">
                  <c:v>4.3293984679141029E-2</c:v>
                </c:pt>
                <c:pt idx="3">
                  <c:v>4.6009760229471272E-2</c:v>
                </c:pt>
                <c:pt idx="4">
                  <c:v>4.5093442729699812E-2</c:v>
                </c:pt>
                <c:pt idx="5">
                  <c:v>5.290943144662074E-2</c:v>
                </c:pt>
                <c:pt idx="6">
                  <c:v>5.3255672154295434E-2</c:v>
                </c:pt>
                <c:pt idx="7">
                  <c:v>5.3484576728553654E-2</c:v>
                </c:pt>
                <c:pt idx="8">
                  <c:v>5.4905609790717111E-2</c:v>
                </c:pt>
                <c:pt idx="9">
                  <c:v>4.2815362460844129E-2</c:v>
                </c:pt>
                <c:pt idx="10">
                  <c:v>3.1638527958997478E-2</c:v>
                </c:pt>
                <c:pt idx="11">
                  <c:v>2.0918474233380134E-2</c:v>
                </c:pt>
                <c:pt idx="12">
                  <c:v>1.575129097440503E-2</c:v>
                </c:pt>
                <c:pt idx="13">
                  <c:v>2.2800000000000001E-2</c:v>
                </c:pt>
                <c:pt idx="14">
                  <c:v>3.5281037220442991E-2</c:v>
                </c:pt>
                <c:pt idx="15">
                  <c:v>3.141586898335072E-2</c:v>
                </c:pt>
                <c:pt idx="16">
                  <c:v>3.6056067184471853E-3</c:v>
                </c:pt>
                <c:pt idx="17">
                  <c:v>1.8970687228443792E-2</c:v>
                </c:pt>
                <c:pt idx="18">
                  <c:v>9.7566179139310198E-3</c:v>
                </c:pt>
                <c:pt idx="19">
                  <c:v>4.5143330072981722E-3</c:v>
                </c:pt>
                <c:pt idx="20">
                  <c:v>3.0244171276102398E-3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A5F-487A-B77D-F65BD85FCB70}"/>
            </c:ext>
          </c:extLst>
        </c:ser>
        <c:ser>
          <c:idx val="3"/>
          <c:order val="3"/>
          <c:tx>
            <c:strRef>
              <c:f>'Històric actualitzat'!$M$6</c:f>
              <c:strCache>
                <c:ptCount val="1"/>
                <c:pt idx="0">
                  <c:v>Industr.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'Històric actualitzat'!$N$2:$AM$2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'Històric actualitzat'!$N$6:$AM$6</c:f>
              <c:numCache>
                <c:formatCode>0.0%</c:formatCode>
                <c:ptCount val="26"/>
                <c:pt idx="0">
                  <c:v>5.1675231369100509E-2</c:v>
                </c:pt>
                <c:pt idx="1">
                  <c:v>5.6545955481556352E-2</c:v>
                </c:pt>
                <c:pt idx="2">
                  <c:v>6.0044634117693126E-2</c:v>
                </c:pt>
                <c:pt idx="3">
                  <c:v>5.3964684245132885E-2</c:v>
                </c:pt>
                <c:pt idx="4">
                  <c:v>5.7253416427364E-2</c:v>
                </c:pt>
                <c:pt idx="5">
                  <c:v>6.1254176090971335E-2</c:v>
                </c:pt>
                <c:pt idx="6">
                  <c:v>5.2906085449576749E-2</c:v>
                </c:pt>
                <c:pt idx="7">
                  <c:v>5.1449867051902097E-2</c:v>
                </c:pt>
                <c:pt idx="8">
                  <c:v>6.6547676542846948E-2</c:v>
                </c:pt>
                <c:pt idx="9">
                  <c:v>5.9026429339812753E-2</c:v>
                </c:pt>
                <c:pt idx="10">
                  <c:v>6.3147591788962662E-2</c:v>
                </c:pt>
                <c:pt idx="11">
                  <c:v>4.481959956765659E-2</c:v>
                </c:pt>
                <c:pt idx="12">
                  <c:v>4.7115370866297752E-2</c:v>
                </c:pt>
                <c:pt idx="13">
                  <c:v>4.1599999999999998E-2</c:v>
                </c:pt>
                <c:pt idx="14">
                  <c:v>7.4945089925194983E-2</c:v>
                </c:pt>
                <c:pt idx="15">
                  <c:v>0.10092632598288201</c:v>
                </c:pt>
                <c:pt idx="16">
                  <c:v>8.2367549575291799E-2</c:v>
                </c:pt>
                <c:pt idx="17">
                  <c:v>9.3450919766569274E-2</c:v>
                </c:pt>
                <c:pt idx="18">
                  <c:v>9.8805327200881393E-2</c:v>
                </c:pt>
                <c:pt idx="19">
                  <c:v>9.7353052848541816E-2</c:v>
                </c:pt>
                <c:pt idx="20">
                  <c:v>8.7369838598756813E-2</c:v>
                </c:pt>
                <c:pt idx="21">
                  <c:v>9.8000000000000004E-2</c:v>
                </c:pt>
                <c:pt idx="22">
                  <c:v>0.10721272246139843</c:v>
                </c:pt>
                <c:pt idx="23">
                  <c:v>9.5361091829851294E-2</c:v>
                </c:pt>
                <c:pt idx="24">
                  <c:v>7.2432605964906388E-2</c:v>
                </c:pt>
                <c:pt idx="25">
                  <c:v>6.8010749310216695E-2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A5F-487A-B77D-F65BD85FCB70}"/>
            </c:ext>
          </c:extLst>
        </c:ser>
        <c:ser>
          <c:idx val="4"/>
          <c:order val="4"/>
          <c:tx>
            <c:strRef>
              <c:f>'Històric actualitzat'!$M$7</c:f>
              <c:strCache>
                <c:ptCount val="1"/>
                <c:pt idx="0">
                  <c:v>ETSDisseny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'Històric actualitzat'!$N$2:$AM$2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'Històric actualitzat'!$N$7:$AM$7</c:f>
              <c:numCache>
                <c:formatCode>0.0%</c:formatCode>
                <c:ptCount val="26"/>
                <c:pt idx="0">
                  <c:v>3.2302611828279794E-2</c:v>
                </c:pt>
                <c:pt idx="1">
                  <c:v>6.5331582403151678E-2</c:v>
                </c:pt>
                <c:pt idx="2">
                  <c:v>5.0312196475648677E-2</c:v>
                </c:pt>
                <c:pt idx="3">
                  <c:v>4.6200688377018795E-2</c:v>
                </c:pt>
                <c:pt idx="4">
                  <c:v>4.2936668414089219E-2</c:v>
                </c:pt>
                <c:pt idx="5">
                  <c:v>5.2257250945775532E-2</c:v>
                </c:pt>
                <c:pt idx="6">
                  <c:v>4.4680448564251241E-2</c:v>
                </c:pt>
                <c:pt idx="7">
                  <c:v>4.4091432181781263E-2</c:v>
                </c:pt>
                <c:pt idx="8">
                  <c:v>5.175238912166101E-2</c:v>
                </c:pt>
                <c:pt idx="9">
                  <c:v>4.1629218476854551E-2</c:v>
                </c:pt>
                <c:pt idx="10">
                  <c:v>3.6144994363135924E-2</c:v>
                </c:pt>
                <c:pt idx="11">
                  <c:v>3.5354341602545684E-2</c:v>
                </c:pt>
                <c:pt idx="12">
                  <c:v>2.1040590826245445E-2</c:v>
                </c:pt>
                <c:pt idx="13">
                  <c:v>1.9599999999999999E-2</c:v>
                </c:pt>
                <c:pt idx="14">
                  <c:v>2.4697209159265758E-2</c:v>
                </c:pt>
                <c:pt idx="15">
                  <c:v>2.4181213845667463E-2</c:v>
                </c:pt>
                <c:pt idx="16">
                  <c:v>5.2336709351341222E-2</c:v>
                </c:pt>
                <c:pt idx="17">
                  <c:v>5.7043192191293883E-2</c:v>
                </c:pt>
                <c:pt idx="18">
                  <c:v>5.9538862699745503E-2</c:v>
                </c:pt>
                <c:pt idx="19">
                  <c:v>4.8153409090909094E-2</c:v>
                </c:pt>
                <c:pt idx="20">
                  <c:v>4.4675367603386029E-2</c:v>
                </c:pt>
                <c:pt idx="21">
                  <c:v>4.3999999999999997E-2</c:v>
                </c:pt>
                <c:pt idx="22">
                  <c:v>3.6513079233001011E-2</c:v>
                </c:pt>
                <c:pt idx="23">
                  <c:v>4.171031080457558E-2</c:v>
                </c:pt>
                <c:pt idx="24">
                  <c:v>3.6012507210376979E-2</c:v>
                </c:pt>
                <c:pt idx="25">
                  <c:v>3.2929891887960507E-2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A5F-487A-B77D-F65BD85FCB70}"/>
            </c:ext>
          </c:extLst>
        </c:ser>
        <c:ser>
          <c:idx val="6"/>
          <c:order val="6"/>
          <c:tx>
            <c:strRef>
              <c:f>'Històric actualitzat'!$M$8</c:f>
              <c:strCache>
                <c:ptCount val="1"/>
                <c:pt idx="0">
                  <c:v>Geodèsia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'Històric actualitzat'!$N$2:$AM$2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'Històric actualitzat'!$N$8:$AM$8</c:f>
              <c:numCache>
                <c:formatCode>0.0%</c:formatCode>
                <c:ptCount val="26"/>
                <c:pt idx="0">
                  <c:v>1.0607734806629835E-2</c:v>
                </c:pt>
                <c:pt idx="1">
                  <c:v>7.7519379844961239E-3</c:v>
                </c:pt>
                <c:pt idx="2">
                  <c:v>8.5209981740718196E-3</c:v>
                </c:pt>
                <c:pt idx="3">
                  <c:v>1.7438239568195974E-2</c:v>
                </c:pt>
                <c:pt idx="4">
                  <c:v>2.450479885644272E-2</c:v>
                </c:pt>
                <c:pt idx="5">
                  <c:v>2.1986970684039087E-2</c:v>
                </c:pt>
                <c:pt idx="6">
                  <c:v>3.7282020444978956E-2</c:v>
                </c:pt>
                <c:pt idx="7">
                  <c:v>3.5401831129196336E-2</c:v>
                </c:pt>
                <c:pt idx="8">
                  <c:v>3.6129568106312293E-2</c:v>
                </c:pt>
                <c:pt idx="9">
                  <c:v>3.6129568106312293E-2</c:v>
                </c:pt>
                <c:pt idx="10">
                  <c:v>1.8329938900203666E-2</c:v>
                </c:pt>
                <c:pt idx="11">
                  <c:v>1.7641870038224053E-2</c:v>
                </c:pt>
                <c:pt idx="12">
                  <c:v>1.2056262558606833E-2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4.5327754532775454E-2</c:v>
                </c:pt>
                <c:pt idx="17">
                  <c:v>2.8933092224231464E-2</c:v>
                </c:pt>
                <c:pt idx="18">
                  <c:v>8.5106382978723406E-3</c:v>
                </c:pt>
                <c:pt idx="19">
                  <c:v>3.2454361054766734E-2</c:v>
                </c:pt>
                <c:pt idx="20">
                  <c:v>4.652730950775455E-2</c:v>
                </c:pt>
                <c:pt idx="21">
                  <c:v>2.7E-2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AA5F-487A-B77D-F65BD85FCB70}"/>
            </c:ext>
          </c:extLst>
        </c:ser>
        <c:ser>
          <c:idx val="7"/>
          <c:order val="7"/>
          <c:tx>
            <c:strRef>
              <c:f>'Històric actualitzat'!$M$9</c:f>
              <c:strCache>
                <c:ptCount val="1"/>
                <c:pt idx="0">
                  <c:v>Gest.Edif.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'Històric actualitzat'!$N$2:$AM$2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'Històric actualitzat'!$N$9:$AM$9</c:f>
              <c:numCache>
                <c:formatCode>0.0%</c:formatCode>
                <c:ptCount val="26"/>
                <c:pt idx="0">
                  <c:v>3.0014685469432093E-2</c:v>
                </c:pt>
                <c:pt idx="1">
                  <c:v>5.1609039984547037E-2</c:v>
                </c:pt>
                <c:pt idx="2">
                  <c:v>5.3505281931677869E-2</c:v>
                </c:pt>
                <c:pt idx="3">
                  <c:v>5.1375748911768951E-2</c:v>
                </c:pt>
                <c:pt idx="4">
                  <c:v>4.4788088848552177E-2</c:v>
                </c:pt>
                <c:pt idx="5">
                  <c:v>4.7936553951918495E-2</c:v>
                </c:pt>
                <c:pt idx="6">
                  <c:v>4.6456513167451807E-2</c:v>
                </c:pt>
                <c:pt idx="7">
                  <c:v>4.9011011449235108E-2</c:v>
                </c:pt>
                <c:pt idx="8">
                  <c:v>5.0813724473929719E-2</c:v>
                </c:pt>
                <c:pt idx="9">
                  <c:v>3.7456098339719031E-2</c:v>
                </c:pt>
                <c:pt idx="10">
                  <c:v>3.3836451247165535E-2</c:v>
                </c:pt>
                <c:pt idx="11">
                  <c:v>3.8537232825300929E-2</c:v>
                </c:pt>
                <c:pt idx="12">
                  <c:v>4.5029325821438336E-2</c:v>
                </c:pt>
                <c:pt idx="13">
                  <c:v>4.1599999999999998E-2</c:v>
                </c:pt>
                <c:pt idx="14">
                  <c:v>2.8530103263876085E-2</c:v>
                </c:pt>
                <c:pt idx="15">
                  <c:v>3.5311382631437079E-2</c:v>
                </c:pt>
                <c:pt idx="16">
                  <c:v>3.3073522440384973E-2</c:v>
                </c:pt>
                <c:pt idx="17">
                  <c:v>2.5166880385412798E-2</c:v>
                </c:pt>
                <c:pt idx="18">
                  <c:v>1.6479894528675001E-2</c:v>
                </c:pt>
                <c:pt idx="19">
                  <c:v>9.137844382510165E-3</c:v>
                </c:pt>
                <c:pt idx="20">
                  <c:v>3.5778175313059032E-2</c:v>
                </c:pt>
                <c:pt idx="21">
                  <c:v>3.9E-2</c:v>
                </c:pt>
                <c:pt idx="22">
                  <c:v>3.5778175313059032E-2</c:v>
                </c:pt>
                <c:pt idx="23">
                  <c:v>1.0671039920921978E-2</c:v>
                </c:pt>
                <c:pt idx="24">
                  <c:v>2.267774373043353E-2</c:v>
                </c:pt>
                <c:pt idx="25">
                  <c:v>1.8874873400239391E-2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AA5F-487A-B77D-F65BD85FCB70}"/>
            </c:ext>
          </c:extLst>
        </c:ser>
        <c:ser>
          <c:idx val="8"/>
          <c:order val="8"/>
          <c:tx>
            <c:strRef>
              <c:f>'Històric actualitzat'!#REF!</c:f>
              <c:strCache>
                <c:ptCount val="1"/>
                <c:pt idx="0">
                  <c:v>#REF!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'Històric actualitzat'!$N$2:$AM$2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'Històric actualitzat'!#REF!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AA5F-487A-B77D-F65BD85FCB70}"/>
            </c:ext>
          </c:extLst>
        </c:ser>
        <c:ser>
          <c:idx val="9"/>
          <c:order val="9"/>
          <c:tx>
            <c:strRef>
              <c:f>'Històric actualitzat'!$M$10</c:f>
              <c:strCache>
                <c:ptCount val="1"/>
                <c:pt idx="0">
                  <c:v>EPS Alcoi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'Històric actualitzat'!$N$2:$AM$2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'Històric actualitzat'!$N$10:$AM$10</c:f>
              <c:numCache>
                <c:formatCode>0.0%</c:formatCode>
                <c:ptCount val="26"/>
                <c:pt idx="0">
                  <c:v>3.609726627397674E-2</c:v>
                </c:pt>
                <c:pt idx="1">
                  <c:v>6.8385567163073271E-2</c:v>
                </c:pt>
                <c:pt idx="2">
                  <c:v>7.9292467215614518E-2</c:v>
                </c:pt>
                <c:pt idx="3">
                  <c:v>9.6987599526172946E-2</c:v>
                </c:pt>
                <c:pt idx="4">
                  <c:v>9.7151699792059593E-2</c:v>
                </c:pt>
                <c:pt idx="5">
                  <c:v>0.10272191429045688</c:v>
                </c:pt>
                <c:pt idx="6">
                  <c:v>0.11132885253866709</c:v>
                </c:pt>
                <c:pt idx="7">
                  <c:v>0.10773140056568965</c:v>
                </c:pt>
                <c:pt idx="8">
                  <c:v>9.6576860087986896E-2</c:v>
                </c:pt>
                <c:pt idx="9">
                  <c:v>8.9303466101133266E-2</c:v>
                </c:pt>
                <c:pt idx="10">
                  <c:v>7.6612820248996807E-2</c:v>
                </c:pt>
                <c:pt idx="11">
                  <c:v>7.4891346925071337E-2</c:v>
                </c:pt>
                <c:pt idx="12">
                  <c:v>8.1860277093822348E-2</c:v>
                </c:pt>
                <c:pt idx="13">
                  <c:v>9.0899999999999995E-2</c:v>
                </c:pt>
                <c:pt idx="14">
                  <c:v>0.10298380767813957</c:v>
                </c:pt>
                <c:pt idx="15">
                  <c:v>0.1068084335165831</c:v>
                </c:pt>
                <c:pt idx="16">
                  <c:v>8.1669763369635412E-2</c:v>
                </c:pt>
                <c:pt idx="17">
                  <c:v>8.3547671665817197E-2</c:v>
                </c:pt>
                <c:pt idx="18">
                  <c:v>8.48700881436487E-2</c:v>
                </c:pt>
                <c:pt idx="19">
                  <c:v>4.8257404638437314E-2</c:v>
                </c:pt>
                <c:pt idx="20">
                  <c:v>4.1666666666666664E-2</c:v>
                </c:pt>
                <c:pt idx="21">
                  <c:v>7.0000000000000007E-2</c:v>
                </c:pt>
                <c:pt idx="22">
                  <c:v>3.5024665702356662E-2</c:v>
                </c:pt>
                <c:pt idx="23">
                  <c:v>4.2020970526181187E-2</c:v>
                </c:pt>
                <c:pt idx="24">
                  <c:v>4.5065219523358069E-2</c:v>
                </c:pt>
                <c:pt idx="25">
                  <c:v>4.2584356282986423E-2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AA5F-487A-B77D-F65BD85FCB70}"/>
            </c:ext>
          </c:extLst>
        </c:ser>
        <c:ser>
          <c:idx val="10"/>
          <c:order val="10"/>
          <c:tx>
            <c:strRef>
              <c:f>'Històric actualitzat'!$M$11</c:f>
              <c:strCache>
                <c:ptCount val="1"/>
                <c:pt idx="0">
                  <c:v>Fac. BBAA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'Històric actualitzat'!$N$2:$AM$2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'Històric actualitzat'!$N$11:$AM$11</c:f>
              <c:numCache>
                <c:formatCode>0.0%</c:formatCode>
                <c:ptCount val="26"/>
                <c:pt idx="0">
                  <c:v>0.190995099509951</c:v>
                </c:pt>
                <c:pt idx="1">
                  <c:v>0.20242961088263209</c:v>
                </c:pt>
                <c:pt idx="2">
                  <c:v>0.1769570707070707</c:v>
                </c:pt>
                <c:pt idx="3">
                  <c:v>0.18534172661870502</c:v>
                </c:pt>
                <c:pt idx="4">
                  <c:v>0.16538643067846606</c:v>
                </c:pt>
                <c:pt idx="5">
                  <c:v>0.15271726535341829</c:v>
                </c:pt>
                <c:pt idx="6">
                  <c:v>0.1608846487424111</c:v>
                </c:pt>
                <c:pt idx="7">
                  <c:v>0.16179707652622527</c:v>
                </c:pt>
                <c:pt idx="8">
                  <c:v>0.14820497790344178</c:v>
                </c:pt>
                <c:pt idx="9">
                  <c:v>0.14134845349743369</c:v>
                </c:pt>
                <c:pt idx="10">
                  <c:v>0.14247141889822626</c:v>
                </c:pt>
                <c:pt idx="11">
                  <c:v>0.11743344301525575</c:v>
                </c:pt>
                <c:pt idx="12">
                  <c:v>0.11641049754606637</c:v>
                </c:pt>
                <c:pt idx="13">
                  <c:v>7.8E-2</c:v>
                </c:pt>
                <c:pt idx="14">
                  <c:v>4.5905843561091772E-2</c:v>
                </c:pt>
                <c:pt idx="15">
                  <c:v>7.3096089486044402E-2</c:v>
                </c:pt>
                <c:pt idx="16">
                  <c:v>7.8763205440759931E-2</c:v>
                </c:pt>
                <c:pt idx="17">
                  <c:v>7.0327175954915472E-2</c:v>
                </c:pt>
                <c:pt idx="18">
                  <c:v>5.9561504745069001E-2</c:v>
                </c:pt>
                <c:pt idx="19">
                  <c:v>6.0928657901404878E-2</c:v>
                </c:pt>
                <c:pt idx="20">
                  <c:v>5.9425118712913512E-2</c:v>
                </c:pt>
                <c:pt idx="21">
                  <c:v>6.2E-2</c:v>
                </c:pt>
                <c:pt idx="22">
                  <c:v>5.1883207168237293E-2</c:v>
                </c:pt>
                <c:pt idx="23">
                  <c:v>4.9343111249804963E-2</c:v>
                </c:pt>
                <c:pt idx="24">
                  <c:v>5.2501966576230914E-2</c:v>
                </c:pt>
                <c:pt idx="25">
                  <c:v>5.6641414141414138E-2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AA5F-487A-B77D-F65BD85FCB70}"/>
            </c:ext>
          </c:extLst>
        </c:ser>
        <c:ser>
          <c:idx val="11"/>
          <c:order val="11"/>
          <c:tx>
            <c:strRef>
              <c:f>'Històric actualitzat'!$M$12</c:f>
              <c:strCache>
                <c:ptCount val="1"/>
                <c:pt idx="0">
                  <c:v>Fac. ADE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'Històric actualitzat'!$N$2:$AM$2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'Històric actualitzat'!$N$12:$AM$12</c:f>
              <c:numCache>
                <c:formatCode>0.0%</c:formatCode>
                <c:ptCount val="26"/>
                <c:pt idx="0">
                  <c:v>3.4988422948289168E-2</c:v>
                </c:pt>
                <c:pt idx="1">
                  <c:v>7.3605520414031053E-2</c:v>
                </c:pt>
                <c:pt idx="2">
                  <c:v>3.9155096512021668E-2</c:v>
                </c:pt>
                <c:pt idx="3">
                  <c:v>3.8145704913305212E-2</c:v>
                </c:pt>
                <c:pt idx="4">
                  <c:v>3.9321740857344786E-2</c:v>
                </c:pt>
                <c:pt idx="5">
                  <c:v>5.1427683979322431E-2</c:v>
                </c:pt>
                <c:pt idx="6">
                  <c:v>4.1573951497056581E-2</c:v>
                </c:pt>
                <c:pt idx="7">
                  <c:v>4.209952361820582E-2</c:v>
                </c:pt>
                <c:pt idx="8">
                  <c:v>4.6826252523398788E-2</c:v>
                </c:pt>
                <c:pt idx="9">
                  <c:v>4.8425527938703049E-2</c:v>
                </c:pt>
                <c:pt idx="10">
                  <c:v>5.2307994983154214E-2</c:v>
                </c:pt>
                <c:pt idx="11">
                  <c:v>8.1423976932460909E-2</c:v>
                </c:pt>
                <c:pt idx="12">
                  <c:v>4.690416751006455E-2</c:v>
                </c:pt>
                <c:pt idx="13">
                  <c:v>4.3200000000000002E-2</c:v>
                </c:pt>
                <c:pt idx="14">
                  <c:v>4.4155844155844157E-2</c:v>
                </c:pt>
                <c:pt idx="15">
                  <c:v>3.3344792024750776E-2</c:v>
                </c:pt>
                <c:pt idx="16">
                  <c:v>2.0302001300484072E-2</c:v>
                </c:pt>
                <c:pt idx="17">
                  <c:v>7.2938006385766752E-2</c:v>
                </c:pt>
                <c:pt idx="18">
                  <c:v>5.9673969167219898E-2</c:v>
                </c:pt>
                <c:pt idx="19">
                  <c:v>6.1130378444300471E-2</c:v>
                </c:pt>
                <c:pt idx="20">
                  <c:v>6.2233285917496446E-2</c:v>
                </c:pt>
                <c:pt idx="21">
                  <c:v>8.5000000000000006E-2</c:v>
                </c:pt>
                <c:pt idx="22">
                  <c:v>7.2327777130201651E-2</c:v>
                </c:pt>
                <c:pt idx="23">
                  <c:v>6.164464369985842E-2</c:v>
                </c:pt>
                <c:pt idx="24">
                  <c:v>6.5632952595135227E-2</c:v>
                </c:pt>
                <c:pt idx="25">
                  <c:v>6.3290373328492758E-2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AA5F-487A-B77D-F65BD85FCB70}"/>
            </c:ext>
          </c:extLst>
        </c:ser>
        <c:ser>
          <c:idx val="12"/>
          <c:order val="12"/>
          <c:tx>
            <c:strRef>
              <c:f>'Històric actualitzat'!$M$13</c:f>
              <c:strCache>
                <c:ptCount val="1"/>
                <c:pt idx="0">
                  <c:v>EPS Gandia</c:v>
                </c:pt>
              </c:strCache>
            </c:strRef>
          </c:tx>
          <c:spPr>
            <a:ln w="28575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'Històric actualitzat'!$N$2:$AM$2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'Històric actualitzat'!$N$13:$AM$13</c:f>
              <c:numCache>
                <c:formatCode>0.0%</c:formatCode>
                <c:ptCount val="26"/>
                <c:pt idx="0">
                  <c:v>5.177184294497203E-2</c:v>
                </c:pt>
                <c:pt idx="1">
                  <c:v>7.522806912118743E-2</c:v>
                </c:pt>
                <c:pt idx="2">
                  <c:v>0.1011043773086871</c:v>
                </c:pt>
                <c:pt idx="3">
                  <c:v>9.3049560477645787E-2</c:v>
                </c:pt>
                <c:pt idx="4">
                  <c:v>9.4034736138944558E-2</c:v>
                </c:pt>
                <c:pt idx="5">
                  <c:v>9.4354758839259187E-2</c:v>
                </c:pt>
                <c:pt idx="6">
                  <c:v>0.10896670645974268</c:v>
                </c:pt>
                <c:pt idx="7">
                  <c:v>0.12419578979875444</c:v>
                </c:pt>
                <c:pt idx="8">
                  <c:v>0.14966516258415699</c:v>
                </c:pt>
                <c:pt idx="9">
                  <c:v>0.11290437382113241</c:v>
                </c:pt>
                <c:pt idx="10">
                  <c:v>0.10272607792428033</c:v>
                </c:pt>
                <c:pt idx="11">
                  <c:v>9.4803441247380507E-2</c:v>
                </c:pt>
                <c:pt idx="12">
                  <c:v>8.9126803756742701E-2</c:v>
                </c:pt>
                <c:pt idx="13">
                  <c:v>7.2400000000000006E-2</c:v>
                </c:pt>
                <c:pt idx="14">
                  <c:v>8.4030429333411066E-2</c:v>
                </c:pt>
                <c:pt idx="15">
                  <c:v>0.14237166290886513</c:v>
                </c:pt>
                <c:pt idx="16">
                  <c:v>0.11973785401411043</c:v>
                </c:pt>
                <c:pt idx="17">
                  <c:v>0.14380149754064978</c:v>
                </c:pt>
                <c:pt idx="18">
                  <c:v>0.15378484035795301</c:v>
                </c:pt>
                <c:pt idx="19">
                  <c:v>0.14949913845974125</c:v>
                </c:pt>
                <c:pt idx="20">
                  <c:v>0.12566165913036026</c:v>
                </c:pt>
                <c:pt idx="21">
                  <c:v>0.151</c:v>
                </c:pt>
                <c:pt idx="22">
                  <c:v>9.2295974889217119E-2</c:v>
                </c:pt>
                <c:pt idx="23">
                  <c:v>8.92284295321151E-2</c:v>
                </c:pt>
                <c:pt idx="24">
                  <c:v>9.4084969147885097E-2</c:v>
                </c:pt>
                <c:pt idx="25">
                  <c:v>7.7091337130357818E-2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AA5F-487A-B77D-F65BD85FCB70}"/>
            </c:ext>
          </c:extLst>
        </c:ser>
        <c:ser>
          <c:idx val="13"/>
          <c:order val="13"/>
          <c:tx>
            <c:strRef>
              <c:f>'Històric actualitzat'!$M$14</c:f>
              <c:strCache>
                <c:ptCount val="1"/>
                <c:pt idx="0">
                  <c:v>ETSINF</c:v>
                </c:pt>
              </c:strCache>
            </c:strRef>
          </c:tx>
          <c:spPr>
            <a:ln w="28575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'Històric actualitzat'!$N$2:$AM$2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'Històric actualitzat'!$N$14:$AM$14</c:f>
              <c:numCache>
                <c:formatCode>0.0%</c:formatCode>
                <c:ptCount val="26"/>
                <c:pt idx="0">
                  <c:v>0.23499999999999999</c:v>
                </c:pt>
                <c:pt idx="1">
                  <c:v>0.127</c:v>
                </c:pt>
                <c:pt idx="2">
                  <c:v>0.13400000000000001</c:v>
                </c:pt>
                <c:pt idx="3">
                  <c:v>9.8000000000000004E-2</c:v>
                </c:pt>
                <c:pt idx="4">
                  <c:v>0.11</c:v>
                </c:pt>
                <c:pt idx="5">
                  <c:v>0.11600000000000001</c:v>
                </c:pt>
                <c:pt idx="6">
                  <c:v>0.111</c:v>
                </c:pt>
                <c:pt idx="7">
                  <c:v>9.7000000000000003E-2</c:v>
                </c:pt>
                <c:pt idx="8">
                  <c:v>0.108</c:v>
                </c:pt>
                <c:pt idx="9">
                  <c:v>0.14000000000000001</c:v>
                </c:pt>
                <c:pt idx="10">
                  <c:v>0.14175809990964244</c:v>
                </c:pt>
                <c:pt idx="11">
                  <c:v>0.11305459135373934</c:v>
                </c:pt>
                <c:pt idx="12">
                  <c:v>0.13621927428794381</c:v>
                </c:pt>
                <c:pt idx="13">
                  <c:v>0.10440000000000001</c:v>
                </c:pt>
                <c:pt idx="14">
                  <c:v>0.11573463746544757</c:v>
                </c:pt>
                <c:pt idx="15">
                  <c:v>0.12104646622413121</c:v>
                </c:pt>
                <c:pt idx="16">
                  <c:v>0.1145285434437229</c:v>
                </c:pt>
                <c:pt idx="17">
                  <c:v>0.12479133028652746</c:v>
                </c:pt>
                <c:pt idx="18">
                  <c:v>0.120586685403127</c:v>
                </c:pt>
                <c:pt idx="19">
                  <c:v>0.11134747886390697</c:v>
                </c:pt>
                <c:pt idx="20">
                  <c:v>0.10560909556688707</c:v>
                </c:pt>
                <c:pt idx="21">
                  <c:v>9.8000000000000004E-2</c:v>
                </c:pt>
                <c:pt idx="22">
                  <c:v>9.6245893946503985E-2</c:v>
                </c:pt>
                <c:pt idx="23">
                  <c:v>8.1554853734009641E-2</c:v>
                </c:pt>
                <c:pt idx="24">
                  <c:v>7.9856782671453075E-2</c:v>
                </c:pt>
                <c:pt idx="25">
                  <c:v>7.7959143381413604E-2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AA5F-487A-B77D-F65BD85FCB70}"/>
            </c:ext>
          </c:extLst>
        </c:ser>
        <c:ser>
          <c:idx val="14"/>
          <c:order val="14"/>
          <c:tx>
            <c:strRef>
              <c:f>'Històric actualitzat'!$M$15</c:f>
              <c:strCache>
                <c:ptCount val="1"/>
                <c:pt idx="0">
                  <c:v>ETS Teleco</c:v>
                </c:pt>
              </c:strCache>
            </c:strRef>
          </c:tx>
          <c:spPr>
            <a:ln w="28575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'Històric actualitzat'!$N$2:$AM$2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'Històric actualitzat'!$N$15:$AM$15</c:f>
              <c:numCache>
                <c:formatCode>0.0%</c:formatCode>
                <c:ptCount val="26"/>
                <c:pt idx="0">
                  <c:v>3.6581147304698761E-2</c:v>
                </c:pt>
                <c:pt idx="1">
                  <c:v>3.9444850255661065E-2</c:v>
                </c:pt>
                <c:pt idx="2">
                  <c:v>5.2217453505007151E-2</c:v>
                </c:pt>
                <c:pt idx="3">
                  <c:v>5.6106058549386911E-2</c:v>
                </c:pt>
                <c:pt idx="4">
                  <c:v>5.8571750394232937E-2</c:v>
                </c:pt>
                <c:pt idx="5">
                  <c:v>6.7492833118891218E-2</c:v>
                </c:pt>
                <c:pt idx="6">
                  <c:v>5.7409879839786383E-2</c:v>
                </c:pt>
                <c:pt idx="7">
                  <c:v>5.6285714285714293E-2</c:v>
                </c:pt>
                <c:pt idx="8">
                  <c:v>5.1097963097214746E-2</c:v>
                </c:pt>
                <c:pt idx="9">
                  <c:v>4.6902786010669828E-2</c:v>
                </c:pt>
                <c:pt idx="10">
                  <c:v>2.996876494920787E-2</c:v>
                </c:pt>
                <c:pt idx="11">
                  <c:v>8.7439149173669031E-3</c:v>
                </c:pt>
                <c:pt idx="12">
                  <c:v>1.4327062228654125E-2</c:v>
                </c:pt>
                <c:pt idx="13">
                  <c:v>1.6199999999999999E-2</c:v>
                </c:pt>
                <c:pt idx="14">
                  <c:v>1.4556629331608104E-2</c:v>
                </c:pt>
                <c:pt idx="15">
                  <c:v>4.2809836189420932E-3</c:v>
                </c:pt>
                <c:pt idx="16">
                  <c:v>1.4070463106580987E-2</c:v>
                </c:pt>
                <c:pt idx="17">
                  <c:v>2.5593299208934391E-3</c:v>
                </c:pt>
                <c:pt idx="18">
                  <c:v>7.1665418761364796E-3</c:v>
                </c:pt>
                <c:pt idx="19">
                  <c:v>4.4637100373959709E-3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2.9660255257954343E-3</c:v>
                </c:pt>
                <c:pt idx="24">
                  <c:v>0</c:v>
                </c:pt>
                <c:pt idx="2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AA5F-487A-B77D-F65BD85FCB70}"/>
            </c:ext>
          </c:extLst>
        </c:ser>
        <c:ser>
          <c:idx val="17"/>
          <c:order val="17"/>
          <c:tx>
            <c:strRef>
              <c:f>'Històric actualitzat'!$M$16</c:f>
              <c:strCache>
                <c:ptCount val="1"/>
                <c:pt idx="0">
                  <c:v>Universit.</c:v>
                </c:pt>
              </c:strCache>
            </c:strRef>
          </c:tx>
          <c:spPr>
            <a:ln w="28575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'Històric actualitzat'!$N$2:$AM$2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'Històric actualitzat'!$N$16:$AM$16</c:f>
              <c:numCache>
                <c:formatCode>0.0%</c:formatCode>
                <c:ptCount val="26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0.15541976620616399</c:v>
                </c:pt>
                <c:pt idx="16">
                  <c:v>0.13840830449826991</c:v>
                </c:pt>
                <c:pt idx="17">
                  <c:v>1.3169389072040948E-3</c:v>
                </c:pt>
                <c:pt idx="18">
                  <c:v>0.115384615384615</c:v>
                </c:pt>
                <c:pt idx="19">
                  <c:v>0.15472312703583063</c:v>
                </c:pt>
                <c:pt idx="20">
                  <c:v>0.14414414414414414</c:v>
                </c:pt>
                <c:pt idx="21">
                  <c:v>0.13</c:v>
                </c:pt>
                <c:pt idx="22">
                  <c:v>0.12987012987012986</c:v>
                </c:pt>
                <c:pt idx="23">
                  <c:v>0.13119533527696792</c:v>
                </c:pt>
                <c:pt idx="24">
                  <c:v>0.12987012987012986</c:v>
                </c:pt>
                <c:pt idx="25">
                  <c:v>0.1158357771260997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AA5F-487A-B77D-F65BD85FCB70}"/>
            </c:ext>
          </c:extLst>
        </c:ser>
        <c:ser>
          <c:idx val="20"/>
          <c:order val="19"/>
          <c:tx>
            <c:strRef>
              <c:f>'Històric actualitzat'!$M$18</c:f>
              <c:strCache>
                <c:ptCount val="1"/>
                <c:pt idx="0">
                  <c:v>TOTALS</c:v>
                </c:pt>
              </c:strCache>
            </c:strRef>
          </c:tx>
          <c:spPr>
            <a:ln w="3810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'Històric actualitzat'!$N$2:$AM$2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'Històric actualitzat'!$N$18:$AM$18</c:f>
              <c:numCache>
                <c:formatCode>0.0%</c:formatCode>
                <c:ptCount val="26"/>
                <c:pt idx="0">
                  <c:v>7.9530400621259892E-2</c:v>
                </c:pt>
                <c:pt idx="1">
                  <c:v>7.8918277468543768E-2</c:v>
                </c:pt>
                <c:pt idx="2">
                  <c:v>7.8927157460387642E-2</c:v>
                </c:pt>
                <c:pt idx="3">
                  <c:v>7.8977099271684753E-2</c:v>
                </c:pt>
                <c:pt idx="4">
                  <c:v>7.2985186540684574E-2</c:v>
                </c:pt>
                <c:pt idx="5">
                  <c:v>7.3988476470948555E-2</c:v>
                </c:pt>
                <c:pt idx="6">
                  <c:v>6.8712949080170366E-2</c:v>
                </c:pt>
                <c:pt idx="7">
                  <c:v>6.898224541676877E-2</c:v>
                </c:pt>
                <c:pt idx="8">
                  <c:v>7.3383393638982497E-2</c:v>
                </c:pt>
                <c:pt idx="9">
                  <c:v>6.6560148573973257E-2</c:v>
                </c:pt>
                <c:pt idx="10">
                  <c:v>6.2322847119865278E-2</c:v>
                </c:pt>
                <c:pt idx="11">
                  <c:v>5.1283728958788077E-2</c:v>
                </c:pt>
                <c:pt idx="12">
                  <c:v>4.8075460384281253E-2</c:v>
                </c:pt>
                <c:pt idx="13">
                  <c:v>4.2000000000000003E-2</c:v>
                </c:pt>
                <c:pt idx="14">
                  <c:v>4.6257829036104876E-2</c:v>
                </c:pt>
                <c:pt idx="15">
                  <c:v>6.4237705350936397E-2</c:v>
                </c:pt>
                <c:pt idx="16">
                  <c:v>6.1236382412146947E-2</c:v>
                </c:pt>
                <c:pt idx="17">
                  <c:v>7.0910234461015659E-2</c:v>
                </c:pt>
                <c:pt idx="18">
                  <c:v>7.4015243055496949E-2</c:v>
                </c:pt>
                <c:pt idx="19">
                  <c:v>6.983740923245628E-2</c:v>
                </c:pt>
                <c:pt idx="20">
                  <c:v>6.6037644728169337E-2</c:v>
                </c:pt>
                <c:pt idx="21">
                  <c:v>7.3041071973053054E-2</c:v>
                </c:pt>
                <c:pt idx="22">
                  <c:v>6.326859857527202E-2</c:v>
                </c:pt>
                <c:pt idx="23">
                  <c:v>6.2389406933517987E-2</c:v>
                </c:pt>
                <c:pt idx="24">
                  <c:v>5.9006398215038523E-2</c:v>
                </c:pt>
                <c:pt idx="25">
                  <c:v>5.6608054680425138E-2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4-AA5F-487A-B77D-F65BD85FCB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39845952"/>
        <c:axId val="739846368"/>
        <c:extLst>
          <c:ext xmlns:c15="http://schemas.microsoft.com/office/drawing/2012/chart" uri="{02D57815-91ED-43cb-92C2-25804820EDAC}">
            <c15:filteredLineSeries>
              <c15:ser>
                <c:idx val="5"/>
                <c:order val="5"/>
                <c:tx>
                  <c:strRef>
                    <c:extLst>
                      <c:ext uri="{02D57815-91ED-43cb-92C2-25804820EDAC}">
                        <c15:formulaRef>
                          <c15:sqref>'Històric actualitzat'!#REF!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ln w="28575" cap="rnd">
                    <a:solidFill>
                      <a:schemeClr val="accent6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'Històric actualitzat'!$N$2:$AM$2</c15:sqref>
                        </c15:formulaRef>
                      </c:ext>
                    </c:extLst>
                    <c:numCache>
                      <c:formatCode>General</c:formatCode>
                      <c:ptCount val="26"/>
                      <c:pt idx="0">
                        <c:v>2000</c:v>
                      </c:pt>
                      <c:pt idx="1">
                        <c:v>2001</c:v>
                      </c:pt>
                      <c:pt idx="2">
                        <c:v>2002</c:v>
                      </c:pt>
                      <c:pt idx="3">
                        <c:v>2003</c:v>
                      </c:pt>
                      <c:pt idx="4">
                        <c:v>2004</c:v>
                      </c:pt>
                      <c:pt idx="5">
                        <c:v>2005</c:v>
                      </c:pt>
                      <c:pt idx="6">
                        <c:v>2006</c:v>
                      </c:pt>
                      <c:pt idx="7">
                        <c:v>2007</c:v>
                      </c:pt>
                      <c:pt idx="8">
                        <c:v>2008</c:v>
                      </c:pt>
                      <c:pt idx="9">
                        <c:v>2009</c:v>
                      </c:pt>
                      <c:pt idx="10">
                        <c:v>2010</c:v>
                      </c:pt>
                      <c:pt idx="11">
                        <c:v>2011</c:v>
                      </c:pt>
                      <c:pt idx="12">
                        <c:v>2012</c:v>
                      </c:pt>
                      <c:pt idx="13">
                        <c:v>2013</c:v>
                      </c:pt>
                      <c:pt idx="14">
                        <c:v>2014</c:v>
                      </c:pt>
                      <c:pt idx="15">
                        <c:v>2015</c:v>
                      </c:pt>
                      <c:pt idx="16">
                        <c:v>2016</c:v>
                      </c:pt>
                      <c:pt idx="17">
                        <c:v>2017</c:v>
                      </c:pt>
                      <c:pt idx="18">
                        <c:v>2018</c:v>
                      </c:pt>
                      <c:pt idx="19">
                        <c:v>2019</c:v>
                      </c:pt>
                      <c:pt idx="20">
                        <c:v>2020</c:v>
                      </c:pt>
                      <c:pt idx="21">
                        <c:v>2021</c:v>
                      </c:pt>
                      <c:pt idx="22">
                        <c:v>2022</c:v>
                      </c:pt>
                      <c:pt idx="23">
                        <c:v>2023</c:v>
                      </c:pt>
                      <c:pt idx="24">
                        <c:v>2024</c:v>
                      </c:pt>
                      <c:pt idx="25">
                        <c:v>2025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'Històric actualitzat'!#REF!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5-AA5F-487A-B77D-F65BD85FCB70}"/>
                  </c:ext>
                </c:extLst>
              </c15:ser>
            </c15:filteredLineSeries>
            <c15:filteredLineSeries>
              <c15:ser>
                <c:idx val="15"/>
                <c:order val="1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'Històric actualitzat'!#REF!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ln w="28575" cap="rnd">
                    <a:solidFill>
                      <a:schemeClr val="accent4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'Històric actualitzat'!$N$2:$AM$2</c15:sqref>
                        </c15:formulaRef>
                      </c:ext>
                    </c:extLst>
                    <c:numCache>
                      <c:formatCode>General</c:formatCode>
                      <c:ptCount val="26"/>
                      <c:pt idx="0">
                        <c:v>2000</c:v>
                      </c:pt>
                      <c:pt idx="1">
                        <c:v>2001</c:v>
                      </c:pt>
                      <c:pt idx="2">
                        <c:v>2002</c:v>
                      </c:pt>
                      <c:pt idx="3">
                        <c:v>2003</c:v>
                      </c:pt>
                      <c:pt idx="4">
                        <c:v>2004</c:v>
                      </c:pt>
                      <c:pt idx="5">
                        <c:v>2005</c:v>
                      </c:pt>
                      <c:pt idx="6">
                        <c:v>2006</c:v>
                      </c:pt>
                      <c:pt idx="7">
                        <c:v>2007</c:v>
                      </c:pt>
                      <c:pt idx="8">
                        <c:v>2008</c:v>
                      </c:pt>
                      <c:pt idx="9">
                        <c:v>2009</c:v>
                      </c:pt>
                      <c:pt idx="10">
                        <c:v>2010</c:v>
                      </c:pt>
                      <c:pt idx="11">
                        <c:v>2011</c:v>
                      </c:pt>
                      <c:pt idx="12">
                        <c:v>2012</c:v>
                      </c:pt>
                      <c:pt idx="13">
                        <c:v>2013</c:v>
                      </c:pt>
                      <c:pt idx="14">
                        <c:v>2014</c:v>
                      </c:pt>
                      <c:pt idx="15">
                        <c:v>2015</c:v>
                      </c:pt>
                      <c:pt idx="16">
                        <c:v>2016</c:v>
                      </c:pt>
                      <c:pt idx="17">
                        <c:v>2017</c:v>
                      </c:pt>
                      <c:pt idx="18">
                        <c:v>2018</c:v>
                      </c:pt>
                      <c:pt idx="19">
                        <c:v>2019</c:v>
                      </c:pt>
                      <c:pt idx="20">
                        <c:v>2020</c:v>
                      </c:pt>
                      <c:pt idx="21">
                        <c:v>2021</c:v>
                      </c:pt>
                      <c:pt idx="22">
                        <c:v>2022</c:v>
                      </c:pt>
                      <c:pt idx="23">
                        <c:v>2023</c:v>
                      </c:pt>
                      <c:pt idx="24">
                        <c:v>2024</c:v>
                      </c:pt>
                      <c:pt idx="25">
                        <c:v>2025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'Històric actualitzat'!#REF!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F-AA5F-487A-B77D-F65BD85FCB70}"/>
                  </c:ext>
                </c:extLst>
              </c15:ser>
            </c15:filteredLineSeries>
            <c15:filteredLineSeries>
              <c15:ser>
                <c:idx val="16"/>
                <c:order val="1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'Històric actualitzat'!#REF!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ln w="28575" cap="rnd">
                    <a:solidFill>
                      <a:schemeClr val="accent5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'Històric actualitzat'!$N$2:$AM$2</c15:sqref>
                        </c15:formulaRef>
                      </c:ext>
                    </c:extLst>
                    <c:numCache>
                      <c:formatCode>General</c:formatCode>
                      <c:ptCount val="26"/>
                      <c:pt idx="0">
                        <c:v>2000</c:v>
                      </c:pt>
                      <c:pt idx="1">
                        <c:v>2001</c:v>
                      </c:pt>
                      <c:pt idx="2">
                        <c:v>2002</c:v>
                      </c:pt>
                      <c:pt idx="3">
                        <c:v>2003</c:v>
                      </c:pt>
                      <c:pt idx="4">
                        <c:v>2004</c:v>
                      </c:pt>
                      <c:pt idx="5">
                        <c:v>2005</c:v>
                      </c:pt>
                      <c:pt idx="6">
                        <c:v>2006</c:v>
                      </c:pt>
                      <c:pt idx="7">
                        <c:v>2007</c:v>
                      </c:pt>
                      <c:pt idx="8">
                        <c:v>2008</c:v>
                      </c:pt>
                      <c:pt idx="9">
                        <c:v>2009</c:v>
                      </c:pt>
                      <c:pt idx="10">
                        <c:v>2010</c:v>
                      </c:pt>
                      <c:pt idx="11">
                        <c:v>2011</c:v>
                      </c:pt>
                      <c:pt idx="12">
                        <c:v>2012</c:v>
                      </c:pt>
                      <c:pt idx="13">
                        <c:v>2013</c:v>
                      </c:pt>
                      <c:pt idx="14">
                        <c:v>2014</c:v>
                      </c:pt>
                      <c:pt idx="15">
                        <c:v>2015</c:v>
                      </c:pt>
                      <c:pt idx="16">
                        <c:v>2016</c:v>
                      </c:pt>
                      <c:pt idx="17">
                        <c:v>2017</c:v>
                      </c:pt>
                      <c:pt idx="18">
                        <c:v>2018</c:v>
                      </c:pt>
                      <c:pt idx="19">
                        <c:v>2019</c:v>
                      </c:pt>
                      <c:pt idx="20">
                        <c:v>2020</c:v>
                      </c:pt>
                      <c:pt idx="21">
                        <c:v>2021</c:v>
                      </c:pt>
                      <c:pt idx="22">
                        <c:v>2022</c:v>
                      </c:pt>
                      <c:pt idx="23">
                        <c:v>2023</c:v>
                      </c:pt>
                      <c:pt idx="24">
                        <c:v>2024</c:v>
                      </c:pt>
                      <c:pt idx="25">
                        <c:v>2025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'Històric actualitzat'!#REF!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0-AA5F-487A-B77D-F65BD85FCB70}"/>
                  </c:ext>
                </c:extLst>
              </c15:ser>
            </c15:filteredLineSeries>
            <c15:filteredLineSeries>
              <c15:ser>
                <c:idx val="19"/>
                <c:order val="1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'Històric actualitzat'!#REF!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ln w="28575" cap="rnd">
                    <a:solidFill>
                      <a:schemeClr val="accent2">
                        <a:lumMod val="8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'Històric actualitzat'!$N$2:$AM$2</c15:sqref>
                        </c15:formulaRef>
                      </c:ext>
                    </c:extLst>
                    <c:numCache>
                      <c:formatCode>General</c:formatCode>
                      <c:ptCount val="26"/>
                      <c:pt idx="0">
                        <c:v>2000</c:v>
                      </c:pt>
                      <c:pt idx="1">
                        <c:v>2001</c:v>
                      </c:pt>
                      <c:pt idx="2">
                        <c:v>2002</c:v>
                      </c:pt>
                      <c:pt idx="3">
                        <c:v>2003</c:v>
                      </c:pt>
                      <c:pt idx="4">
                        <c:v>2004</c:v>
                      </c:pt>
                      <c:pt idx="5">
                        <c:v>2005</c:v>
                      </c:pt>
                      <c:pt idx="6">
                        <c:v>2006</c:v>
                      </c:pt>
                      <c:pt idx="7">
                        <c:v>2007</c:v>
                      </c:pt>
                      <c:pt idx="8">
                        <c:v>2008</c:v>
                      </c:pt>
                      <c:pt idx="9">
                        <c:v>2009</c:v>
                      </c:pt>
                      <c:pt idx="10">
                        <c:v>2010</c:v>
                      </c:pt>
                      <c:pt idx="11">
                        <c:v>2011</c:v>
                      </c:pt>
                      <c:pt idx="12">
                        <c:v>2012</c:v>
                      </c:pt>
                      <c:pt idx="13">
                        <c:v>2013</c:v>
                      </c:pt>
                      <c:pt idx="14">
                        <c:v>2014</c:v>
                      </c:pt>
                      <c:pt idx="15">
                        <c:v>2015</c:v>
                      </c:pt>
                      <c:pt idx="16">
                        <c:v>2016</c:v>
                      </c:pt>
                      <c:pt idx="17">
                        <c:v>2017</c:v>
                      </c:pt>
                      <c:pt idx="18">
                        <c:v>2018</c:v>
                      </c:pt>
                      <c:pt idx="19">
                        <c:v>2019</c:v>
                      </c:pt>
                      <c:pt idx="20">
                        <c:v>2020</c:v>
                      </c:pt>
                      <c:pt idx="21">
                        <c:v>2021</c:v>
                      </c:pt>
                      <c:pt idx="22">
                        <c:v>2022</c:v>
                      </c:pt>
                      <c:pt idx="23">
                        <c:v>2023</c:v>
                      </c:pt>
                      <c:pt idx="24">
                        <c:v>2024</c:v>
                      </c:pt>
                      <c:pt idx="25">
                        <c:v>2025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'Històric actualitzat'!#REF!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3-AA5F-487A-B77D-F65BD85FCB70}"/>
                  </c:ext>
                </c:extLst>
              </c15:ser>
            </c15:filteredLineSeries>
          </c:ext>
        </c:extLst>
      </c:lineChart>
      <c:catAx>
        <c:axId val="739845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739846368"/>
        <c:crosses val="autoZero"/>
        <c:auto val="1"/>
        <c:lblAlgn val="ctr"/>
        <c:lblOffset val="100"/>
        <c:noMultiLvlLbl val="0"/>
      </c:catAx>
      <c:valAx>
        <c:axId val="739846368"/>
        <c:scaling>
          <c:orientation val="minMax"/>
          <c:max val="0.2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7398459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baseline="0">
                <a:effectLst/>
              </a:rPr>
              <a:t>ETS d'Enginyers de Telecomunicació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'Històric actualitzat'!$M$15</c:f>
              <c:strCache>
                <c:ptCount val="1"/>
                <c:pt idx="0">
                  <c:v>ETS Teleco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'Històric actualitzat'!$N$2:$AL$2</c:f>
              <c:numCache>
                <c:formatCode>General</c:formatCod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numCache>
            </c:numRef>
          </c:cat>
          <c:val>
            <c:numRef>
              <c:f>'Històric actualitzat'!$N$15:$AL$15</c:f>
              <c:numCache>
                <c:formatCode>0.0%</c:formatCode>
                <c:ptCount val="25"/>
                <c:pt idx="0">
                  <c:v>3.6581147304698761E-2</c:v>
                </c:pt>
                <c:pt idx="1">
                  <c:v>3.9444850255661065E-2</c:v>
                </c:pt>
                <c:pt idx="2">
                  <c:v>5.2217453505007151E-2</c:v>
                </c:pt>
                <c:pt idx="3">
                  <c:v>5.6106058549386911E-2</c:v>
                </c:pt>
                <c:pt idx="4">
                  <c:v>5.8571750394232937E-2</c:v>
                </c:pt>
                <c:pt idx="5">
                  <c:v>6.7492833118891218E-2</c:v>
                </c:pt>
                <c:pt idx="6">
                  <c:v>5.7409879839786383E-2</c:v>
                </c:pt>
                <c:pt idx="7">
                  <c:v>5.6285714285714293E-2</c:v>
                </c:pt>
                <c:pt idx="8">
                  <c:v>5.1097963097214746E-2</c:v>
                </c:pt>
                <c:pt idx="9">
                  <c:v>4.6902786010669828E-2</c:v>
                </c:pt>
                <c:pt idx="10">
                  <c:v>2.996876494920787E-2</c:v>
                </c:pt>
                <c:pt idx="11">
                  <c:v>8.7439149173669031E-3</c:v>
                </c:pt>
                <c:pt idx="12">
                  <c:v>1.4327062228654125E-2</c:v>
                </c:pt>
                <c:pt idx="13">
                  <c:v>1.6199999999999999E-2</c:v>
                </c:pt>
                <c:pt idx="14">
                  <c:v>1.4556629331608104E-2</c:v>
                </c:pt>
                <c:pt idx="15">
                  <c:v>4.2809836189420932E-3</c:v>
                </c:pt>
                <c:pt idx="16">
                  <c:v>1.4070463106580987E-2</c:v>
                </c:pt>
                <c:pt idx="17">
                  <c:v>2.5593299208934391E-3</c:v>
                </c:pt>
                <c:pt idx="18">
                  <c:v>7.1665418761364796E-3</c:v>
                </c:pt>
                <c:pt idx="19">
                  <c:v>4.4637100373959709E-3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2.9660255257954343E-3</c:v>
                </c:pt>
                <c:pt idx="2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79-4660-905F-04289F0CEA25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694011056"/>
        <c:axId val="694003152"/>
      </c:lineChart>
      <c:catAx>
        <c:axId val="694011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694003152"/>
        <c:crosses val="autoZero"/>
        <c:auto val="1"/>
        <c:lblAlgn val="ctr"/>
        <c:lblOffset val="100"/>
        <c:noMultiLvlLbl val="0"/>
      </c:catAx>
      <c:valAx>
        <c:axId val="6940031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6940110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'Històric actualitzat'!$M$16</c:f>
              <c:strCache>
                <c:ptCount val="1"/>
                <c:pt idx="0">
                  <c:v>Universit.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'Històric actualitzat'!$N$2:$AL$2</c:f>
              <c:numCache>
                <c:formatCode>General</c:formatCod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numCache>
            </c:numRef>
          </c:cat>
          <c:val>
            <c:numRef>
              <c:f>'Històric actualitzat'!$N$16:$AL$16</c:f>
              <c:numCache>
                <c:formatCode>0.0%</c:formatCode>
                <c:ptCount val="25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0.15541976620616399</c:v>
                </c:pt>
                <c:pt idx="16">
                  <c:v>0.13840830449826991</c:v>
                </c:pt>
                <c:pt idx="17">
                  <c:v>1.3169389072040948E-3</c:v>
                </c:pt>
                <c:pt idx="18">
                  <c:v>0.115384615384615</c:v>
                </c:pt>
                <c:pt idx="19">
                  <c:v>0.15472312703583063</c:v>
                </c:pt>
                <c:pt idx="20">
                  <c:v>0.14414414414414414</c:v>
                </c:pt>
                <c:pt idx="21">
                  <c:v>0.13</c:v>
                </c:pt>
                <c:pt idx="22">
                  <c:v>0.12987012987012986</c:v>
                </c:pt>
                <c:pt idx="23">
                  <c:v>0.13119533527696792</c:v>
                </c:pt>
                <c:pt idx="24">
                  <c:v>0.12987012987012986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F0-475D-BD60-BC04D78C0C0B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740689696"/>
        <c:axId val="740705920"/>
      </c:lineChart>
      <c:catAx>
        <c:axId val="740689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740705920"/>
        <c:crosses val="autoZero"/>
        <c:auto val="1"/>
        <c:lblAlgn val="ctr"/>
        <c:lblOffset val="100"/>
        <c:noMultiLvlLbl val="0"/>
      </c:catAx>
      <c:valAx>
        <c:axId val="7407059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7406896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'Històric actualitzat'!$M$17</c:f>
              <c:strCache>
                <c:ptCount val="1"/>
                <c:pt idx="0">
                  <c:v>Uni.Màster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'Històric actualitzat'!$N$2:$AL$2</c:f>
              <c:numCache>
                <c:formatCode>General</c:formatCod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numCache>
            </c:numRef>
          </c:cat>
          <c:val>
            <c:numRef>
              <c:f>'Històric actualitzat'!$N$17:$AK$17</c:f>
              <c:numCache>
                <c:formatCode>0.0%</c:formatCode>
                <c:ptCount val="24"/>
                <c:pt idx="6">
                  <c:v>0</c:v>
                </c:pt>
                <c:pt idx="7">
                  <c:v>2.3246390360170129E-2</c:v>
                </c:pt>
                <c:pt idx="8">
                  <c:v>3.6987292613473687E-2</c:v>
                </c:pt>
                <c:pt idx="9">
                  <c:v>5.236805916404863E-2</c:v>
                </c:pt>
                <c:pt idx="10">
                  <c:v>5.0660595632685969E-2</c:v>
                </c:pt>
                <c:pt idx="11">
                  <c:v>2.3928937522837587E-2</c:v>
                </c:pt>
                <c:pt idx="12">
                  <c:v>2.0048497297959104E-2</c:v>
                </c:pt>
                <c:pt idx="13">
                  <c:v>1.7299999999999999E-2</c:v>
                </c:pt>
                <c:pt idx="14">
                  <c:v>7.7535885455794502E-3</c:v>
                </c:pt>
                <c:pt idx="15">
                  <c:v>0</c:v>
                </c:pt>
                <c:pt idx="16">
                  <c:v>0.13800000000000001</c:v>
                </c:pt>
                <c:pt idx="17">
                  <c:v>0.13107968264918937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C6-432F-AD26-9B8427402AEF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740694272"/>
        <c:axId val="740685952"/>
      </c:lineChart>
      <c:catAx>
        <c:axId val="740694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740685952"/>
        <c:crosses val="autoZero"/>
        <c:auto val="1"/>
        <c:lblAlgn val="ctr"/>
        <c:lblOffset val="100"/>
        <c:noMultiLvlLbl val="0"/>
      </c:catAx>
      <c:valAx>
        <c:axId val="740685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7406942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a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'2002'!$O$1</c:f>
              <c:strCache>
                <c:ptCount val="1"/>
                <c:pt idx="0">
                  <c:v>Castellà</c:v>
                </c:pt>
              </c:strCache>
            </c:strRef>
          </c:tx>
          <c:invertIfNegative val="0"/>
          <c:cat>
            <c:strRef>
              <c:f>'2002'!$M$2:$M$45</c:f>
              <c:strCache>
                <c:ptCount val="44"/>
                <c:pt idx="0">
                  <c:v>Agrònoms</c:v>
                </c:pt>
                <c:pt idx="1">
                  <c:v>ETS Arquit</c:v>
                </c:pt>
                <c:pt idx="2">
                  <c:v>Camins</c:v>
                </c:pt>
                <c:pt idx="3">
                  <c:v>Industr.</c:v>
                </c:pt>
                <c:pt idx="4">
                  <c:v>ETSIDiseny</c:v>
                </c:pt>
                <c:pt idx="5">
                  <c:v>ETSMRiE</c:v>
                </c:pt>
                <c:pt idx="6">
                  <c:v>Geodesia</c:v>
                </c:pt>
                <c:pt idx="7">
                  <c:v>Gest.Edif.</c:v>
                </c:pt>
                <c:pt idx="8">
                  <c:v>Inf.Aplic.</c:v>
                </c:pt>
                <c:pt idx="9">
                  <c:v>EPS Alcoi</c:v>
                </c:pt>
                <c:pt idx="10">
                  <c:v>Fac. BBAA</c:v>
                </c:pt>
                <c:pt idx="11">
                  <c:v>Fac. ADE</c:v>
                </c:pt>
                <c:pt idx="12">
                  <c:v>Fac.Inf.</c:v>
                </c:pt>
                <c:pt idx="13">
                  <c:v>EPS Gandia</c:v>
                </c:pt>
                <c:pt idx="14">
                  <c:v>ETS Teleco</c:v>
                </c:pt>
                <c:pt idx="15">
                  <c:v>Universit.</c:v>
                </c:pt>
                <c:pt idx="16">
                  <c:v>DOCTORAT</c:v>
                </c:pt>
                <c:pt idx="17">
                  <c:v>TOTALS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</c:strCache>
            </c:strRef>
          </c:cat>
          <c:val>
            <c:numRef>
              <c:f>'2002'!$O$2:$O$45</c:f>
              <c:numCache>
                <c:formatCode>0.0%</c:formatCode>
                <c:ptCount val="44"/>
                <c:pt idx="0">
                  <c:v>0.86606321735037473</c:v>
                </c:pt>
                <c:pt idx="1">
                  <c:v>0.90529301954861985</c:v>
                </c:pt>
                <c:pt idx="2">
                  <c:v>0.92239105864623894</c:v>
                </c:pt>
                <c:pt idx="3">
                  <c:v>0.8907110136643045</c:v>
                </c:pt>
                <c:pt idx="4">
                  <c:v>0.89585125572360202</c:v>
                </c:pt>
                <c:pt idx="5">
                  <c:v>0.92107570885705936</c:v>
                </c:pt>
                <c:pt idx="6">
                  <c:v>0.95252586731588562</c:v>
                </c:pt>
                <c:pt idx="7">
                  <c:v>0.92297591282362856</c:v>
                </c:pt>
                <c:pt idx="8">
                  <c:v>0.79284820683903257</c:v>
                </c:pt>
                <c:pt idx="9">
                  <c:v>0.88441598048185421</c:v>
                </c:pt>
                <c:pt idx="10">
                  <c:v>0.81404671717171717</c:v>
                </c:pt>
                <c:pt idx="11">
                  <c:v>0.8880375888926515</c:v>
                </c:pt>
                <c:pt idx="12">
                  <c:v>0.8282442748091603</c:v>
                </c:pt>
                <c:pt idx="13">
                  <c:v>0.8346126715160157</c:v>
                </c:pt>
                <c:pt idx="14">
                  <c:v>0.88984263233190275</c:v>
                </c:pt>
                <c:pt idx="15">
                  <c:v>1</c:v>
                </c:pt>
                <c:pt idx="16">
                  <c:v>0.9482718789863297</c:v>
                </c:pt>
                <c:pt idx="17">
                  <c:v>0.88266375141582376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CC-4E4F-994E-2DA2AA0ABF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4825600"/>
        <c:axId val="375568000"/>
      </c:barChart>
      <c:catAx>
        <c:axId val="444825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a-ES"/>
          </a:p>
        </c:txPr>
        <c:crossAx val="375568000"/>
        <c:crosses val="autoZero"/>
        <c:auto val="1"/>
        <c:lblAlgn val="ctr"/>
        <c:lblOffset val="100"/>
        <c:noMultiLvlLbl val="0"/>
      </c:catAx>
      <c:valAx>
        <c:axId val="375568000"/>
        <c:scaling>
          <c:orientation val="minMax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a-ES"/>
          </a:p>
        </c:txPr>
        <c:crossAx val="444825600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a-E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'Històric actualitzat'!$M$18</c:f>
              <c:strCache>
                <c:ptCount val="1"/>
                <c:pt idx="0">
                  <c:v>TOTALS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'Històric actualitzat'!$N$2:$AL$2</c:f>
              <c:numCache>
                <c:formatCode>General</c:formatCod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numCache>
            </c:numRef>
          </c:cat>
          <c:val>
            <c:numRef>
              <c:f>'Històric actualitzat'!$N$18:$AL$18</c:f>
              <c:numCache>
                <c:formatCode>0.0%</c:formatCode>
                <c:ptCount val="25"/>
                <c:pt idx="0">
                  <c:v>7.9530400621259892E-2</c:v>
                </c:pt>
                <c:pt idx="1">
                  <c:v>7.8918277468543768E-2</c:v>
                </c:pt>
                <c:pt idx="2">
                  <c:v>7.8927157460387642E-2</c:v>
                </c:pt>
                <c:pt idx="3">
                  <c:v>7.8977099271684753E-2</c:v>
                </c:pt>
                <c:pt idx="4">
                  <c:v>7.2985186540684574E-2</c:v>
                </c:pt>
                <c:pt idx="5">
                  <c:v>7.3988476470948555E-2</c:v>
                </c:pt>
                <c:pt idx="6">
                  <c:v>6.8712949080170366E-2</c:v>
                </c:pt>
                <c:pt idx="7">
                  <c:v>6.898224541676877E-2</c:v>
                </c:pt>
                <c:pt idx="8">
                  <c:v>7.3383393638982497E-2</c:v>
                </c:pt>
                <c:pt idx="9">
                  <c:v>6.6560148573973257E-2</c:v>
                </c:pt>
                <c:pt idx="10">
                  <c:v>6.2322847119865278E-2</c:v>
                </c:pt>
                <c:pt idx="11">
                  <c:v>5.1283728958788077E-2</c:v>
                </c:pt>
                <c:pt idx="12">
                  <c:v>4.8075460384281253E-2</c:v>
                </c:pt>
                <c:pt idx="13">
                  <c:v>4.2000000000000003E-2</c:v>
                </c:pt>
                <c:pt idx="14">
                  <c:v>4.6257829036104876E-2</c:v>
                </c:pt>
                <c:pt idx="15">
                  <c:v>6.4237705350936397E-2</c:v>
                </c:pt>
                <c:pt idx="16">
                  <c:v>6.1236382412146947E-2</c:v>
                </c:pt>
                <c:pt idx="17">
                  <c:v>7.0910234461015659E-2</c:v>
                </c:pt>
                <c:pt idx="18">
                  <c:v>7.4015243055496949E-2</c:v>
                </c:pt>
                <c:pt idx="19">
                  <c:v>6.983740923245628E-2</c:v>
                </c:pt>
                <c:pt idx="20">
                  <c:v>6.6037644728169337E-2</c:v>
                </c:pt>
                <c:pt idx="21">
                  <c:v>7.3041071973053054E-2</c:v>
                </c:pt>
                <c:pt idx="22">
                  <c:v>6.326859857527202E-2</c:v>
                </c:pt>
                <c:pt idx="23">
                  <c:v>6.2389406933517987E-2</c:v>
                </c:pt>
                <c:pt idx="24">
                  <c:v>5.9006398215038523E-2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F9-4E98-9297-C0A24A762D05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650403808"/>
        <c:axId val="650413376"/>
      </c:lineChart>
      <c:dateAx>
        <c:axId val="650403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650413376"/>
        <c:crosses val="autoZero"/>
        <c:auto val="0"/>
        <c:lblOffset val="100"/>
        <c:baseTimeUnit val="days"/>
      </c:dateAx>
      <c:valAx>
        <c:axId val="6504133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6504038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baseline="0">
                <a:effectLst/>
              </a:rPr>
              <a:t>ETSE Agrònoms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'Històric actualitzat'!$M$3</c:f>
              <c:strCache>
                <c:ptCount val="1"/>
                <c:pt idx="0">
                  <c:v>Agrònoms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'Històric actualitzat'!$N$2:$AM$2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'Històric actualitzat'!$N$3:$AM$3</c:f>
              <c:numCache>
                <c:formatCode>0.0%</c:formatCode>
                <c:ptCount val="26"/>
                <c:pt idx="0">
                  <c:v>9.3509970744213453E-2</c:v>
                </c:pt>
                <c:pt idx="1">
                  <c:v>9.8812566849767025E-2</c:v>
                </c:pt>
                <c:pt idx="2">
                  <c:v>8.9854810094500151E-2</c:v>
                </c:pt>
                <c:pt idx="3">
                  <c:v>9.0435115967030869E-2</c:v>
                </c:pt>
                <c:pt idx="4">
                  <c:v>7.6026660479635536E-2</c:v>
                </c:pt>
                <c:pt idx="5">
                  <c:v>7.9476365415920416E-2</c:v>
                </c:pt>
                <c:pt idx="6">
                  <c:v>7.4661572959056552E-2</c:v>
                </c:pt>
                <c:pt idx="7">
                  <c:v>6.6827239102494926E-2</c:v>
                </c:pt>
                <c:pt idx="8">
                  <c:v>6.9664541419785078E-2</c:v>
                </c:pt>
                <c:pt idx="9">
                  <c:v>6.5376785394374679E-2</c:v>
                </c:pt>
                <c:pt idx="10">
                  <c:v>5.5E-2</c:v>
                </c:pt>
                <c:pt idx="11">
                  <c:v>4.2999999999999997E-2</c:v>
                </c:pt>
                <c:pt idx="12">
                  <c:v>2.9000000000000001E-2</c:v>
                </c:pt>
                <c:pt idx="13">
                  <c:v>1.7000000000000001E-2</c:v>
                </c:pt>
                <c:pt idx="14">
                  <c:v>0.04</c:v>
                </c:pt>
                <c:pt idx="15">
                  <c:v>7.3999999999999996E-2</c:v>
                </c:pt>
                <c:pt idx="16">
                  <c:v>5.2999999999999999E-2</c:v>
                </c:pt>
                <c:pt idx="17">
                  <c:v>0.06</c:v>
                </c:pt>
                <c:pt idx="18">
                  <c:v>7.6999999999999999E-2</c:v>
                </c:pt>
                <c:pt idx="19">
                  <c:v>6.0999999999999999E-2</c:v>
                </c:pt>
                <c:pt idx="20">
                  <c:v>6.0999999999999999E-2</c:v>
                </c:pt>
                <c:pt idx="21">
                  <c:v>7.0000000000000007E-2</c:v>
                </c:pt>
                <c:pt idx="22">
                  <c:v>5.5477206542244362E-2</c:v>
                </c:pt>
                <c:pt idx="23">
                  <c:v>6.3297878408749508E-2</c:v>
                </c:pt>
                <c:pt idx="24">
                  <c:v>6.7093858832067102E-2</c:v>
                </c:pt>
                <c:pt idx="25">
                  <c:v>7.4889023616889316E-2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CC-4B96-B459-473EB20B58B0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693081184"/>
        <c:axId val="693087424"/>
      </c:lineChart>
      <c:catAx>
        <c:axId val="6930811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693087424"/>
        <c:crosses val="autoZero"/>
        <c:auto val="1"/>
        <c:lblAlgn val="ctr"/>
        <c:lblOffset val="100"/>
        <c:noMultiLvlLbl val="0"/>
      </c:catAx>
      <c:valAx>
        <c:axId val="693087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6930811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baseline="0">
                <a:effectLst/>
              </a:rPr>
              <a:t>ETS d'Arquitectura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'Històric actualitzat'!$M$4</c:f>
              <c:strCache>
                <c:ptCount val="1"/>
                <c:pt idx="0">
                  <c:v>ETS Arquit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'Històric actualitzat'!$N$2:$AM$2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'Històric actualitzat'!$N$4:$AM$4</c:f>
              <c:numCache>
                <c:formatCode>0.0%</c:formatCode>
                <c:ptCount val="26"/>
                <c:pt idx="0">
                  <c:v>9.636454660104668E-2</c:v>
                </c:pt>
                <c:pt idx="1">
                  <c:v>8.2043481915810276E-2</c:v>
                </c:pt>
                <c:pt idx="2">
                  <c:v>7.9565714405570948E-2</c:v>
                </c:pt>
                <c:pt idx="3">
                  <c:v>6.8697823611154646E-2</c:v>
                </c:pt>
                <c:pt idx="4">
                  <c:v>6.1174198130776361E-2</c:v>
                </c:pt>
                <c:pt idx="5">
                  <c:v>4.0930845298247372E-2</c:v>
                </c:pt>
                <c:pt idx="6">
                  <c:v>3.3597116399851613E-2</c:v>
                </c:pt>
                <c:pt idx="7">
                  <c:v>3.8525915602835581E-2</c:v>
                </c:pt>
                <c:pt idx="8">
                  <c:v>3.9746480253887342E-2</c:v>
                </c:pt>
                <c:pt idx="9">
                  <c:v>1.5335846269971653E-2</c:v>
                </c:pt>
                <c:pt idx="10">
                  <c:v>1.4739475911485082E-2</c:v>
                </c:pt>
                <c:pt idx="11">
                  <c:v>1.335976095532436E-2</c:v>
                </c:pt>
                <c:pt idx="12">
                  <c:v>1.3123252001157295E-2</c:v>
                </c:pt>
                <c:pt idx="13">
                  <c:v>1.9400000000000001E-2</c:v>
                </c:pt>
                <c:pt idx="14">
                  <c:v>9.1176965571829627E-3</c:v>
                </c:pt>
                <c:pt idx="15">
                  <c:v>4.9164734360217406E-2</c:v>
                </c:pt>
                <c:pt idx="16">
                  <c:v>6.5323020315428915E-2</c:v>
                </c:pt>
                <c:pt idx="17">
                  <c:v>8.7588101318564537E-2</c:v>
                </c:pt>
                <c:pt idx="18">
                  <c:v>0.11061340254098399</c:v>
                </c:pt>
                <c:pt idx="19">
                  <c:v>0.11854488100988821</c:v>
                </c:pt>
                <c:pt idx="20">
                  <c:v>0.13070736516075299</c:v>
                </c:pt>
                <c:pt idx="21">
                  <c:v>0.13500000000000001</c:v>
                </c:pt>
                <c:pt idx="22">
                  <c:v>0.13151498850799551</c:v>
                </c:pt>
                <c:pt idx="23">
                  <c:v>0.13541633090974392</c:v>
                </c:pt>
                <c:pt idx="24">
                  <c:v>0.12791379261864438</c:v>
                </c:pt>
                <c:pt idx="25">
                  <c:v>0.12791379261864438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3A-4460-A3B0-24F4500009BE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693081184"/>
        <c:axId val="693087424"/>
      </c:lineChart>
      <c:catAx>
        <c:axId val="6930811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693087424"/>
        <c:crosses val="autoZero"/>
        <c:auto val="1"/>
        <c:lblAlgn val="ctr"/>
        <c:lblOffset val="100"/>
        <c:noMultiLvlLbl val="0"/>
      </c:catAx>
      <c:valAx>
        <c:axId val="693087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6930811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baseline="0">
                <a:effectLst/>
              </a:rPr>
              <a:t>ETS d'Enginyeria del Disseny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'Històric actualitzat'!$M$7</c:f>
              <c:strCache>
                <c:ptCount val="1"/>
                <c:pt idx="0">
                  <c:v>ETSDisseny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'Històric actualitzat'!$N$2:$AM$2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'Històric actualitzat'!$N$7:$AM$7</c:f>
              <c:numCache>
                <c:formatCode>0.0%</c:formatCode>
                <c:ptCount val="26"/>
                <c:pt idx="0">
                  <c:v>3.2302611828279794E-2</c:v>
                </c:pt>
                <c:pt idx="1">
                  <c:v>6.5331582403151678E-2</c:v>
                </c:pt>
                <c:pt idx="2">
                  <c:v>5.0312196475648677E-2</c:v>
                </c:pt>
                <c:pt idx="3">
                  <c:v>4.6200688377018795E-2</c:v>
                </c:pt>
                <c:pt idx="4">
                  <c:v>4.2936668414089219E-2</c:v>
                </c:pt>
                <c:pt idx="5">
                  <c:v>5.2257250945775532E-2</c:v>
                </c:pt>
                <c:pt idx="6">
                  <c:v>4.4680448564251241E-2</c:v>
                </c:pt>
                <c:pt idx="7">
                  <c:v>4.4091432181781263E-2</c:v>
                </c:pt>
                <c:pt idx="8">
                  <c:v>5.175238912166101E-2</c:v>
                </c:pt>
                <c:pt idx="9">
                  <c:v>4.1629218476854551E-2</c:v>
                </c:pt>
                <c:pt idx="10">
                  <c:v>3.6144994363135924E-2</c:v>
                </c:pt>
                <c:pt idx="11">
                  <c:v>3.5354341602545684E-2</c:v>
                </c:pt>
                <c:pt idx="12">
                  <c:v>2.1040590826245445E-2</c:v>
                </c:pt>
                <c:pt idx="13">
                  <c:v>1.9599999999999999E-2</c:v>
                </c:pt>
                <c:pt idx="14">
                  <c:v>2.4697209159265758E-2</c:v>
                </c:pt>
                <c:pt idx="15">
                  <c:v>2.4181213845667463E-2</c:v>
                </c:pt>
                <c:pt idx="16">
                  <c:v>5.2336709351341222E-2</c:v>
                </c:pt>
                <c:pt idx="17">
                  <c:v>5.7043192191293883E-2</c:v>
                </c:pt>
                <c:pt idx="18">
                  <c:v>5.9538862699745503E-2</c:v>
                </c:pt>
                <c:pt idx="19">
                  <c:v>4.8153409090909094E-2</c:v>
                </c:pt>
                <c:pt idx="20">
                  <c:v>4.4675367603386029E-2</c:v>
                </c:pt>
                <c:pt idx="21">
                  <c:v>4.3999999999999997E-2</c:v>
                </c:pt>
                <c:pt idx="22">
                  <c:v>3.6513079233001011E-2</c:v>
                </c:pt>
                <c:pt idx="23">
                  <c:v>4.171031080457558E-2</c:v>
                </c:pt>
                <c:pt idx="24">
                  <c:v>3.6012507210376979E-2</c:v>
                </c:pt>
                <c:pt idx="25">
                  <c:v>3.2929891887960507E-2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D2-4D2C-89ED-BBE9ACFC283E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693105728"/>
        <c:axId val="693096576"/>
      </c:lineChart>
      <c:catAx>
        <c:axId val="693105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693096576"/>
        <c:crosses val="autoZero"/>
        <c:auto val="1"/>
        <c:lblAlgn val="ctr"/>
        <c:lblOffset val="100"/>
        <c:noMultiLvlLbl val="0"/>
      </c:catAx>
      <c:valAx>
        <c:axId val="693096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6931057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baseline="0">
                <a:effectLst/>
              </a:rPr>
              <a:t>EPS Alcoi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'Històric actualitzat'!$M$10</c:f>
              <c:strCache>
                <c:ptCount val="1"/>
                <c:pt idx="0">
                  <c:v>EPS Alcoi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'Històric actualitzat'!$N$2:$AM$2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'Històric actualitzat'!$N$10:$AM$10</c:f>
              <c:numCache>
                <c:formatCode>0.0%</c:formatCode>
                <c:ptCount val="26"/>
                <c:pt idx="0">
                  <c:v>3.609726627397674E-2</c:v>
                </c:pt>
                <c:pt idx="1">
                  <c:v>6.8385567163073271E-2</c:v>
                </c:pt>
                <c:pt idx="2">
                  <c:v>7.9292467215614518E-2</c:v>
                </c:pt>
                <c:pt idx="3">
                  <c:v>9.6987599526172946E-2</c:v>
                </c:pt>
                <c:pt idx="4">
                  <c:v>9.7151699792059593E-2</c:v>
                </c:pt>
                <c:pt idx="5">
                  <c:v>0.10272191429045688</c:v>
                </c:pt>
                <c:pt idx="6">
                  <c:v>0.11132885253866709</c:v>
                </c:pt>
                <c:pt idx="7">
                  <c:v>0.10773140056568965</c:v>
                </c:pt>
                <c:pt idx="8">
                  <c:v>9.6576860087986896E-2</c:v>
                </c:pt>
                <c:pt idx="9">
                  <c:v>8.9303466101133266E-2</c:v>
                </c:pt>
                <c:pt idx="10">
                  <c:v>7.6612820248996807E-2</c:v>
                </c:pt>
                <c:pt idx="11">
                  <c:v>7.4891346925071337E-2</c:v>
                </c:pt>
                <c:pt idx="12">
                  <c:v>8.1860277093822348E-2</c:v>
                </c:pt>
                <c:pt idx="13">
                  <c:v>9.0899999999999995E-2</c:v>
                </c:pt>
                <c:pt idx="14">
                  <c:v>0.10298380767813957</c:v>
                </c:pt>
                <c:pt idx="15">
                  <c:v>0.1068084335165831</c:v>
                </c:pt>
                <c:pt idx="16">
                  <c:v>8.1669763369635412E-2</c:v>
                </c:pt>
                <c:pt idx="17">
                  <c:v>8.3547671665817197E-2</c:v>
                </c:pt>
                <c:pt idx="18">
                  <c:v>8.48700881436487E-2</c:v>
                </c:pt>
                <c:pt idx="19">
                  <c:v>4.8257404638437314E-2</c:v>
                </c:pt>
                <c:pt idx="20">
                  <c:v>4.1666666666666664E-2</c:v>
                </c:pt>
                <c:pt idx="21">
                  <c:v>7.0000000000000007E-2</c:v>
                </c:pt>
                <c:pt idx="22">
                  <c:v>3.5024665702356662E-2</c:v>
                </c:pt>
                <c:pt idx="23">
                  <c:v>4.2020970526181187E-2</c:v>
                </c:pt>
                <c:pt idx="24">
                  <c:v>4.5065219523358069E-2</c:v>
                </c:pt>
                <c:pt idx="25">
                  <c:v>4.2584356282986423E-2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48-4FFC-89A9-98E1BFD7090A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693105728"/>
        <c:axId val="693096576"/>
      </c:lineChart>
      <c:catAx>
        <c:axId val="693105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693096576"/>
        <c:crosses val="autoZero"/>
        <c:auto val="1"/>
        <c:lblAlgn val="ctr"/>
        <c:lblOffset val="100"/>
        <c:noMultiLvlLbl val="0"/>
      </c:catAx>
      <c:valAx>
        <c:axId val="693096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6931057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baseline="0">
                <a:effectLst/>
              </a:rPr>
              <a:t>ETS d'Enginyeria de Camins, Canals i Ports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'Històric actualitzat'!$M$5</c:f>
              <c:strCache>
                <c:ptCount val="1"/>
                <c:pt idx="0">
                  <c:v>Camins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'Històric actualitzat'!$N$2:$AM$2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'Històric actualitzat'!$N$5:$AM$5</c:f>
              <c:numCache>
                <c:formatCode>0.0%</c:formatCode>
                <c:ptCount val="26"/>
                <c:pt idx="0">
                  <c:v>4.7013251098656408E-2</c:v>
                </c:pt>
                <c:pt idx="1">
                  <c:v>4.5232164527048598E-2</c:v>
                </c:pt>
                <c:pt idx="2">
                  <c:v>4.3293984679141029E-2</c:v>
                </c:pt>
                <c:pt idx="3">
                  <c:v>4.6009760229471272E-2</c:v>
                </c:pt>
                <c:pt idx="4">
                  <c:v>4.5093442729699812E-2</c:v>
                </c:pt>
                <c:pt idx="5">
                  <c:v>5.290943144662074E-2</c:v>
                </c:pt>
                <c:pt idx="6">
                  <c:v>5.3255672154295434E-2</c:v>
                </c:pt>
                <c:pt idx="7">
                  <c:v>5.3484576728553654E-2</c:v>
                </c:pt>
                <c:pt idx="8">
                  <c:v>5.4905609790717111E-2</c:v>
                </c:pt>
                <c:pt idx="9">
                  <c:v>4.2815362460844129E-2</c:v>
                </c:pt>
                <c:pt idx="10">
                  <c:v>3.1638527958997478E-2</c:v>
                </c:pt>
                <c:pt idx="11">
                  <c:v>2.0918474233380134E-2</c:v>
                </c:pt>
                <c:pt idx="12">
                  <c:v>1.575129097440503E-2</c:v>
                </c:pt>
                <c:pt idx="13">
                  <c:v>2.2800000000000001E-2</c:v>
                </c:pt>
                <c:pt idx="14">
                  <c:v>3.5281037220442991E-2</c:v>
                </c:pt>
                <c:pt idx="15">
                  <c:v>3.141586898335072E-2</c:v>
                </c:pt>
                <c:pt idx="16">
                  <c:v>3.6056067184471853E-3</c:v>
                </c:pt>
                <c:pt idx="17">
                  <c:v>1.8970687228443792E-2</c:v>
                </c:pt>
                <c:pt idx="18">
                  <c:v>9.7566179139310198E-3</c:v>
                </c:pt>
                <c:pt idx="19">
                  <c:v>4.5143330072981722E-3</c:v>
                </c:pt>
                <c:pt idx="20">
                  <c:v>3.0244171276102398E-3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FE-4C0B-A54C-A17237D51D9A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740675552"/>
        <c:axId val="740682208"/>
      </c:lineChart>
      <c:catAx>
        <c:axId val="740675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740682208"/>
        <c:crosses val="autoZero"/>
        <c:auto val="1"/>
        <c:lblAlgn val="ctr"/>
        <c:lblOffset val="100"/>
        <c:noMultiLvlLbl val="0"/>
      </c:catAx>
      <c:valAx>
        <c:axId val="7406822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740675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baseline="0">
                <a:effectLst/>
              </a:rPr>
              <a:t>ETS d'Enginyers Industrials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'Històric actualitzat'!$M$6</c:f>
              <c:strCache>
                <c:ptCount val="1"/>
                <c:pt idx="0">
                  <c:v>Industr.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'Històric actualitzat'!$N$2:$AM$2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'Històric actualitzat'!$N$6:$AM$6</c:f>
              <c:numCache>
                <c:formatCode>0.0%</c:formatCode>
                <c:ptCount val="26"/>
                <c:pt idx="0">
                  <c:v>5.1675231369100509E-2</c:v>
                </c:pt>
                <c:pt idx="1">
                  <c:v>5.6545955481556352E-2</c:v>
                </c:pt>
                <c:pt idx="2">
                  <c:v>6.0044634117693126E-2</c:v>
                </c:pt>
                <c:pt idx="3">
                  <c:v>5.3964684245132885E-2</c:v>
                </c:pt>
                <c:pt idx="4">
                  <c:v>5.7253416427364E-2</c:v>
                </c:pt>
                <c:pt idx="5">
                  <c:v>6.1254176090971335E-2</c:v>
                </c:pt>
                <c:pt idx="6">
                  <c:v>5.2906085449576749E-2</c:v>
                </c:pt>
                <c:pt idx="7">
                  <c:v>5.1449867051902097E-2</c:v>
                </c:pt>
                <c:pt idx="8">
                  <c:v>6.6547676542846948E-2</c:v>
                </c:pt>
                <c:pt idx="9">
                  <c:v>5.9026429339812753E-2</c:v>
                </c:pt>
                <c:pt idx="10">
                  <c:v>6.3147591788962662E-2</c:v>
                </c:pt>
                <c:pt idx="11">
                  <c:v>4.481959956765659E-2</c:v>
                </c:pt>
                <c:pt idx="12">
                  <c:v>4.7115370866297752E-2</c:v>
                </c:pt>
                <c:pt idx="13">
                  <c:v>4.1599999999999998E-2</c:v>
                </c:pt>
                <c:pt idx="14">
                  <c:v>7.4945089925194983E-2</c:v>
                </c:pt>
                <c:pt idx="15">
                  <c:v>0.10092632598288201</c:v>
                </c:pt>
                <c:pt idx="16">
                  <c:v>8.2367549575291799E-2</c:v>
                </c:pt>
                <c:pt idx="17">
                  <c:v>9.3450919766569274E-2</c:v>
                </c:pt>
                <c:pt idx="18">
                  <c:v>9.8805327200881393E-2</c:v>
                </c:pt>
                <c:pt idx="19">
                  <c:v>9.7353052848541816E-2</c:v>
                </c:pt>
                <c:pt idx="20">
                  <c:v>8.7369838598756813E-2</c:v>
                </c:pt>
                <c:pt idx="21">
                  <c:v>9.8000000000000004E-2</c:v>
                </c:pt>
                <c:pt idx="22">
                  <c:v>0.10721272246139843</c:v>
                </c:pt>
                <c:pt idx="23">
                  <c:v>9.5361091829851294E-2</c:v>
                </c:pt>
                <c:pt idx="24">
                  <c:v>7.2432605964906388E-2</c:v>
                </c:pt>
                <c:pt idx="25">
                  <c:v>6.8010749310216695E-2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3E-4B9B-92D6-03FE2A2A24F5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667533840"/>
        <c:axId val="667534256"/>
      </c:lineChart>
      <c:catAx>
        <c:axId val="6675338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667534256"/>
        <c:crosses val="autoZero"/>
        <c:auto val="1"/>
        <c:lblAlgn val="ctr"/>
        <c:lblOffset val="100"/>
        <c:noMultiLvlLbl val="0"/>
      </c:catAx>
      <c:valAx>
        <c:axId val="6675342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6675338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'Històric actualitzat'!$M$13</c:f>
              <c:strCache>
                <c:ptCount val="1"/>
                <c:pt idx="0">
                  <c:v>EPS Gandia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'Històric actualitzat'!$N$2:$AL$2</c:f>
              <c:numCache>
                <c:formatCode>General</c:formatCod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numCache>
            </c:numRef>
          </c:cat>
          <c:val>
            <c:numRef>
              <c:f>'Històric actualitzat'!$N$13:$AL$13</c:f>
              <c:numCache>
                <c:formatCode>0.0%</c:formatCode>
                <c:ptCount val="25"/>
                <c:pt idx="0">
                  <c:v>5.177184294497203E-2</c:v>
                </c:pt>
                <c:pt idx="1">
                  <c:v>7.522806912118743E-2</c:v>
                </c:pt>
                <c:pt idx="2">
                  <c:v>0.1011043773086871</c:v>
                </c:pt>
                <c:pt idx="3">
                  <c:v>9.3049560477645787E-2</c:v>
                </c:pt>
                <c:pt idx="4">
                  <c:v>9.4034736138944558E-2</c:v>
                </c:pt>
                <c:pt idx="5">
                  <c:v>9.4354758839259187E-2</c:v>
                </c:pt>
                <c:pt idx="6">
                  <c:v>0.10896670645974268</c:v>
                </c:pt>
                <c:pt idx="7">
                  <c:v>0.12419578979875444</c:v>
                </c:pt>
                <c:pt idx="8">
                  <c:v>0.14966516258415699</c:v>
                </c:pt>
                <c:pt idx="9">
                  <c:v>0.11290437382113241</c:v>
                </c:pt>
                <c:pt idx="10">
                  <c:v>0.10272607792428033</c:v>
                </c:pt>
                <c:pt idx="11">
                  <c:v>9.4803441247380507E-2</c:v>
                </c:pt>
                <c:pt idx="12">
                  <c:v>8.9126803756742701E-2</c:v>
                </c:pt>
                <c:pt idx="13">
                  <c:v>7.2400000000000006E-2</c:v>
                </c:pt>
                <c:pt idx="14">
                  <c:v>8.4030429333411066E-2</c:v>
                </c:pt>
                <c:pt idx="15">
                  <c:v>0.14237166290886513</c:v>
                </c:pt>
                <c:pt idx="16">
                  <c:v>0.11973785401411043</c:v>
                </c:pt>
                <c:pt idx="17">
                  <c:v>0.14380149754064978</c:v>
                </c:pt>
                <c:pt idx="18">
                  <c:v>0.15378484035795301</c:v>
                </c:pt>
                <c:pt idx="19">
                  <c:v>0.14949913845974125</c:v>
                </c:pt>
                <c:pt idx="20">
                  <c:v>0.12566165913036026</c:v>
                </c:pt>
                <c:pt idx="21">
                  <c:v>0.151</c:v>
                </c:pt>
                <c:pt idx="22">
                  <c:v>9.2295974889217119E-2</c:v>
                </c:pt>
                <c:pt idx="23">
                  <c:v>8.92284295321151E-2</c:v>
                </c:pt>
                <c:pt idx="24">
                  <c:v>9.4084969147885097E-2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1E-4F72-95B3-2BB68825CB95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702103936"/>
        <c:axId val="702105600"/>
      </c:lineChart>
      <c:catAx>
        <c:axId val="702103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702105600"/>
        <c:crosses val="autoZero"/>
        <c:auto val="1"/>
        <c:lblAlgn val="ctr"/>
        <c:lblOffset val="100"/>
        <c:noMultiLvlLbl val="0"/>
      </c:catAx>
      <c:valAx>
        <c:axId val="7021056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7021039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8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/>
              <a:t>ETSE Informàtica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'Històric actualitzat'!$M$14</c:f>
              <c:strCache>
                <c:ptCount val="1"/>
                <c:pt idx="0">
                  <c:v>ETSINF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'Històric actualitzat'!$N$2:$AL$2</c:f>
              <c:numCache>
                <c:formatCode>General</c:formatCod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numCache>
            </c:numRef>
          </c:cat>
          <c:val>
            <c:numRef>
              <c:f>'Històric actualitzat'!$N$14:$AL$14</c:f>
              <c:numCache>
                <c:formatCode>0.0%</c:formatCode>
                <c:ptCount val="25"/>
                <c:pt idx="0">
                  <c:v>0.23499999999999999</c:v>
                </c:pt>
                <c:pt idx="1">
                  <c:v>0.127</c:v>
                </c:pt>
                <c:pt idx="2">
                  <c:v>0.13400000000000001</c:v>
                </c:pt>
                <c:pt idx="3">
                  <c:v>9.8000000000000004E-2</c:v>
                </c:pt>
                <c:pt idx="4">
                  <c:v>0.11</c:v>
                </c:pt>
                <c:pt idx="5">
                  <c:v>0.11600000000000001</c:v>
                </c:pt>
                <c:pt idx="6">
                  <c:v>0.111</c:v>
                </c:pt>
                <c:pt idx="7">
                  <c:v>9.7000000000000003E-2</c:v>
                </c:pt>
                <c:pt idx="8">
                  <c:v>0.108</c:v>
                </c:pt>
                <c:pt idx="9">
                  <c:v>0.14000000000000001</c:v>
                </c:pt>
                <c:pt idx="10">
                  <c:v>0.14175809990964244</c:v>
                </c:pt>
                <c:pt idx="11">
                  <c:v>0.11305459135373934</c:v>
                </c:pt>
                <c:pt idx="12">
                  <c:v>0.13621927428794381</c:v>
                </c:pt>
                <c:pt idx="13">
                  <c:v>0.10440000000000001</c:v>
                </c:pt>
                <c:pt idx="14">
                  <c:v>0.11573463746544757</c:v>
                </c:pt>
                <c:pt idx="15">
                  <c:v>0.12104646622413121</c:v>
                </c:pt>
                <c:pt idx="16">
                  <c:v>0.1145285434437229</c:v>
                </c:pt>
                <c:pt idx="17">
                  <c:v>0.12479133028652746</c:v>
                </c:pt>
                <c:pt idx="18">
                  <c:v>0.120586685403127</c:v>
                </c:pt>
                <c:pt idx="19">
                  <c:v>0.11134747886390697</c:v>
                </c:pt>
                <c:pt idx="20">
                  <c:v>0.10560909556688707</c:v>
                </c:pt>
                <c:pt idx="21">
                  <c:v>9.8000000000000004E-2</c:v>
                </c:pt>
                <c:pt idx="22">
                  <c:v>9.6245893946503985E-2</c:v>
                </c:pt>
                <c:pt idx="23">
                  <c:v>8.1554853734009641E-2</c:v>
                </c:pt>
                <c:pt idx="24">
                  <c:v>7.9856782671453075E-2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A4-46CE-911E-ACEA1209CAD0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702103936"/>
        <c:axId val="702105600"/>
      </c:lineChart>
      <c:catAx>
        <c:axId val="702103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702105600"/>
        <c:crosses val="autoZero"/>
        <c:auto val="1"/>
        <c:lblAlgn val="ctr"/>
        <c:lblOffset val="100"/>
        <c:noMultiLvlLbl val="0"/>
      </c:catAx>
      <c:valAx>
        <c:axId val="7021056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7021039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8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baseline="0">
                <a:effectLst/>
              </a:rPr>
              <a:t>ETS d'Enginyeria Geodèsia, Cartogràfica i Topogràfica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'Històric actualitzat'!$M$8</c:f>
              <c:strCache>
                <c:ptCount val="1"/>
                <c:pt idx="0">
                  <c:v>Geodèsia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'Històric actualitzat'!$N$2:$AM$2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'Històric actualitzat'!$N$8:$AM$8</c:f>
              <c:numCache>
                <c:formatCode>0.0%</c:formatCode>
                <c:ptCount val="26"/>
                <c:pt idx="0">
                  <c:v>1.0607734806629835E-2</c:v>
                </c:pt>
                <c:pt idx="1">
                  <c:v>7.7519379844961239E-3</c:v>
                </c:pt>
                <c:pt idx="2">
                  <c:v>8.5209981740718196E-3</c:v>
                </c:pt>
                <c:pt idx="3">
                  <c:v>1.7438239568195974E-2</c:v>
                </c:pt>
                <c:pt idx="4">
                  <c:v>2.450479885644272E-2</c:v>
                </c:pt>
                <c:pt idx="5">
                  <c:v>2.1986970684039087E-2</c:v>
                </c:pt>
                <c:pt idx="6">
                  <c:v>3.7282020444978956E-2</c:v>
                </c:pt>
                <c:pt idx="7">
                  <c:v>3.5401831129196336E-2</c:v>
                </c:pt>
                <c:pt idx="8">
                  <c:v>3.6129568106312293E-2</c:v>
                </c:pt>
                <c:pt idx="9">
                  <c:v>3.6129568106312293E-2</c:v>
                </c:pt>
                <c:pt idx="10">
                  <c:v>1.8329938900203666E-2</c:v>
                </c:pt>
                <c:pt idx="11">
                  <c:v>1.7641870038224053E-2</c:v>
                </c:pt>
                <c:pt idx="12">
                  <c:v>1.2056262558606833E-2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4.5327754532775454E-2</c:v>
                </c:pt>
                <c:pt idx="17">
                  <c:v>2.8933092224231464E-2</c:v>
                </c:pt>
                <c:pt idx="18">
                  <c:v>8.5106382978723406E-3</c:v>
                </c:pt>
                <c:pt idx="19">
                  <c:v>3.2454361054766734E-2</c:v>
                </c:pt>
                <c:pt idx="20">
                  <c:v>4.652730950775455E-2</c:v>
                </c:pt>
                <c:pt idx="21">
                  <c:v>2.7E-2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4E-482D-AFC7-1C656767B776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667546736"/>
        <c:axId val="667547984"/>
      </c:lineChart>
      <c:catAx>
        <c:axId val="667546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667547984"/>
        <c:crosses val="autoZero"/>
        <c:auto val="1"/>
        <c:lblAlgn val="ctr"/>
        <c:lblOffset val="100"/>
        <c:noMultiLvlLbl val="0"/>
      </c:catAx>
      <c:valAx>
        <c:axId val="6675479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6675467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a-ES"/>
        </a:p>
      </c:txPr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'2002'!$P$1</c:f>
              <c:strCache>
                <c:ptCount val="1"/>
                <c:pt idx="0">
                  <c:v>Anglés</c:v>
                </c:pt>
              </c:strCache>
            </c:strRef>
          </c:tx>
          <c:invertIfNegative val="0"/>
          <c:cat>
            <c:strRef>
              <c:f>'2002'!$M$2:$M$45</c:f>
              <c:strCache>
                <c:ptCount val="44"/>
                <c:pt idx="0">
                  <c:v>Agrònoms</c:v>
                </c:pt>
                <c:pt idx="1">
                  <c:v>ETS Arquit</c:v>
                </c:pt>
                <c:pt idx="2">
                  <c:v>Camins</c:v>
                </c:pt>
                <c:pt idx="3">
                  <c:v>Industr.</c:v>
                </c:pt>
                <c:pt idx="4">
                  <c:v>ETSIDiseny</c:v>
                </c:pt>
                <c:pt idx="5">
                  <c:v>ETSMRiE</c:v>
                </c:pt>
                <c:pt idx="6">
                  <c:v>Geodesia</c:v>
                </c:pt>
                <c:pt idx="7">
                  <c:v>Gest.Edif.</c:v>
                </c:pt>
                <c:pt idx="8">
                  <c:v>Inf.Aplic.</c:v>
                </c:pt>
                <c:pt idx="9">
                  <c:v>EPS Alcoi</c:v>
                </c:pt>
                <c:pt idx="10">
                  <c:v>Fac. BBAA</c:v>
                </c:pt>
                <c:pt idx="11">
                  <c:v>Fac. ADE</c:v>
                </c:pt>
                <c:pt idx="12">
                  <c:v>Fac.Inf.</c:v>
                </c:pt>
                <c:pt idx="13">
                  <c:v>EPS Gandia</c:v>
                </c:pt>
                <c:pt idx="14">
                  <c:v>ETS Teleco</c:v>
                </c:pt>
                <c:pt idx="15">
                  <c:v>Universit.</c:v>
                </c:pt>
                <c:pt idx="16">
                  <c:v>DOCTORAT</c:v>
                </c:pt>
                <c:pt idx="17">
                  <c:v>TOTALS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</c:strCache>
            </c:strRef>
          </c:cat>
          <c:val>
            <c:numRef>
              <c:f>'2002'!$P$2:$P$45</c:f>
              <c:numCache>
                <c:formatCode>0.0%</c:formatCode>
                <c:ptCount val="44"/>
                <c:pt idx="0">
                  <c:v>2.9418154169231325E-2</c:v>
                </c:pt>
                <c:pt idx="1">
                  <c:v>1.1536202701568923E-2</c:v>
                </c:pt>
                <c:pt idx="2">
                  <c:v>2.2541755619741304E-2</c:v>
                </c:pt>
                <c:pt idx="3">
                  <c:v>3.0842566853294708E-2</c:v>
                </c:pt>
                <c:pt idx="4">
                  <c:v>4.093242680727071E-2</c:v>
                </c:pt>
                <c:pt idx="5">
                  <c:v>2.8500438468284126E-2</c:v>
                </c:pt>
                <c:pt idx="6">
                  <c:v>3.1649421789409618E-2</c:v>
                </c:pt>
                <c:pt idx="7">
                  <c:v>1.6463163671285499E-2</c:v>
                </c:pt>
                <c:pt idx="8">
                  <c:v>4.2535446205170975E-2</c:v>
                </c:pt>
                <c:pt idx="9">
                  <c:v>2.7142421469960355E-2</c:v>
                </c:pt>
                <c:pt idx="10">
                  <c:v>7.102272727272727E-3</c:v>
                </c:pt>
                <c:pt idx="11">
                  <c:v>5.2488994243142566E-2</c:v>
                </c:pt>
                <c:pt idx="12">
                  <c:v>2.8954988154777574E-2</c:v>
                </c:pt>
                <c:pt idx="13">
                  <c:v>3.337403954823686E-2</c:v>
                </c:pt>
                <c:pt idx="14">
                  <c:v>2.9327610872675252E-2</c:v>
                </c:pt>
                <c:pt idx="15">
                  <c:v>0</c:v>
                </c:pt>
                <c:pt idx="16">
                  <c:v>1.6070872547936398E-2</c:v>
                </c:pt>
                <c:pt idx="17">
                  <c:v>2.6783749035256019E-2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9B-44AA-A452-10A22F6099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4827136"/>
        <c:axId val="375569728"/>
      </c:barChart>
      <c:catAx>
        <c:axId val="444827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a-ES"/>
          </a:p>
        </c:txPr>
        <c:crossAx val="375569728"/>
        <c:crosses val="autoZero"/>
        <c:auto val="1"/>
        <c:lblAlgn val="ctr"/>
        <c:lblOffset val="100"/>
        <c:noMultiLvlLbl val="0"/>
      </c:catAx>
      <c:valAx>
        <c:axId val="375569728"/>
        <c:scaling>
          <c:orientation val="minMax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a-ES"/>
          </a:p>
        </c:txPr>
        <c:crossAx val="444827136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a-E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9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baseline="0">
                <a:effectLst/>
              </a:rPr>
              <a:t>ETS d'Enginyeria d'Edificació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'Històric actualitzat'!$M$9</c:f>
              <c:strCache>
                <c:ptCount val="1"/>
                <c:pt idx="0">
                  <c:v>Gest.Edif.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'Històric actualitzat'!$N$2:$AM$2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'Històric actualitzat'!$N$9:$AM$9</c:f>
              <c:numCache>
                <c:formatCode>0.0%</c:formatCode>
                <c:ptCount val="26"/>
                <c:pt idx="0">
                  <c:v>3.0014685469432093E-2</c:v>
                </c:pt>
                <c:pt idx="1">
                  <c:v>5.1609039984547037E-2</c:v>
                </c:pt>
                <c:pt idx="2">
                  <c:v>5.3505281931677869E-2</c:v>
                </c:pt>
                <c:pt idx="3">
                  <c:v>5.1375748911768951E-2</c:v>
                </c:pt>
                <c:pt idx="4">
                  <c:v>4.4788088848552177E-2</c:v>
                </c:pt>
                <c:pt idx="5">
                  <c:v>4.7936553951918495E-2</c:v>
                </c:pt>
                <c:pt idx="6">
                  <c:v>4.6456513167451807E-2</c:v>
                </c:pt>
                <c:pt idx="7">
                  <c:v>4.9011011449235108E-2</c:v>
                </c:pt>
                <c:pt idx="8">
                  <c:v>5.0813724473929719E-2</c:v>
                </c:pt>
                <c:pt idx="9">
                  <c:v>3.7456098339719031E-2</c:v>
                </c:pt>
                <c:pt idx="10">
                  <c:v>3.3836451247165535E-2</c:v>
                </c:pt>
                <c:pt idx="11">
                  <c:v>3.8537232825300929E-2</c:v>
                </c:pt>
                <c:pt idx="12">
                  <c:v>4.5029325821438336E-2</c:v>
                </c:pt>
                <c:pt idx="13">
                  <c:v>4.1599999999999998E-2</c:v>
                </c:pt>
                <c:pt idx="14">
                  <c:v>2.8530103263876085E-2</c:v>
                </c:pt>
                <c:pt idx="15">
                  <c:v>3.5311382631437079E-2</c:v>
                </c:pt>
                <c:pt idx="16">
                  <c:v>3.3073522440384973E-2</c:v>
                </c:pt>
                <c:pt idx="17">
                  <c:v>2.5166880385412798E-2</c:v>
                </c:pt>
                <c:pt idx="18">
                  <c:v>1.6479894528675001E-2</c:v>
                </c:pt>
                <c:pt idx="19">
                  <c:v>9.137844382510165E-3</c:v>
                </c:pt>
                <c:pt idx="20">
                  <c:v>3.5778175313059032E-2</c:v>
                </c:pt>
                <c:pt idx="21">
                  <c:v>3.9E-2</c:v>
                </c:pt>
                <c:pt idx="22">
                  <c:v>3.5778175313059032E-2</c:v>
                </c:pt>
                <c:pt idx="23">
                  <c:v>1.0671039920921978E-2</c:v>
                </c:pt>
                <c:pt idx="24">
                  <c:v>2.267774373043353E-2</c:v>
                </c:pt>
                <c:pt idx="25">
                  <c:v>1.8874873400239391E-2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19-40F2-B8A0-05241135D3C4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672847840"/>
        <c:axId val="672836608"/>
      </c:lineChart>
      <c:catAx>
        <c:axId val="6728478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672836608"/>
        <c:crosses val="autoZero"/>
        <c:auto val="1"/>
        <c:lblAlgn val="ctr"/>
        <c:lblOffset val="100"/>
        <c:noMultiLvlLbl val="0"/>
      </c:catAx>
      <c:valAx>
        <c:axId val="672836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6728478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9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 sz="1800" b="1" i="0" baseline="0">
                <a:effectLst/>
              </a:rPr>
              <a:t>Facultat de Belles Arts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'Històric actualitzat'!$M$11</c:f>
              <c:strCache>
                <c:ptCount val="1"/>
                <c:pt idx="0">
                  <c:v>Fac. BBAA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'Històric actualitzat'!$N$2:$AM$2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'Històric actualitzat'!$N$11:$AM$11</c:f>
              <c:numCache>
                <c:formatCode>0.0%</c:formatCode>
                <c:ptCount val="26"/>
                <c:pt idx="0">
                  <c:v>0.190995099509951</c:v>
                </c:pt>
                <c:pt idx="1">
                  <c:v>0.20242961088263209</c:v>
                </c:pt>
                <c:pt idx="2">
                  <c:v>0.1769570707070707</c:v>
                </c:pt>
                <c:pt idx="3">
                  <c:v>0.18534172661870502</c:v>
                </c:pt>
                <c:pt idx="4">
                  <c:v>0.16538643067846606</c:v>
                </c:pt>
                <c:pt idx="5">
                  <c:v>0.15271726535341829</c:v>
                </c:pt>
                <c:pt idx="6">
                  <c:v>0.1608846487424111</c:v>
                </c:pt>
                <c:pt idx="7">
                  <c:v>0.16179707652622527</c:v>
                </c:pt>
                <c:pt idx="8">
                  <c:v>0.14820497790344178</c:v>
                </c:pt>
                <c:pt idx="9">
                  <c:v>0.14134845349743369</c:v>
                </c:pt>
                <c:pt idx="10">
                  <c:v>0.14247141889822626</c:v>
                </c:pt>
                <c:pt idx="11">
                  <c:v>0.11743344301525575</c:v>
                </c:pt>
                <c:pt idx="12">
                  <c:v>0.11641049754606637</c:v>
                </c:pt>
                <c:pt idx="13">
                  <c:v>7.8E-2</c:v>
                </c:pt>
                <c:pt idx="14">
                  <c:v>4.5905843561091772E-2</c:v>
                </c:pt>
                <c:pt idx="15">
                  <c:v>7.3096089486044402E-2</c:v>
                </c:pt>
                <c:pt idx="16">
                  <c:v>7.8763205440759931E-2</c:v>
                </c:pt>
                <c:pt idx="17">
                  <c:v>7.0327175954915472E-2</c:v>
                </c:pt>
                <c:pt idx="18">
                  <c:v>5.9561504745069001E-2</c:v>
                </c:pt>
                <c:pt idx="19">
                  <c:v>6.0928657901404878E-2</c:v>
                </c:pt>
                <c:pt idx="20">
                  <c:v>5.9425118712913512E-2</c:v>
                </c:pt>
                <c:pt idx="21">
                  <c:v>6.2E-2</c:v>
                </c:pt>
                <c:pt idx="22">
                  <c:v>5.1883207168237293E-2</c:v>
                </c:pt>
                <c:pt idx="23">
                  <c:v>4.9343111249804963E-2</c:v>
                </c:pt>
                <c:pt idx="24">
                  <c:v>5.2501966576230914E-2</c:v>
                </c:pt>
                <c:pt idx="25">
                  <c:v>5.6641414141414138E-2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7E-49A3-87B2-56CFBBA4D138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702108928"/>
        <c:axId val="702110592"/>
      </c:lineChart>
      <c:catAx>
        <c:axId val="7021089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702110592"/>
        <c:crosses val="autoZero"/>
        <c:auto val="1"/>
        <c:lblAlgn val="ctr"/>
        <c:lblOffset val="100"/>
        <c:noMultiLvlLbl val="0"/>
      </c:catAx>
      <c:valAx>
        <c:axId val="7021105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7021089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9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baseline="0">
                <a:effectLst/>
              </a:rPr>
              <a:t>Facultat d'Administració i Direcció d'Empreses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'Històric actualitzat'!$M$12</c:f>
              <c:strCache>
                <c:ptCount val="1"/>
                <c:pt idx="0">
                  <c:v>Fac. ADE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'Històric actualitzat'!$N$2:$AM$2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'Històric actualitzat'!$N$12:$AM$12</c:f>
              <c:numCache>
                <c:formatCode>0.0%</c:formatCode>
                <c:ptCount val="26"/>
                <c:pt idx="0">
                  <c:v>3.4988422948289168E-2</c:v>
                </c:pt>
                <c:pt idx="1">
                  <c:v>7.3605520414031053E-2</c:v>
                </c:pt>
                <c:pt idx="2">
                  <c:v>3.9155096512021668E-2</c:v>
                </c:pt>
                <c:pt idx="3">
                  <c:v>3.8145704913305212E-2</c:v>
                </c:pt>
                <c:pt idx="4">
                  <c:v>3.9321740857344786E-2</c:v>
                </c:pt>
                <c:pt idx="5">
                  <c:v>5.1427683979322431E-2</c:v>
                </c:pt>
                <c:pt idx="6">
                  <c:v>4.1573951497056581E-2</c:v>
                </c:pt>
                <c:pt idx="7">
                  <c:v>4.209952361820582E-2</c:v>
                </c:pt>
                <c:pt idx="8">
                  <c:v>4.6826252523398788E-2</c:v>
                </c:pt>
                <c:pt idx="9">
                  <c:v>4.8425527938703049E-2</c:v>
                </c:pt>
                <c:pt idx="10">
                  <c:v>5.2307994983154214E-2</c:v>
                </c:pt>
                <c:pt idx="11">
                  <c:v>8.1423976932460909E-2</c:v>
                </c:pt>
                <c:pt idx="12">
                  <c:v>4.690416751006455E-2</c:v>
                </c:pt>
                <c:pt idx="13">
                  <c:v>4.3200000000000002E-2</c:v>
                </c:pt>
                <c:pt idx="14">
                  <c:v>4.4155844155844157E-2</c:v>
                </c:pt>
                <c:pt idx="15">
                  <c:v>3.3344792024750776E-2</c:v>
                </c:pt>
                <c:pt idx="16">
                  <c:v>2.0302001300484072E-2</c:v>
                </c:pt>
                <c:pt idx="17">
                  <c:v>7.2938006385766752E-2</c:v>
                </c:pt>
                <c:pt idx="18">
                  <c:v>5.9673969167219898E-2</c:v>
                </c:pt>
                <c:pt idx="19">
                  <c:v>6.1130378444300471E-2</c:v>
                </c:pt>
                <c:pt idx="20">
                  <c:v>6.2233285917496446E-2</c:v>
                </c:pt>
                <c:pt idx="21">
                  <c:v>8.5000000000000006E-2</c:v>
                </c:pt>
                <c:pt idx="22">
                  <c:v>7.2327777130201651E-2</c:v>
                </c:pt>
                <c:pt idx="23">
                  <c:v>6.164464369985842E-2</c:v>
                </c:pt>
                <c:pt idx="24">
                  <c:v>6.5632952595135227E-2</c:v>
                </c:pt>
                <c:pt idx="25">
                  <c:v>6.3290373328492758E-2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4E-49C2-AE77-1C02B0F958BD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740682624"/>
        <c:axId val="740678048"/>
      </c:lineChart>
      <c:catAx>
        <c:axId val="7406826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740678048"/>
        <c:crosses val="autoZero"/>
        <c:auto val="1"/>
        <c:lblAlgn val="ctr"/>
        <c:lblOffset val="100"/>
        <c:noMultiLvlLbl val="0"/>
      </c:catAx>
      <c:valAx>
        <c:axId val="740678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7406826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9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/>
              <a:t>Crèdits de docència en valencià (%) per centres 2000-2019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>
        <c:manualLayout>
          <c:layoutTarget val="inner"/>
          <c:xMode val="edge"/>
          <c:yMode val="edge"/>
          <c:x val="3.1597289898986539E-2"/>
          <c:y val="0.13405555555555557"/>
          <c:w val="0.90422240922259212"/>
          <c:h val="0.6670956140350877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'Històric actualitzat'!$T$2</c:f>
              <c:strCache>
                <c:ptCount val="1"/>
                <c:pt idx="0">
                  <c:v>2006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'Històric actualitzat'!$M$3:$M$18</c:f>
              <c:strCache>
                <c:ptCount val="16"/>
                <c:pt idx="0">
                  <c:v>Agrònoms</c:v>
                </c:pt>
                <c:pt idx="1">
                  <c:v>ETS Arquit</c:v>
                </c:pt>
                <c:pt idx="2">
                  <c:v>Camins</c:v>
                </c:pt>
                <c:pt idx="3">
                  <c:v>Industr.</c:v>
                </c:pt>
                <c:pt idx="4">
                  <c:v>ETSDisseny</c:v>
                </c:pt>
                <c:pt idx="5">
                  <c:v>Geodèsia</c:v>
                </c:pt>
                <c:pt idx="6">
                  <c:v>Gest.Edif.</c:v>
                </c:pt>
                <c:pt idx="7">
                  <c:v>EPS Alcoi</c:v>
                </c:pt>
                <c:pt idx="8">
                  <c:v>Fac. BBAA</c:v>
                </c:pt>
                <c:pt idx="9">
                  <c:v>Fac. ADE</c:v>
                </c:pt>
                <c:pt idx="10">
                  <c:v>EPS Gandia</c:v>
                </c:pt>
                <c:pt idx="11">
                  <c:v>ETSINF</c:v>
                </c:pt>
                <c:pt idx="12">
                  <c:v>ETS Teleco</c:v>
                </c:pt>
                <c:pt idx="13">
                  <c:v>Universit.</c:v>
                </c:pt>
                <c:pt idx="14">
                  <c:v>Uni.Màster</c:v>
                </c:pt>
                <c:pt idx="15">
                  <c:v>TOTALS</c:v>
                </c:pt>
              </c:strCache>
            </c:strRef>
          </c:cat>
          <c:val>
            <c:numRef>
              <c:f>'Històric actualitzat'!$T$3:$T$18</c:f>
              <c:numCache>
                <c:formatCode>0.0%</c:formatCode>
                <c:ptCount val="16"/>
                <c:pt idx="0">
                  <c:v>7.4661572959056552E-2</c:v>
                </c:pt>
                <c:pt idx="1">
                  <c:v>3.3597116399851613E-2</c:v>
                </c:pt>
                <c:pt idx="2">
                  <c:v>5.3255672154295434E-2</c:v>
                </c:pt>
                <c:pt idx="3">
                  <c:v>5.2906085449576749E-2</c:v>
                </c:pt>
                <c:pt idx="4">
                  <c:v>4.4680448564251241E-2</c:v>
                </c:pt>
                <c:pt idx="5">
                  <c:v>3.7282020444978956E-2</c:v>
                </c:pt>
                <c:pt idx="6">
                  <c:v>4.6456513167451807E-2</c:v>
                </c:pt>
                <c:pt idx="7">
                  <c:v>0.11132885253866709</c:v>
                </c:pt>
                <c:pt idx="8">
                  <c:v>0.1608846487424111</c:v>
                </c:pt>
                <c:pt idx="9">
                  <c:v>4.1573951497056581E-2</c:v>
                </c:pt>
                <c:pt idx="10">
                  <c:v>0.10896670645974268</c:v>
                </c:pt>
                <c:pt idx="11">
                  <c:v>0.111</c:v>
                </c:pt>
                <c:pt idx="12">
                  <c:v>5.7409879839786383E-2</c:v>
                </c:pt>
                <c:pt idx="13">
                  <c:v>0</c:v>
                </c:pt>
                <c:pt idx="14">
                  <c:v>0</c:v>
                </c:pt>
                <c:pt idx="15">
                  <c:v>6.8712949080170366E-2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3E-480A-A8FA-8F8727665DB0}"/>
            </c:ext>
          </c:extLst>
        </c:ser>
        <c:ser>
          <c:idx val="1"/>
          <c:order val="1"/>
          <c:tx>
            <c:strRef>
              <c:f>'Històric actualitzat'!$U$2</c:f>
              <c:strCache>
                <c:ptCount val="1"/>
                <c:pt idx="0">
                  <c:v>2007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'Històric actualitzat'!$M$3:$M$18</c:f>
              <c:strCache>
                <c:ptCount val="16"/>
                <c:pt idx="0">
                  <c:v>Agrònoms</c:v>
                </c:pt>
                <c:pt idx="1">
                  <c:v>ETS Arquit</c:v>
                </c:pt>
                <c:pt idx="2">
                  <c:v>Camins</c:v>
                </c:pt>
                <c:pt idx="3">
                  <c:v>Industr.</c:v>
                </c:pt>
                <c:pt idx="4">
                  <c:v>ETSDisseny</c:v>
                </c:pt>
                <c:pt idx="5">
                  <c:v>Geodèsia</c:v>
                </c:pt>
                <c:pt idx="6">
                  <c:v>Gest.Edif.</c:v>
                </c:pt>
                <c:pt idx="7">
                  <c:v>EPS Alcoi</c:v>
                </c:pt>
                <c:pt idx="8">
                  <c:v>Fac. BBAA</c:v>
                </c:pt>
                <c:pt idx="9">
                  <c:v>Fac. ADE</c:v>
                </c:pt>
                <c:pt idx="10">
                  <c:v>EPS Gandia</c:v>
                </c:pt>
                <c:pt idx="11">
                  <c:v>ETSINF</c:v>
                </c:pt>
                <c:pt idx="12">
                  <c:v>ETS Teleco</c:v>
                </c:pt>
                <c:pt idx="13">
                  <c:v>Universit.</c:v>
                </c:pt>
                <c:pt idx="14">
                  <c:v>Uni.Màster</c:v>
                </c:pt>
                <c:pt idx="15">
                  <c:v>TOTALS</c:v>
                </c:pt>
              </c:strCache>
            </c:strRef>
          </c:cat>
          <c:val>
            <c:numRef>
              <c:f>'Històric actualitzat'!$U$3:$U$18</c:f>
              <c:numCache>
                <c:formatCode>0.0%</c:formatCode>
                <c:ptCount val="16"/>
                <c:pt idx="0">
                  <c:v>6.6827239102494926E-2</c:v>
                </c:pt>
                <c:pt idx="1">
                  <c:v>3.8525915602835581E-2</c:v>
                </c:pt>
                <c:pt idx="2">
                  <c:v>5.3484576728553654E-2</c:v>
                </c:pt>
                <c:pt idx="3">
                  <c:v>5.1449867051902097E-2</c:v>
                </c:pt>
                <c:pt idx="4">
                  <c:v>4.4091432181781263E-2</c:v>
                </c:pt>
                <c:pt idx="5">
                  <c:v>3.5401831129196336E-2</c:v>
                </c:pt>
                <c:pt idx="6">
                  <c:v>4.9011011449235108E-2</c:v>
                </c:pt>
                <c:pt idx="7">
                  <c:v>0.10773140056568965</c:v>
                </c:pt>
                <c:pt idx="8">
                  <c:v>0.16179707652622527</c:v>
                </c:pt>
                <c:pt idx="9">
                  <c:v>4.209952361820582E-2</c:v>
                </c:pt>
                <c:pt idx="10">
                  <c:v>0.12419578979875444</c:v>
                </c:pt>
                <c:pt idx="11">
                  <c:v>9.7000000000000003E-2</c:v>
                </c:pt>
                <c:pt idx="12">
                  <c:v>5.6285714285714293E-2</c:v>
                </c:pt>
                <c:pt idx="13">
                  <c:v>0</c:v>
                </c:pt>
                <c:pt idx="14">
                  <c:v>2.3246390360170129E-2</c:v>
                </c:pt>
                <c:pt idx="15">
                  <c:v>6.898224541676877E-2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53E-480A-A8FA-8F8727665DB0}"/>
            </c:ext>
          </c:extLst>
        </c:ser>
        <c:ser>
          <c:idx val="2"/>
          <c:order val="2"/>
          <c:tx>
            <c:strRef>
              <c:f>'Històric actualitzat'!$V$2</c:f>
              <c:strCache>
                <c:ptCount val="1"/>
                <c:pt idx="0">
                  <c:v>2008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'Històric actualitzat'!$M$3:$M$18</c:f>
              <c:strCache>
                <c:ptCount val="16"/>
                <c:pt idx="0">
                  <c:v>Agrònoms</c:v>
                </c:pt>
                <c:pt idx="1">
                  <c:v>ETS Arquit</c:v>
                </c:pt>
                <c:pt idx="2">
                  <c:v>Camins</c:v>
                </c:pt>
                <c:pt idx="3">
                  <c:v>Industr.</c:v>
                </c:pt>
                <c:pt idx="4">
                  <c:v>ETSDisseny</c:v>
                </c:pt>
                <c:pt idx="5">
                  <c:v>Geodèsia</c:v>
                </c:pt>
                <c:pt idx="6">
                  <c:v>Gest.Edif.</c:v>
                </c:pt>
                <c:pt idx="7">
                  <c:v>EPS Alcoi</c:v>
                </c:pt>
                <c:pt idx="8">
                  <c:v>Fac. BBAA</c:v>
                </c:pt>
                <c:pt idx="9">
                  <c:v>Fac. ADE</c:v>
                </c:pt>
                <c:pt idx="10">
                  <c:v>EPS Gandia</c:v>
                </c:pt>
                <c:pt idx="11">
                  <c:v>ETSINF</c:v>
                </c:pt>
                <c:pt idx="12">
                  <c:v>ETS Teleco</c:v>
                </c:pt>
                <c:pt idx="13">
                  <c:v>Universit.</c:v>
                </c:pt>
                <c:pt idx="14">
                  <c:v>Uni.Màster</c:v>
                </c:pt>
                <c:pt idx="15">
                  <c:v>TOTALS</c:v>
                </c:pt>
              </c:strCache>
            </c:strRef>
          </c:cat>
          <c:val>
            <c:numRef>
              <c:f>'Històric actualitzat'!$V$3:$V$18</c:f>
              <c:numCache>
                <c:formatCode>0.0%</c:formatCode>
                <c:ptCount val="16"/>
                <c:pt idx="0">
                  <c:v>6.9664541419785078E-2</c:v>
                </c:pt>
                <c:pt idx="1">
                  <c:v>3.9746480253887342E-2</c:v>
                </c:pt>
                <c:pt idx="2">
                  <c:v>5.4905609790717111E-2</c:v>
                </c:pt>
                <c:pt idx="3">
                  <c:v>6.6547676542846948E-2</c:v>
                </c:pt>
                <c:pt idx="4">
                  <c:v>5.175238912166101E-2</c:v>
                </c:pt>
                <c:pt idx="5">
                  <c:v>3.6129568106312293E-2</c:v>
                </c:pt>
                <c:pt idx="6">
                  <c:v>5.0813724473929719E-2</c:v>
                </c:pt>
                <c:pt idx="7">
                  <c:v>9.6576860087986896E-2</c:v>
                </c:pt>
                <c:pt idx="8">
                  <c:v>0.14820497790344178</c:v>
                </c:pt>
                <c:pt idx="9">
                  <c:v>4.6826252523398788E-2</c:v>
                </c:pt>
                <c:pt idx="10">
                  <c:v>0.14966516258415699</c:v>
                </c:pt>
                <c:pt idx="11">
                  <c:v>0.108</c:v>
                </c:pt>
                <c:pt idx="12">
                  <c:v>5.1097963097214746E-2</c:v>
                </c:pt>
                <c:pt idx="13">
                  <c:v>0</c:v>
                </c:pt>
                <c:pt idx="14">
                  <c:v>3.6987292613473687E-2</c:v>
                </c:pt>
                <c:pt idx="15">
                  <c:v>7.3383393638982497E-2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53E-480A-A8FA-8F8727665DB0}"/>
            </c:ext>
          </c:extLst>
        </c:ser>
        <c:ser>
          <c:idx val="3"/>
          <c:order val="3"/>
          <c:tx>
            <c:strRef>
              <c:f>'Històric actualitzat'!$W$2</c:f>
              <c:strCache>
                <c:ptCount val="1"/>
                <c:pt idx="0">
                  <c:v>2009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'Històric actualitzat'!$M$3:$M$18</c:f>
              <c:strCache>
                <c:ptCount val="16"/>
                <c:pt idx="0">
                  <c:v>Agrònoms</c:v>
                </c:pt>
                <c:pt idx="1">
                  <c:v>ETS Arquit</c:v>
                </c:pt>
                <c:pt idx="2">
                  <c:v>Camins</c:v>
                </c:pt>
                <c:pt idx="3">
                  <c:v>Industr.</c:v>
                </c:pt>
                <c:pt idx="4">
                  <c:v>ETSDisseny</c:v>
                </c:pt>
                <c:pt idx="5">
                  <c:v>Geodèsia</c:v>
                </c:pt>
                <c:pt idx="6">
                  <c:v>Gest.Edif.</c:v>
                </c:pt>
                <c:pt idx="7">
                  <c:v>EPS Alcoi</c:v>
                </c:pt>
                <c:pt idx="8">
                  <c:v>Fac. BBAA</c:v>
                </c:pt>
                <c:pt idx="9">
                  <c:v>Fac. ADE</c:v>
                </c:pt>
                <c:pt idx="10">
                  <c:v>EPS Gandia</c:v>
                </c:pt>
                <c:pt idx="11">
                  <c:v>ETSINF</c:v>
                </c:pt>
                <c:pt idx="12">
                  <c:v>ETS Teleco</c:v>
                </c:pt>
                <c:pt idx="13">
                  <c:v>Universit.</c:v>
                </c:pt>
                <c:pt idx="14">
                  <c:v>Uni.Màster</c:v>
                </c:pt>
                <c:pt idx="15">
                  <c:v>TOTALS</c:v>
                </c:pt>
              </c:strCache>
            </c:strRef>
          </c:cat>
          <c:val>
            <c:numRef>
              <c:f>'Històric actualitzat'!$W$3:$W$18</c:f>
              <c:numCache>
                <c:formatCode>0.0%</c:formatCode>
                <c:ptCount val="16"/>
                <c:pt idx="0">
                  <c:v>6.5376785394374679E-2</c:v>
                </c:pt>
                <c:pt idx="1">
                  <c:v>1.5335846269971653E-2</c:v>
                </c:pt>
                <c:pt idx="2">
                  <c:v>4.2815362460844129E-2</c:v>
                </c:pt>
                <c:pt idx="3">
                  <c:v>5.9026429339812753E-2</c:v>
                </c:pt>
                <c:pt idx="4">
                  <c:v>4.1629218476854551E-2</c:v>
                </c:pt>
                <c:pt idx="5">
                  <c:v>3.6129568106312293E-2</c:v>
                </c:pt>
                <c:pt idx="6">
                  <c:v>3.7456098339719031E-2</c:v>
                </c:pt>
                <c:pt idx="7">
                  <c:v>8.9303466101133266E-2</c:v>
                </c:pt>
                <c:pt idx="8">
                  <c:v>0.14134845349743369</c:v>
                </c:pt>
                <c:pt idx="9">
                  <c:v>4.8425527938703049E-2</c:v>
                </c:pt>
                <c:pt idx="10">
                  <c:v>0.11290437382113241</c:v>
                </c:pt>
                <c:pt idx="11">
                  <c:v>0.14000000000000001</c:v>
                </c:pt>
                <c:pt idx="12">
                  <c:v>4.6902786010669828E-2</c:v>
                </c:pt>
                <c:pt idx="13">
                  <c:v>0</c:v>
                </c:pt>
                <c:pt idx="14">
                  <c:v>5.236805916404863E-2</c:v>
                </c:pt>
                <c:pt idx="15">
                  <c:v>6.6560148573973257E-2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53E-480A-A8FA-8F8727665DB0}"/>
            </c:ext>
          </c:extLst>
        </c:ser>
        <c:ser>
          <c:idx val="4"/>
          <c:order val="4"/>
          <c:tx>
            <c:strRef>
              <c:f>'Històric actualitzat'!$X$2</c:f>
              <c:strCache>
                <c:ptCount val="1"/>
                <c:pt idx="0">
                  <c:v>2010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'Històric actualitzat'!$M$3:$M$18</c:f>
              <c:strCache>
                <c:ptCount val="16"/>
                <c:pt idx="0">
                  <c:v>Agrònoms</c:v>
                </c:pt>
                <c:pt idx="1">
                  <c:v>ETS Arquit</c:v>
                </c:pt>
                <c:pt idx="2">
                  <c:v>Camins</c:v>
                </c:pt>
                <c:pt idx="3">
                  <c:v>Industr.</c:v>
                </c:pt>
                <c:pt idx="4">
                  <c:v>ETSDisseny</c:v>
                </c:pt>
                <c:pt idx="5">
                  <c:v>Geodèsia</c:v>
                </c:pt>
                <c:pt idx="6">
                  <c:v>Gest.Edif.</c:v>
                </c:pt>
                <c:pt idx="7">
                  <c:v>EPS Alcoi</c:v>
                </c:pt>
                <c:pt idx="8">
                  <c:v>Fac. BBAA</c:v>
                </c:pt>
                <c:pt idx="9">
                  <c:v>Fac. ADE</c:v>
                </c:pt>
                <c:pt idx="10">
                  <c:v>EPS Gandia</c:v>
                </c:pt>
                <c:pt idx="11">
                  <c:v>ETSINF</c:v>
                </c:pt>
                <c:pt idx="12">
                  <c:v>ETS Teleco</c:v>
                </c:pt>
                <c:pt idx="13">
                  <c:v>Universit.</c:v>
                </c:pt>
                <c:pt idx="14">
                  <c:v>Uni.Màster</c:v>
                </c:pt>
                <c:pt idx="15">
                  <c:v>TOTALS</c:v>
                </c:pt>
              </c:strCache>
            </c:strRef>
          </c:cat>
          <c:val>
            <c:numRef>
              <c:f>'Històric actualitzat'!$X$3:$X$18</c:f>
              <c:numCache>
                <c:formatCode>0.0%</c:formatCode>
                <c:ptCount val="16"/>
                <c:pt idx="0">
                  <c:v>5.5E-2</c:v>
                </c:pt>
                <c:pt idx="1">
                  <c:v>1.4739475911485082E-2</c:v>
                </c:pt>
                <c:pt idx="2">
                  <c:v>3.1638527958997478E-2</c:v>
                </c:pt>
                <c:pt idx="3">
                  <c:v>6.3147591788962662E-2</c:v>
                </c:pt>
                <c:pt idx="4">
                  <c:v>3.6144994363135924E-2</c:v>
                </c:pt>
                <c:pt idx="5">
                  <c:v>1.8329938900203666E-2</c:v>
                </c:pt>
                <c:pt idx="6">
                  <c:v>3.3836451247165535E-2</c:v>
                </c:pt>
                <c:pt idx="7">
                  <c:v>7.6612820248996807E-2</c:v>
                </c:pt>
                <c:pt idx="8">
                  <c:v>0.14247141889822626</c:v>
                </c:pt>
                <c:pt idx="9">
                  <c:v>5.2307994983154214E-2</c:v>
                </c:pt>
                <c:pt idx="10">
                  <c:v>0.10272607792428033</c:v>
                </c:pt>
                <c:pt idx="11">
                  <c:v>0.14175809990964244</c:v>
                </c:pt>
                <c:pt idx="12">
                  <c:v>2.996876494920787E-2</c:v>
                </c:pt>
                <c:pt idx="13">
                  <c:v>0</c:v>
                </c:pt>
                <c:pt idx="14">
                  <c:v>5.0660595632685969E-2</c:v>
                </c:pt>
                <c:pt idx="15">
                  <c:v>6.2322847119865278E-2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53E-480A-A8FA-8F8727665DB0}"/>
            </c:ext>
          </c:extLst>
        </c:ser>
        <c:ser>
          <c:idx val="5"/>
          <c:order val="5"/>
          <c:tx>
            <c:strRef>
              <c:f>'Històric actualitzat'!$Y$2</c:f>
              <c:strCache>
                <c:ptCount val="1"/>
                <c:pt idx="0">
                  <c:v>2011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'Històric actualitzat'!$M$3:$M$18</c:f>
              <c:strCache>
                <c:ptCount val="16"/>
                <c:pt idx="0">
                  <c:v>Agrònoms</c:v>
                </c:pt>
                <c:pt idx="1">
                  <c:v>ETS Arquit</c:v>
                </c:pt>
                <c:pt idx="2">
                  <c:v>Camins</c:v>
                </c:pt>
                <c:pt idx="3">
                  <c:v>Industr.</c:v>
                </c:pt>
                <c:pt idx="4">
                  <c:v>ETSDisseny</c:v>
                </c:pt>
                <c:pt idx="5">
                  <c:v>Geodèsia</c:v>
                </c:pt>
                <c:pt idx="6">
                  <c:v>Gest.Edif.</c:v>
                </c:pt>
                <c:pt idx="7">
                  <c:v>EPS Alcoi</c:v>
                </c:pt>
                <c:pt idx="8">
                  <c:v>Fac. BBAA</c:v>
                </c:pt>
                <c:pt idx="9">
                  <c:v>Fac. ADE</c:v>
                </c:pt>
                <c:pt idx="10">
                  <c:v>EPS Gandia</c:v>
                </c:pt>
                <c:pt idx="11">
                  <c:v>ETSINF</c:v>
                </c:pt>
                <c:pt idx="12">
                  <c:v>ETS Teleco</c:v>
                </c:pt>
                <c:pt idx="13">
                  <c:v>Universit.</c:v>
                </c:pt>
                <c:pt idx="14">
                  <c:v>Uni.Màster</c:v>
                </c:pt>
                <c:pt idx="15">
                  <c:v>TOTALS</c:v>
                </c:pt>
              </c:strCache>
            </c:strRef>
          </c:cat>
          <c:val>
            <c:numRef>
              <c:f>'Històric actualitzat'!$Y$3:$Y$18</c:f>
              <c:numCache>
                <c:formatCode>0.0%</c:formatCode>
                <c:ptCount val="16"/>
                <c:pt idx="0">
                  <c:v>4.2999999999999997E-2</c:v>
                </c:pt>
                <c:pt idx="1">
                  <c:v>1.335976095532436E-2</c:v>
                </c:pt>
                <c:pt idx="2">
                  <c:v>2.0918474233380134E-2</c:v>
                </c:pt>
                <c:pt idx="3">
                  <c:v>4.481959956765659E-2</c:v>
                </c:pt>
                <c:pt idx="4">
                  <c:v>3.5354341602545684E-2</c:v>
                </c:pt>
                <c:pt idx="5">
                  <c:v>1.7641870038224053E-2</c:v>
                </c:pt>
                <c:pt idx="6">
                  <c:v>3.8537232825300929E-2</c:v>
                </c:pt>
                <c:pt idx="7">
                  <c:v>7.4891346925071337E-2</c:v>
                </c:pt>
                <c:pt idx="8">
                  <c:v>0.11743344301525575</c:v>
                </c:pt>
                <c:pt idx="9">
                  <c:v>8.1423976932460909E-2</c:v>
                </c:pt>
                <c:pt idx="10">
                  <c:v>9.4803441247380507E-2</c:v>
                </c:pt>
                <c:pt idx="11">
                  <c:v>0.11305459135373934</c:v>
                </c:pt>
                <c:pt idx="12">
                  <c:v>8.7439149173669031E-3</c:v>
                </c:pt>
                <c:pt idx="13">
                  <c:v>0</c:v>
                </c:pt>
                <c:pt idx="14">
                  <c:v>2.3928937522837587E-2</c:v>
                </c:pt>
                <c:pt idx="15">
                  <c:v>5.1283728958788077E-2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53E-480A-A8FA-8F8727665DB0}"/>
            </c:ext>
          </c:extLst>
        </c:ser>
        <c:ser>
          <c:idx val="6"/>
          <c:order val="6"/>
          <c:tx>
            <c:strRef>
              <c:f>'Històric actualitzat'!$Z$2</c:f>
              <c:strCache>
                <c:ptCount val="1"/>
                <c:pt idx="0">
                  <c:v>2012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'Històric actualitzat'!$M$3:$M$18</c:f>
              <c:strCache>
                <c:ptCount val="16"/>
                <c:pt idx="0">
                  <c:v>Agrònoms</c:v>
                </c:pt>
                <c:pt idx="1">
                  <c:v>ETS Arquit</c:v>
                </c:pt>
                <c:pt idx="2">
                  <c:v>Camins</c:v>
                </c:pt>
                <c:pt idx="3">
                  <c:v>Industr.</c:v>
                </c:pt>
                <c:pt idx="4">
                  <c:v>ETSDisseny</c:v>
                </c:pt>
                <c:pt idx="5">
                  <c:v>Geodèsia</c:v>
                </c:pt>
                <c:pt idx="6">
                  <c:v>Gest.Edif.</c:v>
                </c:pt>
                <c:pt idx="7">
                  <c:v>EPS Alcoi</c:v>
                </c:pt>
                <c:pt idx="8">
                  <c:v>Fac. BBAA</c:v>
                </c:pt>
                <c:pt idx="9">
                  <c:v>Fac. ADE</c:v>
                </c:pt>
                <c:pt idx="10">
                  <c:v>EPS Gandia</c:v>
                </c:pt>
                <c:pt idx="11">
                  <c:v>ETSINF</c:v>
                </c:pt>
                <c:pt idx="12">
                  <c:v>ETS Teleco</c:v>
                </c:pt>
                <c:pt idx="13">
                  <c:v>Universit.</c:v>
                </c:pt>
                <c:pt idx="14">
                  <c:v>Uni.Màster</c:v>
                </c:pt>
                <c:pt idx="15">
                  <c:v>TOTALS</c:v>
                </c:pt>
              </c:strCache>
            </c:strRef>
          </c:cat>
          <c:val>
            <c:numRef>
              <c:f>'Històric actualitzat'!$Z$3:$Z$18</c:f>
              <c:numCache>
                <c:formatCode>0.0%</c:formatCode>
                <c:ptCount val="16"/>
                <c:pt idx="0">
                  <c:v>2.9000000000000001E-2</c:v>
                </c:pt>
                <c:pt idx="1">
                  <c:v>1.3123252001157295E-2</c:v>
                </c:pt>
                <c:pt idx="2">
                  <c:v>1.575129097440503E-2</c:v>
                </c:pt>
                <c:pt idx="3">
                  <c:v>4.7115370866297752E-2</c:v>
                </c:pt>
                <c:pt idx="4">
                  <c:v>2.1040590826245445E-2</c:v>
                </c:pt>
                <c:pt idx="5">
                  <c:v>1.2056262558606833E-2</c:v>
                </c:pt>
                <c:pt idx="6">
                  <c:v>4.5029325821438336E-2</c:v>
                </c:pt>
                <c:pt idx="7">
                  <c:v>8.1860277093822348E-2</c:v>
                </c:pt>
                <c:pt idx="8">
                  <c:v>0.11641049754606637</c:v>
                </c:pt>
                <c:pt idx="9">
                  <c:v>4.690416751006455E-2</c:v>
                </c:pt>
                <c:pt idx="10">
                  <c:v>8.9126803756742701E-2</c:v>
                </c:pt>
                <c:pt idx="11">
                  <c:v>0.13621927428794381</c:v>
                </c:pt>
                <c:pt idx="12">
                  <c:v>1.4327062228654125E-2</c:v>
                </c:pt>
                <c:pt idx="13">
                  <c:v>0</c:v>
                </c:pt>
                <c:pt idx="14">
                  <c:v>2.0048497297959104E-2</c:v>
                </c:pt>
                <c:pt idx="15">
                  <c:v>4.8075460384281253E-2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53E-480A-A8FA-8F8727665DB0}"/>
            </c:ext>
          </c:extLst>
        </c:ser>
        <c:ser>
          <c:idx val="7"/>
          <c:order val="7"/>
          <c:tx>
            <c:strRef>
              <c:f>'Històric actualitzat'!$AA$2</c:f>
              <c:strCache>
                <c:ptCount val="1"/>
                <c:pt idx="0">
                  <c:v>2013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'Històric actualitzat'!$M$3:$M$18</c:f>
              <c:strCache>
                <c:ptCount val="16"/>
                <c:pt idx="0">
                  <c:v>Agrònoms</c:v>
                </c:pt>
                <c:pt idx="1">
                  <c:v>ETS Arquit</c:v>
                </c:pt>
                <c:pt idx="2">
                  <c:v>Camins</c:v>
                </c:pt>
                <c:pt idx="3">
                  <c:v>Industr.</c:v>
                </c:pt>
                <c:pt idx="4">
                  <c:v>ETSDisseny</c:v>
                </c:pt>
                <c:pt idx="5">
                  <c:v>Geodèsia</c:v>
                </c:pt>
                <c:pt idx="6">
                  <c:v>Gest.Edif.</c:v>
                </c:pt>
                <c:pt idx="7">
                  <c:v>EPS Alcoi</c:v>
                </c:pt>
                <c:pt idx="8">
                  <c:v>Fac. BBAA</c:v>
                </c:pt>
                <c:pt idx="9">
                  <c:v>Fac. ADE</c:v>
                </c:pt>
                <c:pt idx="10">
                  <c:v>EPS Gandia</c:v>
                </c:pt>
                <c:pt idx="11">
                  <c:v>ETSINF</c:v>
                </c:pt>
                <c:pt idx="12">
                  <c:v>ETS Teleco</c:v>
                </c:pt>
                <c:pt idx="13">
                  <c:v>Universit.</c:v>
                </c:pt>
                <c:pt idx="14">
                  <c:v>Uni.Màster</c:v>
                </c:pt>
                <c:pt idx="15">
                  <c:v>TOTALS</c:v>
                </c:pt>
              </c:strCache>
            </c:strRef>
          </c:cat>
          <c:val>
            <c:numRef>
              <c:f>'Històric actualitzat'!$AA$3:$AA$18</c:f>
              <c:numCache>
                <c:formatCode>0.0%</c:formatCode>
                <c:ptCount val="16"/>
                <c:pt idx="0">
                  <c:v>1.7000000000000001E-2</c:v>
                </c:pt>
                <c:pt idx="1">
                  <c:v>1.9400000000000001E-2</c:v>
                </c:pt>
                <c:pt idx="2">
                  <c:v>2.2800000000000001E-2</c:v>
                </c:pt>
                <c:pt idx="3">
                  <c:v>4.1599999999999998E-2</c:v>
                </c:pt>
                <c:pt idx="4">
                  <c:v>1.9599999999999999E-2</c:v>
                </c:pt>
                <c:pt idx="5">
                  <c:v>0</c:v>
                </c:pt>
                <c:pt idx="6">
                  <c:v>4.1599999999999998E-2</c:v>
                </c:pt>
                <c:pt idx="7">
                  <c:v>9.0899999999999995E-2</c:v>
                </c:pt>
                <c:pt idx="8">
                  <c:v>7.8E-2</c:v>
                </c:pt>
                <c:pt idx="9">
                  <c:v>4.3200000000000002E-2</c:v>
                </c:pt>
                <c:pt idx="10">
                  <c:v>7.2400000000000006E-2</c:v>
                </c:pt>
                <c:pt idx="11">
                  <c:v>0.10440000000000001</c:v>
                </c:pt>
                <c:pt idx="12">
                  <c:v>1.6199999999999999E-2</c:v>
                </c:pt>
                <c:pt idx="13">
                  <c:v>0</c:v>
                </c:pt>
                <c:pt idx="14">
                  <c:v>1.7299999999999999E-2</c:v>
                </c:pt>
                <c:pt idx="15">
                  <c:v>4.2000000000000003E-2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053E-480A-A8FA-8F8727665DB0}"/>
            </c:ext>
          </c:extLst>
        </c:ser>
        <c:ser>
          <c:idx val="8"/>
          <c:order val="8"/>
          <c:tx>
            <c:strRef>
              <c:f>'Històric actualitzat'!$AB$2</c:f>
              <c:strCache>
                <c:ptCount val="1"/>
                <c:pt idx="0">
                  <c:v>2014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'Històric actualitzat'!$M$3:$M$18</c:f>
              <c:strCache>
                <c:ptCount val="16"/>
                <c:pt idx="0">
                  <c:v>Agrònoms</c:v>
                </c:pt>
                <c:pt idx="1">
                  <c:v>ETS Arquit</c:v>
                </c:pt>
                <c:pt idx="2">
                  <c:v>Camins</c:v>
                </c:pt>
                <c:pt idx="3">
                  <c:v>Industr.</c:v>
                </c:pt>
                <c:pt idx="4">
                  <c:v>ETSDisseny</c:v>
                </c:pt>
                <c:pt idx="5">
                  <c:v>Geodèsia</c:v>
                </c:pt>
                <c:pt idx="6">
                  <c:v>Gest.Edif.</c:v>
                </c:pt>
                <c:pt idx="7">
                  <c:v>EPS Alcoi</c:v>
                </c:pt>
                <c:pt idx="8">
                  <c:v>Fac. BBAA</c:v>
                </c:pt>
                <c:pt idx="9">
                  <c:v>Fac. ADE</c:v>
                </c:pt>
                <c:pt idx="10">
                  <c:v>EPS Gandia</c:v>
                </c:pt>
                <c:pt idx="11">
                  <c:v>ETSINF</c:v>
                </c:pt>
                <c:pt idx="12">
                  <c:v>ETS Teleco</c:v>
                </c:pt>
                <c:pt idx="13">
                  <c:v>Universit.</c:v>
                </c:pt>
                <c:pt idx="14">
                  <c:v>Uni.Màster</c:v>
                </c:pt>
                <c:pt idx="15">
                  <c:v>TOTALS</c:v>
                </c:pt>
              </c:strCache>
            </c:strRef>
          </c:cat>
          <c:val>
            <c:numRef>
              <c:f>'Històric actualitzat'!$AB$3:$AB$18</c:f>
              <c:numCache>
                <c:formatCode>0.0%</c:formatCode>
                <c:ptCount val="16"/>
                <c:pt idx="0">
                  <c:v>0.04</c:v>
                </c:pt>
                <c:pt idx="1">
                  <c:v>9.1176965571829627E-3</c:v>
                </c:pt>
                <c:pt idx="2">
                  <c:v>3.5281037220442991E-2</c:v>
                </c:pt>
                <c:pt idx="3">
                  <c:v>7.4945089925194983E-2</c:v>
                </c:pt>
                <c:pt idx="4">
                  <c:v>2.4697209159265758E-2</c:v>
                </c:pt>
                <c:pt idx="5">
                  <c:v>0</c:v>
                </c:pt>
                <c:pt idx="6">
                  <c:v>2.8530103263876085E-2</c:v>
                </c:pt>
                <c:pt idx="7">
                  <c:v>0.10298380767813957</c:v>
                </c:pt>
                <c:pt idx="8">
                  <c:v>4.5905843561091772E-2</c:v>
                </c:pt>
                <c:pt idx="9">
                  <c:v>4.4155844155844157E-2</c:v>
                </c:pt>
                <c:pt idx="10">
                  <c:v>8.4030429333411066E-2</c:v>
                </c:pt>
                <c:pt idx="11">
                  <c:v>0.11573463746544757</c:v>
                </c:pt>
                <c:pt idx="12">
                  <c:v>1.4556629331608104E-2</c:v>
                </c:pt>
                <c:pt idx="13">
                  <c:v>0</c:v>
                </c:pt>
                <c:pt idx="14">
                  <c:v>7.7535885455794502E-3</c:v>
                </c:pt>
                <c:pt idx="15">
                  <c:v>4.6257829036104876E-2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53E-480A-A8FA-8F8727665DB0}"/>
            </c:ext>
          </c:extLst>
        </c:ser>
        <c:ser>
          <c:idx val="9"/>
          <c:order val="9"/>
          <c:tx>
            <c:strRef>
              <c:f>'Històric actualitzat'!$AC$2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'Històric actualitzat'!$M$3:$M$18</c:f>
              <c:strCache>
                <c:ptCount val="16"/>
                <c:pt idx="0">
                  <c:v>Agrònoms</c:v>
                </c:pt>
                <c:pt idx="1">
                  <c:v>ETS Arquit</c:v>
                </c:pt>
                <c:pt idx="2">
                  <c:v>Camins</c:v>
                </c:pt>
                <c:pt idx="3">
                  <c:v>Industr.</c:v>
                </c:pt>
                <c:pt idx="4">
                  <c:v>ETSDisseny</c:v>
                </c:pt>
                <c:pt idx="5">
                  <c:v>Geodèsia</c:v>
                </c:pt>
                <c:pt idx="6">
                  <c:v>Gest.Edif.</c:v>
                </c:pt>
                <c:pt idx="7">
                  <c:v>EPS Alcoi</c:v>
                </c:pt>
                <c:pt idx="8">
                  <c:v>Fac. BBAA</c:v>
                </c:pt>
                <c:pt idx="9">
                  <c:v>Fac. ADE</c:v>
                </c:pt>
                <c:pt idx="10">
                  <c:v>EPS Gandia</c:v>
                </c:pt>
                <c:pt idx="11">
                  <c:v>ETSINF</c:v>
                </c:pt>
                <c:pt idx="12">
                  <c:v>ETS Teleco</c:v>
                </c:pt>
                <c:pt idx="13">
                  <c:v>Universit.</c:v>
                </c:pt>
                <c:pt idx="14">
                  <c:v>Uni.Màster</c:v>
                </c:pt>
                <c:pt idx="15">
                  <c:v>TOTALS</c:v>
                </c:pt>
              </c:strCache>
            </c:strRef>
          </c:cat>
          <c:val>
            <c:numRef>
              <c:f>'Històric actualitzat'!$AC$3:$AC$18</c:f>
              <c:numCache>
                <c:formatCode>0.0%</c:formatCode>
                <c:ptCount val="16"/>
                <c:pt idx="0">
                  <c:v>7.3999999999999996E-2</c:v>
                </c:pt>
                <c:pt idx="1">
                  <c:v>4.9164734360217406E-2</c:v>
                </c:pt>
                <c:pt idx="2">
                  <c:v>3.141586898335072E-2</c:v>
                </c:pt>
                <c:pt idx="3">
                  <c:v>0.10092632598288201</c:v>
                </c:pt>
                <c:pt idx="4">
                  <c:v>2.4181213845667463E-2</c:v>
                </c:pt>
                <c:pt idx="5">
                  <c:v>0</c:v>
                </c:pt>
                <c:pt idx="6">
                  <c:v>3.5311382631437079E-2</c:v>
                </c:pt>
                <c:pt idx="7">
                  <c:v>0.1068084335165831</c:v>
                </c:pt>
                <c:pt idx="8">
                  <c:v>7.3096089486044402E-2</c:v>
                </c:pt>
                <c:pt idx="9">
                  <c:v>3.3344792024750776E-2</c:v>
                </c:pt>
                <c:pt idx="10">
                  <c:v>0.14237166290886513</c:v>
                </c:pt>
                <c:pt idx="11">
                  <c:v>0.12104646622413121</c:v>
                </c:pt>
                <c:pt idx="12">
                  <c:v>4.2809836189420932E-3</c:v>
                </c:pt>
                <c:pt idx="13">
                  <c:v>0.15541976620616399</c:v>
                </c:pt>
                <c:pt idx="14">
                  <c:v>0</c:v>
                </c:pt>
                <c:pt idx="15">
                  <c:v>6.4237705350936397E-2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053E-480A-A8FA-8F8727665DB0}"/>
            </c:ext>
          </c:extLst>
        </c:ser>
        <c:ser>
          <c:idx val="10"/>
          <c:order val="10"/>
          <c:tx>
            <c:strRef>
              <c:f>'Històric actualitzat'!$AD$2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'Històric actualitzat'!$M$3:$M$18</c:f>
              <c:strCache>
                <c:ptCount val="16"/>
                <c:pt idx="0">
                  <c:v>Agrònoms</c:v>
                </c:pt>
                <c:pt idx="1">
                  <c:v>ETS Arquit</c:v>
                </c:pt>
                <c:pt idx="2">
                  <c:v>Camins</c:v>
                </c:pt>
                <c:pt idx="3">
                  <c:v>Industr.</c:v>
                </c:pt>
                <c:pt idx="4">
                  <c:v>ETSDisseny</c:v>
                </c:pt>
                <c:pt idx="5">
                  <c:v>Geodèsia</c:v>
                </c:pt>
                <c:pt idx="6">
                  <c:v>Gest.Edif.</c:v>
                </c:pt>
                <c:pt idx="7">
                  <c:v>EPS Alcoi</c:v>
                </c:pt>
                <c:pt idx="8">
                  <c:v>Fac. BBAA</c:v>
                </c:pt>
                <c:pt idx="9">
                  <c:v>Fac. ADE</c:v>
                </c:pt>
                <c:pt idx="10">
                  <c:v>EPS Gandia</c:v>
                </c:pt>
                <c:pt idx="11">
                  <c:v>ETSINF</c:v>
                </c:pt>
                <c:pt idx="12">
                  <c:v>ETS Teleco</c:v>
                </c:pt>
                <c:pt idx="13">
                  <c:v>Universit.</c:v>
                </c:pt>
                <c:pt idx="14">
                  <c:v>Uni.Màster</c:v>
                </c:pt>
                <c:pt idx="15">
                  <c:v>TOTALS</c:v>
                </c:pt>
              </c:strCache>
            </c:strRef>
          </c:cat>
          <c:val>
            <c:numRef>
              <c:f>'Històric actualitzat'!$AD$3:$AD$18</c:f>
              <c:numCache>
                <c:formatCode>0.0%</c:formatCode>
                <c:ptCount val="16"/>
                <c:pt idx="0">
                  <c:v>5.2999999999999999E-2</c:v>
                </c:pt>
                <c:pt idx="1">
                  <c:v>6.5323020315428915E-2</c:v>
                </c:pt>
                <c:pt idx="2">
                  <c:v>3.6056067184471853E-3</c:v>
                </c:pt>
                <c:pt idx="3">
                  <c:v>8.2367549575291799E-2</c:v>
                </c:pt>
                <c:pt idx="4">
                  <c:v>5.2336709351341222E-2</c:v>
                </c:pt>
                <c:pt idx="5">
                  <c:v>4.5327754532775454E-2</c:v>
                </c:pt>
                <c:pt idx="6">
                  <c:v>3.3073522440384973E-2</c:v>
                </c:pt>
                <c:pt idx="7">
                  <c:v>8.1669763369635412E-2</c:v>
                </c:pt>
                <c:pt idx="8">
                  <c:v>7.8763205440759931E-2</c:v>
                </c:pt>
                <c:pt idx="9">
                  <c:v>2.0302001300484072E-2</c:v>
                </c:pt>
                <c:pt idx="10">
                  <c:v>0.11973785401411043</c:v>
                </c:pt>
                <c:pt idx="11">
                  <c:v>0.1145285434437229</c:v>
                </c:pt>
                <c:pt idx="12">
                  <c:v>1.4070463106580987E-2</c:v>
                </c:pt>
                <c:pt idx="13">
                  <c:v>0.13840830449826991</c:v>
                </c:pt>
                <c:pt idx="14">
                  <c:v>0.13800000000000001</c:v>
                </c:pt>
                <c:pt idx="15">
                  <c:v>6.1236382412146947E-2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53E-480A-A8FA-8F8727665DB0}"/>
            </c:ext>
          </c:extLst>
        </c:ser>
        <c:ser>
          <c:idx val="11"/>
          <c:order val="11"/>
          <c:tx>
            <c:strRef>
              <c:f>'Històric actualitzat'!$AE$2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'Històric actualitzat'!$M$3:$M$18</c:f>
              <c:strCache>
                <c:ptCount val="16"/>
                <c:pt idx="0">
                  <c:v>Agrònoms</c:v>
                </c:pt>
                <c:pt idx="1">
                  <c:v>ETS Arquit</c:v>
                </c:pt>
                <c:pt idx="2">
                  <c:v>Camins</c:v>
                </c:pt>
                <c:pt idx="3">
                  <c:v>Industr.</c:v>
                </c:pt>
                <c:pt idx="4">
                  <c:v>ETSDisseny</c:v>
                </c:pt>
                <c:pt idx="5">
                  <c:v>Geodèsia</c:v>
                </c:pt>
                <c:pt idx="6">
                  <c:v>Gest.Edif.</c:v>
                </c:pt>
                <c:pt idx="7">
                  <c:v>EPS Alcoi</c:v>
                </c:pt>
                <c:pt idx="8">
                  <c:v>Fac. BBAA</c:v>
                </c:pt>
                <c:pt idx="9">
                  <c:v>Fac. ADE</c:v>
                </c:pt>
                <c:pt idx="10">
                  <c:v>EPS Gandia</c:v>
                </c:pt>
                <c:pt idx="11">
                  <c:v>ETSINF</c:v>
                </c:pt>
                <c:pt idx="12">
                  <c:v>ETS Teleco</c:v>
                </c:pt>
                <c:pt idx="13">
                  <c:v>Universit.</c:v>
                </c:pt>
                <c:pt idx="14">
                  <c:v>Uni.Màster</c:v>
                </c:pt>
                <c:pt idx="15">
                  <c:v>TOTALS</c:v>
                </c:pt>
              </c:strCache>
            </c:strRef>
          </c:cat>
          <c:val>
            <c:numRef>
              <c:f>'Històric actualitzat'!$AE$3:$AE$18</c:f>
              <c:numCache>
                <c:formatCode>0.0%</c:formatCode>
                <c:ptCount val="16"/>
                <c:pt idx="0">
                  <c:v>0.06</c:v>
                </c:pt>
                <c:pt idx="1">
                  <c:v>8.7588101318564537E-2</c:v>
                </c:pt>
                <c:pt idx="2">
                  <c:v>1.8970687228443792E-2</c:v>
                </c:pt>
                <c:pt idx="3">
                  <c:v>9.3450919766569274E-2</c:v>
                </c:pt>
                <c:pt idx="4">
                  <c:v>5.7043192191293883E-2</c:v>
                </c:pt>
                <c:pt idx="5">
                  <c:v>2.8933092224231464E-2</c:v>
                </c:pt>
                <c:pt idx="6">
                  <c:v>2.5166880385412798E-2</c:v>
                </c:pt>
                <c:pt idx="7">
                  <c:v>8.3547671665817197E-2</c:v>
                </c:pt>
                <c:pt idx="8">
                  <c:v>7.0327175954915472E-2</c:v>
                </c:pt>
                <c:pt idx="9">
                  <c:v>7.2938006385766752E-2</c:v>
                </c:pt>
                <c:pt idx="10">
                  <c:v>0.14380149754064978</c:v>
                </c:pt>
                <c:pt idx="11">
                  <c:v>0.12479133028652746</c:v>
                </c:pt>
                <c:pt idx="12">
                  <c:v>2.5593299208934391E-3</c:v>
                </c:pt>
                <c:pt idx="13">
                  <c:v>1.3169389072040948E-3</c:v>
                </c:pt>
                <c:pt idx="14">
                  <c:v>0.13107968264918937</c:v>
                </c:pt>
                <c:pt idx="15">
                  <c:v>7.0910234461015659E-2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053E-480A-A8FA-8F8727665DB0}"/>
            </c:ext>
          </c:extLst>
        </c:ser>
        <c:ser>
          <c:idx val="12"/>
          <c:order val="12"/>
          <c:tx>
            <c:strRef>
              <c:f>'Històric actualitzat'!$AF$2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'Històric actualitzat'!$M$3:$M$18</c:f>
              <c:strCache>
                <c:ptCount val="16"/>
                <c:pt idx="0">
                  <c:v>Agrònoms</c:v>
                </c:pt>
                <c:pt idx="1">
                  <c:v>ETS Arquit</c:v>
                </c:pt>
                <c:pt idx="2">
                  <c:v>Camins</c:v>
                </c:pt>
                <c:pt idx="3">
                  <c:v>Industr.</c:v>
                </c:pt>
                <c:pt idx="4">
                  <c:v>ETSDisseny</c:v>
                </c:pt>
                <c:pt idx="5">
                  <c:v>Geodèsia</c:v>
                </c:pt>
                <c:pt idx="6">
                  <c:v>Gest.Edif.</c:v>
                </c:pt>
                <c:pt idx="7">
                  <c:v>EPS Alcoi</c:v>
                </c:pt>
                <c:pt idx="8">
                  <c:v>Fac. BBAA</c:v>
                </c:pt>
                <c:pt idx="9">
                  <c:v>Fac. ADE</c:v>
                </c:pt>
                <c:pt idx="10">
                  <c:v>EPS Gandia</c:v>
                </c:pt>
                <c:pt idx="11">
                  <c:v>ETSINF</c:v>
                </c:pt>
                <c:pt idx="12">
                  <c:v>ETS Teleco</c:v>
                </c:pt>
                <c:pt idx="13">
                  <c:v>Universit.</c:v>
                </c:pt>
                <c:pt idx="14">
                  <c:v>Uni.Màster</c:v>
                </c:pt>
                <c:pt idx="15">
                  <c:v>TOTALS</c:v>
                </c:pt>
              </c:strCache>
            </c:strRef>
          </c:cat>
          <c:val>
            <c:numRef>
              <c:f>'Històric actualitzat'!$AF$3:$AF$18</c:f>
              <c:numCache>
                <c:formatCode>0.0%</c:formatCode>
                <c:ptCount val="16"/>
                <c:pt idx="0">
                  <c:v>7.6999999999999999E-2</c:v>
                </c:pt>
                <c:pt idx="1">
                  <c:v>0.11061340254098399</c:v>
                </c:pt>
                <c:pt idx="2">
                  <c:v>9.7566179139310198E-3</c:v>
                </c:pt>
                <c:pt idx="3">
                  <c:v>9.8805327200881393E-2</c:v>
                </c:pt>
                <c:pt idx="4">
                  <c:v>5.9538862699745503E-2</c:v>
                </c:pt>
                <c:pt idx="5">
                  <c:v>8.5106382978723406E-3</c:v>
                </c:pt>
                <c:pt idx="6">
                  <c:v>1.6479894528675001E-2</c:v>
                </c:pt>
                <c:pt idx="7">
                  <c:v>8.48700881436487E-2</c:v>
                </c:pt>
                <c:pt idx="8">
                  <c:v>5.9561504745069001E-2</c:v>
                </c:pt>
                <c:pt idx="9">
                  <c:v>5.9673969167219898E-2</c:v>
                </c:pt>
                <c:pt idx="10">
                  <c:v>0.15378484035795301</c:v>
                </c:pt>
                <c:pt idx="11">
                  <c:v>0.120586685403127</c:v>
                </c:pt>
                <c:pt idx="12">
                  <c:v>7.1665418761364796E-3</c:v>
                </c:pt>
                <c:pt idx="13">
                  <c:v>0.115384615384615</c:v>
                </c:pt>
                <c:pt idx="14">
                  <c:v>0</c:v>
                </c:pt>
                <c:pt idx="15">
                  <c:v>7.4015243055496949E-2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053E-480A-A8FA-8F8727665DB0}"/>
            </c:ext>
          </c:extLst>
        </c:ser>
        <c:ser>
          <c:idx val="13"/>
          <c:order val="13"/>
          <c:tx>
            <c:strRef>
              <c:f>'Històric actualitzat'!$AG$2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'Històric actualitzat'!$M$3:$M$18</c:f>
              <c:strCache>
                <c:ptCount val="16"/>
                <c:pt idx="0">
                  <c:v>Agrònoms</c:v>
                </c:pt>
                <c:pt idx="1">
                  <c:v>ETS Arquit</c:v>
                </c:pt>
                <c:pt idx="2">
                  <c:v>Camins</c:v>
                </c:pt>
                <c:pt idx="3">
                  <c:v>Industr.</c:v>
                </c:pt>
                <c:pt idx="4">
                  <c:v>ETSDisseny</c:v>
                </c:pt>
                <c:pt idx="5">
                  <c:v>Geodèsia</c:v>
                </c:pt>
                <c:pt idx="6">
                  <c:v>Gest.Edif.</c:v>
                </c:pt>
                <c:pt idx="7">
                  <c:v>EPS Alcoi</c:v>
                </c:pt>
                <c:pt idx="8">
                  <c:v>Fac. BBAA</c:v>
                </c:pt>
                <c:pt idx="9">
                  <c:v>Fac. ADE</c:v>
                </c:pt>
                <c:pt idx="10">
                  <c:v>EPS Gandia</c:v>
                </c:pt>
                <c:pt idx="11">
                  <c:v>ETSINF</c:v>
                </c:pt>
                <c:pt idx="12">
                  <c:v>ETS Teleco</c:v>
                </c:pt>
                <c:pt idx="13">
                  <c:v>Universit.</c:v>
                </c:pt>
                <c:pt idx="14">
                  <c:v>Uni.Màster</c:v>
                </c:pt>
                <c:pt idx="15">
                  <c:v>TOTALS</c:v>
                </c:pt>
              </c:strCache>
            </c:strRef>
          </c:cat>
          <c:val>
            <c:numRef>
              <c:f>'Històric actualitzat'!$AG$3:$AG$18</c:f>
              <c:numCache>
                <c:formatCode>0.0%</c:formatCode>
                <c:ptCount val="16"/>
                <c:pt idx="0">
                  <c:v>6.0999999999999999E-2</c:v>
                </c:pt>
                <c:pt idx="1">
                  <c:v>0.11854488100988821</c:v>
                </c:pt>
                <c:pt idx="2">
                  <c:v>4.5143330072981722E-3</c:v>
                </c:pt>
                <c:pt idx="3">
                  <c:v>9.7353052848541816E-2</c:v>
                </c:pt>
                <c:pt idx="4">
                  <c:v>4.8153409090909094E-2</c:v>
                </c:pt>
                <c:pt idx="5">
                  <c:v>3.2454361054766734E-2</c:v>
                </c:pt>
                <c:pt idx="6">
                  <c:v>9.137844382510165E-3</c:v>
                </c:pt>
                <c:pt idx="7">
                  <c:v>4.8257404638437314E-2</c:v>
                </c:pt>
                <c:pt idx="8">
                  <c:v>6.0928657901404878E-2</c:v>
                </c:pt>
                <c:pt idx="9">
                  <c:v>6.1130378444300471E-2</c:v>
                </c:pt>
                <c:pt idx="10">
                  <c:v>0.14949913845974125</c:v>
                </c:pt>
                <c:pt idx="11">
                  <c:v>0.11134747886390697</c:v>
                </c:pt>
                <c:pt idx="12">
                  <c:v>4.4637100373959709E-3</c:v>
                </c:pt>
                <c:pt idx="13">
                  <c:v>0.15472312703583063</c:v>
                </c:pt>
                <c:pt idx="14">
                  <c:v>0</c:v>
                </c:pt>
                <c:pt idx="15">
                  <c:v>6.983740923245628E-2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053E-480A-A8FA-8F8727665DB0}"/>
            </c:ext>
          </c:extLst>
        </c:ser>
        <c:ser>
          <c:idx val="14"/>
          <c:order val="14"/>
          <c:tx>
            <c:strRef>
              <c:f>'Històric actualitzat'!$AH$2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'Històric actualitzat'!$M$3:$M$18</c:f>
              <c:strCache>
                <c:ptCount val="16"/>
                <c:pt idx="0">
                  <c:v>Agrònoms</c:v>
                </c:pt>
                <c:pt idx="1">
                  <c:v>ETS Arquit</c:v>
                </c:pt>
                <c:pt idx="2">
                  <c:v>Camins</c:v>
                </c:pt>
                <c:pt idx="3">
                  <c:v>Industr.</c:v>
                </c:pt>
                <c:pt idx="4">
                  <c:v>ETSDisseny</c:v>
                </c:pt>
                <c:pt idx="5">
                  <c:v>Geodèsia</c:v>
                </c:pt>
                <c:pt idx="6">
                  <c:v>Gest.Edif.</c:v>
                </c:pt>
                <c:pt idx="7">
                  <c:v>EPS Alcoi</c:v>
                </c:pt>
                <c:pt idx="8">
                  <c:v>Fac. BBAA</c:v>
                </c:pt>
                <c:pt idx="9">
                  <c:v>Fac. ADE</c:v>
                </c:pt>
                <c:pt idx="10">
                  <c:v>EPS Gandia</c:v>
                </c:pt>
                <c:pt idx="11">
                  <c:v>ETSINF</c:v>
                </c:pt>
                <c:pt idx="12">
                  <c:v>ETS Teleco</c:v>
                </c:pt>
                <c:pt idx="13">
                  <c:v>Universit.</c:v>
                </c:pt>
                <c:pt idx="14">
                  <c:v>Uni.Màster</c:v>
                </c:pt>
                <c:pt idx="15">
                  <c:v>TOTALS</c:v>
                </c:pt>
              </c:strCache>
            </c:strRef>
          </c:cat>
          <c:val>
            <c:numRef>
              <c:f>'Històric actualitzat'!$AH$3:$AH$18</c:f>
              <c:numCache>
                <c:formatCode>0.0%</c:formatCode>
                <c:ptCount val="16"/>
                <c:pt idx="0">
                  <c:v>6.0999999999999999E-2</c:v>
                </c:pt>
                <c:pt idx="1">
                  <c:v>0.13070736516075299</c:v>
                </c:pt>
                <c:pt idx="2">
                  <c:v>3.0244171276102398E-3</c:v>
                </c:pt>
                <c:pt idx="3">
                  <c:v>8.7369838598756813E-2</c:v>
                </c:pt>
                <c:pt idx="4">
                  <c:v>4.4675367603386029E-2</c:v>
                </c:pt>
                <c:pt idx="5">
                  <c:v>4.652730950775455E-2</c:v>
                </c:pt>
                <c:pt idx="6">
                  <c:v>3.5778175313059032E-2</c:v>
                </c:pt>
                <c:pt idx="7">
                  <c:v>4.1666666666666664E-2</c:v>
                </c:pt>
                <c:pt idx="8">
                  <c:v>5.9425118712913512E-2</c:v>
                </c:pt>
                <c:pt idx="9">
                  <c:v>6.2233285917496446E-2</c:v>
                </c:pt>
                <c:pt idx="10">
                  <c:v>0.12566165913036026</c:v>
                </c:pt>
                <c:pt idx="11">
                  <c:v>0.10560909556688707</c:v>
                </c:pt>
                <c:pt idx="12">
                  <c:v>0</c:v>
                </c:pt>
                <c:pt idx="13">
                  <c:v>0.14414414414414414</c:v>
                </c:pt>
                <c:pt idx="14">
                  <c:v>0</c:v>
                </c:pt>
                <c:pt idx="15">
                  <c:v>6.6037644728169337E-2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053E-480A-A8FA-8F8727665DB0}"/>
            </c:ext>
          </c:extLst>
        </c:ser>
        <c:ser>
          <c:idx val="15"/>
          <c:order val="15"/>
          <c:tx>
            <c:strRef>
              <c:f>'Històric actualitzat'!$AI$2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'Històric actualitzat'!$M$3:$M$18</c:f>
              <c:strCache>
                <c:ptCount val="16"/>
                <c:pt idx="0">
                  <c:v>Agrònoms</c:v>
                </c:pt>
                <c:pt idx="1">
                  <c:v>ETS Arquit</c:v>
                </c:pt>
                <c:pt idx="2">
                  <c:v>Camins</c:v>
                </c:pt>
                <c:pt idx="3">
                  <c:v>Industr.</c:v>
                </c:pt>
                <c:pt idx="4">
                  <c:v>ETSDisseny</c:v>
                </c:pt>
                <c:pt idx="5">
                  <c:v>Geodèsia</c:v>
                </c:pt>
                <c:pt idx="6">
                  <c:v>Gest.Edif.</c:v>
                </c:pt>
                <c:pt idx="7">
                  <c:v>EPS Alcoi</c:v>
                </c:pt>
                <c:pt idx="8">
                  <c:v>Fac. BBAA</c:v>
                </c:pt>
                <c:pt idx="9">
                  <c:v>Fac. ADE</c:v>
                </c:pt>
                <c:pt idx="10">
                  <c:v>EPS Gandia</c:v>
                </c:pt>
                <c:pt idx="11">
                  <c:v>ETSINF</c:v>
                </c:pt>
                <c:pt idx="12">
                  <c:v>ETS Teleco</c:v>
                </c:pt>
                <c:pt idx="13">
                  <c:v>Universit.</c:v>
                </c:pt>
                <c:pt idx="14">
                  <c:v>Uni.Màster</c:v>
                </c:pt>
                <c:pt idx="15">
                  <c:v>TOTALS</c:v>
                </c:pt>
              </c:strCache>
            </c:strRef>
          </c:cat>
          <c:val>
            <c:numRef>
              <c:f>'Històric actualitzat'!$AI$3:$AI$18</c:f>
              <c:numCache>
                <c:formatCode>0.0%</c:formatCode>
                <c:ptCount val="16"/>
                <c:pt idx="0">
                  <c:v>7.0000000000000007E-2</c:v>
                </c:pt>
                <c:pt idx="1">
                  <c:v>0.13500000000000001</c:v>
                </c:pt>
                <c:pt idx="2">
                  <c:v>0</c:v>
                </c:pt>
                <c:pt idx="3">
                  <c:v>9.8000000000000004E-2</c:v>
                </c:pt>
                <c:pt idx="4">
                  <c:v>4.3999999999999997E-2</c:v>
                </c:pt>
                <c:pt idx="5">
                  <c:v>2.7E-2</c:v>
                </c:pt>
                <c:pt idx="6">
                  <c:v>3.9E-2</c:v>
                </c:pt>
                <c:pt idx="7">
                  <c:v>7.0000000000000007E-2</c:v>
                </c:pt>
                <c:pt idx="8">
                  <c:v>6.2E-2</c:v>
                </c:pt>
                <c:pt idx="9">
                  <c:v>8.5000000000000006E-2</c:v>
                </c:pt>
                <c:pt idx="10">
                  <c:v>0.151</c:v>
                </c:pt>
                <c:pt idx="11">
                  <c:v>9.8000000000000004E-2</c:v>
                </c:pt>
                <c:pt idx="12">
                  <c:v>0</c:v>
                </c:pt>
                <c:pt idx="13">
                  <c:v>0.13</c:v>
                </c:pt>
                <c:pt idx="14">
                  <c:v>0</c:v>
                </c:pt>
                <c:pt idx="15">
                  <c:v>7.3041071973053054E-2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053E-480A-A8FA-8F8727665DB0}"/>
            </c:ext>
          </c:extLst>
        </c:ser>
        <c:ser>
          <c:idx val="16"/>
          <c:order val="16"/>
          <c:tx>
            <c:strRef>
              <c:f>'Històric actualitzat'!$AJ$2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'Històric actualitzat'!$M$3:$M$18</c:f>
              <c:strCache>
                <c:ptCount val="16"/>
                <c:pt idx="0">
                  <c:v>Agrònoms</c:v>
                </c:pt>
                <c:pt idx="1">
                  <c:v>ETS Arquit</c:v>
                </c:pt>
                <c:pt idx="2">
                  <c:v>Camins</c:v>
                </c:pt>
                <c:pt idx="3">
                  <c:v>Industr.</c:v>
                </c:pt>
                <c:pt idx="4">
                  <c:v>ETSDisseny</c:v>
                </c:pt>
                <c:pt idx="5">
                  <c:v>Geodèsia</c:v>
                </c:pt>
                <c:pt idx="6">
                  <c:v>Gest.Edif.</c:v>
                </c:pt>
                <c:pt idx="7">
                  <c:v>EPS Alcoi</c:v>
                </c:pt>
                <c:pt idx="8">
                  <c:v>Fac. BBAA</c:v>
                </c:pt>
                <c:pt idx="9">
                  <c:v>Fac. ADE</c:v>
                </c:pt>
                <c:pt idx="10">
                  <c:v>EPS Gandia</c:v>
                </c:pt>
                <c:pt idx="11">
                  <c:v>ETSINF</c:v>
                </c:pt>
                <c:pt idx="12">
                  <c:v>ETS Teleco</c:v>
                </c:pt>
                <c:pt idx="13">
                  <c:v>Universit.</c:v>
                </c:pt>
                <c:pt idx="14">
                  <c:v>Uni.Màster</c:v>
                </c:pt>
                <c:pt idx="15">
                  <c:v>TOTALS</c:v>
                </c:pt>
              </c:strCache>
            </c:strRef>
          </c:cat>
          <c:val>
            <c:numRef>
              <c:f>'Històric actualitzat'!$AJ$3:$AJ$18</c:f>
              <c:numCache>
                <c:formatCode>0.0%</c:formatCode>
                <c:ptCount val="16"/>
                <c:pt idx="0">
                  <c:v>5.5477206542244362E-2</c:v>
                </c:pt>
                <c:pt idx="1">
                  <c:v>0.13151498850799551</c:v>
                </c:pt>
                <c:pt idx="2">
                  <c:v>0</c:v>
                </c:pt>
                <c:pt idx="3">
                  <c:v>0.10721272246139843</c:v>
                </c:pt>
                <c:pt idx="4">
                  <c:v>3.6513079233001011E-2</c:v>
                </c:pt>
                <c:pt idx="5">
                  <c:v>0</c:v>
                </c:pt>
                <c:pt idx="6">
                  <c:v>3.5778175313059032E-2</c:v>
                </c:pt>
                <c:pt idx="7">
                  <c:v>3.5024665702356662E-2</c:v>
                </c:pt>
                <c:pt idx="8">
                  <c:v>5.1883207168237293E-2</c:v>
                </c:pt>
                <c:pt idx="9">
                  <c:v>7.2327777130201651E-2</c:v>
                </c:pt>
                <c:pt idx="10">
                  <c:v>9.2295974889217119E-2</c:v>
                </c:pt>
                <c:pt idx="11">
                  <c:v>9.6245893946503985E-2</c:v>
                </c:pt>
                <c:pt idx="12">
                  <c:v>0</c:v>
                </c:pt>
                <c:pt idx="13">
                  <c:v>0.12987012987012986</c:v>
                </c:pt>
                <c:pt idx="14">
                  <c:v>0</c:v>
                </c:pt>
                <c:pt idx="15">
                  <c:v>6.326859857527202E-2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053E-480A-A8FA-8F8727665DB0}"/>
            </c:ext>
          </c:extLst>
        </c:ser>
        <c:ser>
          <c:idx val="17"/>
          <c:order val="17"/>
          <c:tx>
            <c:strRef>
              <c:f>'Històric actualitzat'!$AK$2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6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'Històric actualitzat'!$M$3:$M$18</c:f>
              <c:strCache>
                <c:ptCount val="16"/>
                <c:pt idx="0">
                  <c:v>Agrònoms</c:v>
                </c:pt>
                <c:pt idx="1">
                  <c:v>ETS Arquit</c:v>
                </c:pt>
                <c:pt idx="2">
                  <c:v>Camins</c:v>
                </c:pt>
                <c:pt idx="3">
                  <c:v>Industr.</c:v>
                </c:pt>
                <c:pt idx="4">
                  <c:v>ETSDisseny</c:v>
                </c:pt>
                <c:pt idx="5">
                  <c:v>Geodèsia</c:v>
                </c:pt>
                <c:pt idx="6">
                  <c:v>Gest.Edif.</c:v>
                </c:pt>
                <c:pt idx="7">
                  <c:v>EPS Alcoi</c:v>
                </c:pt>
                <c:pt idx="8">
                  <c:v>Fac. BBAA</c:v>
                </c:pt>
                <c:pt idx="9">
                  <c:v>Fac. ADE</c:v>
                </c:pt>
                <c:pt idx="10">
                  <c:v>EPS Gandia</c:v>
                </c:pt>
                <c:pt idx="11">
                  <c:v>ETSINF</c:v>
                </c:pt>
                <c:pt idx="12">
                  <c:v>ETS Teleco</c:v>
                </c:pt>
                <c:pt idx="13">
                  <c:v>Universit.</c:v>
                </c:pt>
                <c:pt idx="14">
                  <c:v>Uni.Màster</c:v>
                </c:pt>
                <c:pt idx="15">
                  <c:v>TOTALS</c:v>
                </c:pt>
              </c:strCache>
            </c:strRef>
          </c:cat>
          <c:val>
            <c:numRef>
              <c:f>'Històric actualitzat'!$AK$3:$AK$18</c:f>
              <c:numCache>
                <c:formatCode>0.0%</c:formatCode>
                <c:ptCount val="16"/>
                <c:pt idx="0">
                  <c:v>6.3297878408749508E-2</c:v>
                </c:pt>
                <c:pt idx="1">
                  <c:v>0.13541633090974392</c:v>
                </c:pt>
                <c:pt idx="2">
                  <c:v>0</c:v>
                </c:pt>
                <c:pt idx="3">
                  <c:v>9.5361091829851294E-2</c:v>
                </c:pt>
                <c:pt idx="4">
                  <c:v>4.171031080457558E-2</c:v>
                </c:pt>
                <c:pt idx="5">
                  <c:v>0</c:v>
                </c:pt>
                <c:pt idx="6">
                  <c:v>1.0671039920921978E-2</c:v>
                </c:pt>
                <c:pt idx="7">
                  <c:v>4.2020970526181187E-2</c:v>
                </c:pt>
                <c:pt idx="8">
                  <c:v>4.9343111249804963E-2</c:v>
                </c:pt>
                <c:pt idx="9">
                  <c:v>6.164464369985842E-2</c:v>
                </c:pt>
                <c:pt idx="10">
                  <c:v>8.92284295321151E-2</c:v>
                </c:pt>
                <c:pt idx="11">
                  <c:v>8.1554853734009641E-2</c:v>
                </c:pt>
                <c:pt idx="12">
                  <c:v>2.9660255257954343E-3</c:v>
                </c:pt>
                <c:pt idx="13">
                  <c:v>0.13119533527696792</c:v>
                </c:pt>
                <c:pt idx="14">
                  <c:v>0</c:v>
                </c:pt>
                <c:pt idx="15">
                  <c:v>6.2389406933517987E-2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053E-480A-A8FA-8F8727665DB0}"/>
            </c:ext>
          </c:extLst>
        </c:ser>
        <c:ser>
          <c:idx val="18"/>
          <c:order val="18"/>
          <c:tx>
            <c:strRef>
              <c:f>'Històric actualitzat'!$AL$2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1">
                <a:lumMod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'Històric actualitzat'!$M$3:$M$18</c:f>
              <c:strCache>
                <c:ptCount val="16"/>
                <c:pt idx="0">
                  <c:v>Agrònoms</c:v>
                </c:pt>
                <c:pt idx="1">
                  <c:v>ETS Arquit</c:v>
                </c:pt>
                <c:pt idx="2">
                  <c:v>Camins</c:v>
                </c:pt>
                <c:pt idx="3">
                  <c:v>Industr.</c:v>
                </c:pt>
                <c:pt idx="4">
                  <c:v>ETSDisseny</c:v>
                </c:pt>
                <c:pt idx="5">
                  <c:v>Geodèsia</c:v>
                </c:pt>
                <c:pt idx="6">
                  <c:v>Gest.Edif.</c:v>
                </c:pt>
                <c:pt idx="7">
                  <c:v>EPS Alcoi</c:v>
                </c:pt>
                <c:pt idx="8">
                  <c:v>Fac. BBAA</c:v>
                </c:pt>
                <c:pt idx="9">
                  <c:v>Fac. ADE</c:v>
                </c:pt>
                <c:pt idx="10">
                  <c:v>EPS Gandia</c:v>
                </c:pt>
                <c:pt idx="11">
                  <c:v>ETSINF</c:v>
                </c:pt>
                <c:pt idx="12">
                  <c:v>ETS Teleco</c:v>
                </c:pt>
                <c:pt idx="13">
                  <c:v>Universit.</c:v>
                </c:pt>
                <c:pt idx="14">
                  <c:v>Uni.Màster</c:v>
                </c:pt>
                <c:pt idx="15">
                  <c:v>TOTALS</c:v>
                </c:pt>
              </c:strCache>
            </c:strRef>
          </c:cat>
          <c:val>
            <c:numRef>
              <c:f>'Històric actualitzat'!$AL$3:$AL$18</c:f>
              <c:numCache>
                <c:formatCode>0.0%</c:formatCode>
                <c:ptCount val="16"/>
                <c:pt idx="0">
                  <c:v>6.7093858832067102E-2</c:v>
                </c:pt>
                <c:pt idx="1">
                  <c:v>0.12791379261864438</c:v>
                </c:pt>
                <c:pt idx="2">
                  <c:v>0</c:v>
                </c:pt>
                <c:pt idx="3">
                  <c:v>7.2432605964906388E-2</c:v>
                </c:pt>
                <c:pt idx="4">
                  <c:v>3.6012507210376979E-2</c:v>
                </c:pt>
                <c:pt idx="5">
                  <c:v>0</c:v>
                </c:pt>
                <c:pt idx="6">
                  <c:v>2.267774373043353E-2</c:v>
                </c:pt>
                <c:pt idx="7">
                  <c:v>4.5065219523358069E-2</c:v>
                </c:pt>
                <c:pt idx="8">
                  <c:v>5.2501966576230914E-2</c:v>
                </c:pt>
                <c:pt idx="9">
                  <c:v>6.5632952595135227E-2</c:v>
                </c:pt>
                <c:pt idx="10">
                  <c:v>9.4084969147885097E-2</c:v>
                </c:pt>
                <c:pt idx="11">
                  <c:v>7.9856782671453075E-2</c:v>
                </c:pt>
                <c:pt idx="12">
                  <c:v>0</c:v>
                </c:pt>
                <c:pt idx="13">
                  <c:v>0.12987012987012986</c:v>
                </c:pt>
                <c:pt idx="14">
                  <c:v>0</c:v>
                </c:pt>
                <c:pt idx="15">
                  <c:v>5.9006398215038523E-2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053E-480A-A8FA-8F8727665DB0}"/>
            </c:ext>
          </c:extLst>
        </c:ser>
        <c:ser>
          <c:idx val="19"/>
          <c:order val="19"/>
          <c:tx>
            <c:strRef>
              <c:f>'Històric actualitzat'!$AM$2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chemeClr val="accent2">
                <a:lumMod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'Històric actualitzat'!$M$3:$M$18</c:f>
              <c:strCache>
                <c:ptCount val="16"/>
                <c:pt idx="0">
                  <c:v>Agrònoms</c:v>
                </c:pt>
                <c:pt idx="1">
                  <c:v>ETS Arquit</c:v>
                </c:pt>
                <c:pt idx="2">
                  <c:v>Camins</c:v>
                </c:pt>
                <c:pt idx="3">
                  <c:v>Industr.</c:v>
                </c:pt>
                <c:pt idx="4">
                  <c:v>ETSDisseny</c:v>
                </c:pt>
                <c:pt idx="5">
                  <c:v>Geodèsia</c:v>
                </c:pt>
                <c:pt idx="6">
                  <c:v>Gest.Edif.</c:v>
                </c:pt>
                <c:pt idx="7">
                  <c:v>EPS Alcoi</c:v>
                </c:pt>
                <c:pt idx="8">
                  <c:v>Fac. BBAA</c:v>
                </c:pt>
                <c:pt idx="9">
                  <c:v>Fac. ADE</c:v>
                </c:pt>
                <c:pt idx="10">
                  <c:v>EPS Gandia</c:v>
                </c:pt>
                <c:pt idx="11">
                  <c:v>ETSINF</c:v>
                </c:pt>
                <c:pt idx="12">
                  <c:v>ETS Teleco</c:v>
                </c:pt>
                <c:pt idx="13">
                  <c:v>Universit.</c:v>
                </c:pt>
                <c:pt idx="14">
                  <c:v>Uni.Màster</c:v>
                </c:pt>
                <c:pt idx="15">
                  <c:v>TOTALS</c:v>
                </c:pt>
              </c:strCache>
            </c:strRef>
          </c:cat>
          <c:val>
            <c:numRef>
              <c:f>'Històric actualitzat'!$AM$3:$AM$18</c:f>
              <c:numCache>
                <c:formatCode>0.0%</c:formatCode>
                <c:ptCount val="16"/>
                <c:pt idx="0">
                  <c:v>7.4889023616889316E-2</c:v>
                </c:pt>
                <c:pt idx="1">
                  <c:v>0.12791379261864438</c:v>
                </c:pt>
                <c:pt idx="2">
                  <c:v>0</c:v>
                </c:pt>
                <c:pt idx="3">
                  <c:v>6.8010749310216695E-2</c:v>
                </c:pt>
                <c:pt idx="4">
                  <c:v>3.2929891887960507E-2</c:v>
                </c:pt>
                <c:pt idx="5">
                  <c:v>0</c:v>
                </c:pt>
                <c:pt idx="6">
                  <c:v>1.8874873400239391E-2</c:v>
                </c:pt>
                <c:pt idx="7">
                  <c:v>4.2584356282986423E-2</c:v>
                </c:pt>
                <c:pt idx="8">
                  <c:v>5.6641414141414138E-2</c:v>
                </c:pt>
                <c:pt idx="9">
                  <c:v>6.3290373328492758E-2</c:v>
                </c:pt>
                <c:pt idx="10">
                  <c:v>7.7091337130357818E-2</c:v>
                </c:pt>
                <c:pt idx="11">
                  <c:v>7.7959143381413604E-2</c:v>
                </c:pt>
                <c:pt idx="12">
                  <c:v>0</c:v>
                </c:pt>
                <c:pt idx="13">
                  <c:v>0.1158357771260997</c:v>
                </c:pt>
                <c:pt idx="14">
                  <c:v>0</c:v>
                </c:pt>
                <c:pt idx="15">
                  <c:v>5.6608054680425138E-2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053E-480A-A8FA-8F8727665DB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625204016"/>
        <c:axId val="625204672"/>
      </c:barChart>
      <c:catAx>
        <c:axId val="6252040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625204672"/>
        <c:crosses val="autoZero"/>
        <c:auto val="1"/>
        <c:lblAlgn val="ctr"/>
        <c:lblOffset val="100"/>
        <c:noMultiLvlLbl val="0"/>
      </c:catAx>
      <c:valAx>
        <c:axId val="625204672"/>
        <c:scaling>
          <c:orientation val="minMax"/>
        </c:scaling>
        <c:delete val="1"/>
        <c:axPos val="l"/>
        <c:numFmt formatCode="0.0%" sourceLinked="1"/>
        <c:majorTickMark val="none"/>
        <c:minorTickMark val="none"/>
        <c:tickLblPos val="nextTo"/>
        <c:crossAx val="6252040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9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/>
              <a:t>Crèdits de docència en valencià (%) per centres 2000-2024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>
        <c:manualLayout>
          <c:layoutTarget val="inner"/>
          <c:xMode val="edge"/>
          <c:yMode val="edge"/>
          <c:x val="3.0616875096495293E-2"/>
          <c:y val="0.1971842105263158"/>
          <c:w val="0.93363416705264779"/>
          <c:h val="0.7153704678362573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'Històric actualitzat'!$N$2</c:f>
              <c:strCache>
                <c:ptCount val="1"/>
                <c:pt idx="0">
                  <c:v>2000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'Històric actualitzat'!$M$3:$M$7</c:f>
              <c:strCache>
                <c:ptCount val="5"/>
                <c:pt idx="0">
                  <c:v>Agrònoms</c:v>
                </c:pt>
                <c:pt idx="1">
                  <c:v>ETS Arquit</c:v>
                </c:pt>
                <c:pt idx="2">
                  <c:v>Camins</c:v>
                </c:pt>
                <c:pt idx="3">
                  <c:v>Industr.</c:v>
                </c:pt>
                <c:pt idx="4">
                  <c:v>ETSDisseny</c:v>
                </c:pt>
              </c:strCache>
            </c:strRef>
          </c:cat>
          <c:val>
            <c:numRef>
              <c:f>'Històric actualitzat'!$N$3:$N$7</c:f>
              <c:numCache>
                <c:formatCode>0.0%</c:formatCode>
                <c:ptCount val="5"/>
                <c:pt idx="0">
                  <c:v>9.3509970744213453E-2</c:v>
                </c:pt>
                <c:pt idx="1">
                  <c:v>9.636454660104668E-2</c:v>
                </c:pt>
                <c:pt idx="2">
                  <c:v>4.7013251098656408E-2</c:v>
                </c:pt>
                <c:pt idx="3">
                  <c:v>5.1675231369100509E-2</c:v>
                </c:pt>
                <c:pt idx="4">
                  <c:v>3.2302611828279794E-2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99-4857-BAE8-C8CDE0A23409}"/>
            </c:ext>
          </c:extLst>
        </c:ser>
        <c:ser>
          <c:idx val="1"/>
          <c:order val="1"/>
          <c:tx>
            <c:strRef>
              <c:f>'Històric actualitzat'!$O$2</c:f>
              <c:strCache>
                <c:ptCount val="1"/>
                <c:pt idx="0">
                  <c:v>2001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'Històric actualitzat'!$M$3:$M$7</c:f>
              <c:strCache>
                <c:ptCount val="5"/>
                <c:pt idx="0">
                  <c:v>Agrònoms</c:v>
                </c:pt>
                <c:pt idx="1">
                  <c:v>ETS Arquit</c:v>
                </c:pt>
                <c:pt idx="2">
                  <c:v>Camins</c:v>
                </c:pt>
                <c:pt idx="3">
                  <c:v>Industr.</c:v>
                </c:pt>
                <c:pt idx="4">
                  <c:v>ETSDisseny</c:v>
                </c:pt>
              </c:strCache>
            </c:strRef>
          </c:cat>
          <c:val>
            <c:numRef>
              <c:f>'Històric actualitzat'!$O$3:$O$7</c:f>
              <c:numCache>
                <c:formatCode>0.0%</c:formatCode>
                <c:ptCount val="5"/>
                <c:pt idx="0">
                  <c:v>9.8812566849767025E-2</c:v>
                </c:pt>
                <c:pt idx="1">
                  <c:v>8.2043481915810276E-2</c:v>
                </c:pt>
                <c:pt idx="2">
                  <c:v>4.5232164527048598E-2</c:v>
                </c:pt>
                <c:pt idx="3">
                  <c:v>5.6545955481556352E-2</c:v>
                </c:pt>
                <c:pt idx="4">
                  <c:v>6.5331582403151678E-2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499-4857-BAE8-C8CDE0A23409}"/>
            </c:ext>
          </c:extLst>
        </c:ser>
        <c:ser>
          <c:idx val="2"/>
          <c:order val="2"/>
          <c:tx>
            <c:strRef>
              <c:f>'Històric actualitzat'!$P$2</c:f>
              <c:strCache>
                <c:ptCount val="1"/>
                <c:pt idx="0">
                  <c:v>2002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'Històric actualitzat'!$M$3:$M$7</c:f>
              <c:strCache>
                <c:ptCount val="5"/>
                <c:pt idx="0">
                  <c:v>Agrònoms</c:v>
                </c:pt>
                <c:pt idx="1">
                  <c:v>ETS Arquit</c:v>
                </c:pt>
                <c:pt idx="2">
                  <c:v>Camins</c:v>
                </c:pt>
                <c:pt idx="3">
                  <c:v>Industr.</c:v>
                </c:pt>
                <c:pt idx="4">
                  <c:v>ETSDisseny</c:v>
                </c:pt>
              </c:strCache>
            </c:strRef>
          </c:cat>
          <c:val>
            <c:numRef>
              <c:f>'Històric actualitzat'!$P$3:$P$7</c:f>
              <c:numCache>
                <c:formatCode>0.0%</c:formatCode>
                <c:ptCount val="5"/>
                <c:pt idx="0">
                  <c:v>8.9854810094500151E-2</c:v>
                </c:pt>
                <c:pt idx="1">
                  <c:v>7.9565714405570948E-2</c:v>
                </c:pt>
                <c:pt idx="2">
                  <c:v>4.3293984679141029E-2</c:v>
                </c:pt>
                <c:pt idx="3">
                  <c:v>6.0044634117693126E-2</c:v>
                </c:pt>
                <c:pt idx="4">
                  <c:v>5.0312196475648677E-2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499-4857-BAE8-C8CDE0A23409}"/>
            </c:ext>
          </c:extLst>
        </c:ser>
        <c:ser>
          <c:idx val="3"/>
          <c:order val="3"/>
          <c:tx>
            <c:strRef>
              <c:f>'Històric actualitzat'!$Q$2</c:f>
              <c:strCache>
                <c:ptCount val="1"/>
                <c:pt idx="0">
                  <c:v>2003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'Històric actualitzat'!$M$3:$M$7</c:f>
              <c:strCache>
                <c:ptCount val="5"/>
                <c:pt idx="0">
                  <c:v>Agrònoms</c:v>
                </c:pt>
                <c:pt idx="1">
                  <c:v>ETS Arquit</c:v>
                </c:pt>
                <c:pt idx="2">
                  <c:v>Camins</c:v>
                </c:pt>
                <c:pt idx="3">
                  <c:v>Industr.</c:v>
                </c:pt>
                <c:pt idx="4">
                  <c:v>ETSDisseny</c:v>
                </c:pt>
              </c:strCache>
            </c:strRef>
          </c:cat>
          <c:val>
            <c:numRef>
              <c:f>'Històric actualitzat'!$Q$3:$Q$7</c:f>
              <c:numCache>
                <c:formatCode>0.0%</c:formatCode>
                <c:ptCount val="5"/>
                <c:pt idx="0">
                  <c:v>9.0435115967030869E-2</c:v>
                </c:pt>
                <c:pt idx="1">
                  <c:v>6.8697823611154646E-2</c:v>
                </c:pt>
                <c:pt idx="2">
                  <c:v>4.6009760229471272E-2</c:v>
                </c:pt>
                <c:pt idx="3">
                  <c:v>5.3964684245132885E-2</c:v>
                </c:pt>
                <c:pt idx="4">
                  <c:v>4.6200688377018795E-2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499-4857-BAE8-C8CDE0A23409}"/>
            </c:ext>
          </c:extLst>
        </c:ser>
        <c:ser>
          <c:idx val="4"/>
          <c:order val="4"/>
          <c:tx>
            <c:strRef>
              <c:f>'Històric actualitzat'!$R$2</c:f>
              <c:strCache>
                <c:ptCount val="1"/>
                <c:pt idx="0">
                  <c:v>2004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'Històric actualitzat'!$M$3:$M$7</c:f>
              <c:strCache>
                <c:ptCount val="5"/>
                <c:pt idx="0">
                  <c:v>Agrònoms</c:v>
                </c:pt>
                <c:pt idx="1">
                  <c:v>ETS Arquit</c:v>
                </c:pt>
                <c:pt idx="2">
                  <c:v>Camins</c:v>
                </c:pt>
                <c:pt idx="3">
                  <c:v>Industr.</c:v>
                </c:pt>
                <c:pt idx="4">
                  <c:v>ETSDisseny</c:v>
                </c:pt>
              </c:strCache>
            </c:strRef>
          </c:cat>
          <c:val>
            <c:numRef>
              <c:f>'Històric actualitzat'!$R$3:$R$7</c:f>
              <c:numCache>
                <c:formatCode>0.0%</c:formatCode>
                <c:ptCount val="5"/>
                <c:pt idx="0">
                  <c:v>7.6026660479635536E-2</c:v>
                </c:pt>
                <c:pt idx="1">
                  <c:v>6.1174198130776361E-2</c:v>
                </c:pt>
                <c:pt idx="2">
                  <c:v>4.5093442729699812E-2</c:v>
                </c:pt>
                <c:pt idx="3">
                  <c:v>5.7253416427364E-2</c:v>
                </c:pt>
                <c:pt idx="4">
                  <c:v>4.2936668414089219E-2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499-4857-BAE8-C8CDE0A23409}"/>
            </c:ext>
          </c:extLst>
        </c:ser>
        <c:ser>
          <c:idx val="5"/>
          <c:order val="5"/>
          <c:tx>
            <c:strRef>
              <c:f>'Històric actualitzat'!$S$2</c:f>
              <c:strCache>
                <c:ptCount val="1"/>
                <c:pt idx="0">
                  <c:v>2005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'Històric actualitzat'!$M$3:$M$7</c:f>
              <c:strCache>
                <c:ptCount val="5"/>
                <c:pt idx="0">
                  <c:v>Agrònoms</c:v>
                </c:pt>
                <c:pt idx="1">
                  <c:v>ETS Arquit</c:v>
                </c:pt>
                <c:pt idx="2">
                  <c:v>Camins</c:v>
                </c:pt>
                <c:pt idx="3">
                  <c:v>Industr.</c:v>
                </c:pt>
                <c:pt idx="4">
                  <c:v>ETSDisseny</c:v>
                </c:pt>
              </c:strCache>
            </c:strRef>
          </c:cat>
          <c:val>
            <c:numRef>
              <c:f>'Històric actualitzat'!$S$3:$S$7</c:f>
              <c:numCache>
                <c:formatCode>0.0%</c:formatCode>
                <c:ptCount val="5"/>
                <c:pt idx="0">
                  <c:v>7.9476365415920416E-2</c:v>
                </c:pt>
                <c:pt idx="1">
                  <c:v>4.0930845298247372E-2</c:v>
                </c:pt>
                <c:pt idx="2">
                  <c:v>5.290943144662074E-2</c:v>
                </c:pt>
                <c:pt idx="3">
                  <c:v>6.1254176090971335E-2</c:v>
                </c:pt>
                <c:pt idx="4">
                  <c:v>5.2257250945775532E-2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499-4857-BAE8-C8CDE0A23409}"/>
            </c:ext>
          </c:extLst>
        </c:ser>
        <c:ser>
          <c:idx val="6"/>
          <c:order val="6"/>
          <c:tx>
            <c:strRef>
              <c:f>'Històric actualitzat'!$T$2</c:f>
              <c:strCache>
                <c:ptCount val="1"/>
                <c:pt idx="0">
                  <c:v>2006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'Històric actualitzat'!$M$3:$M$7</c:f>
              <c:strCache>
                <c:ptCount val="5"/>
                <c:pt idx="0">
                  <c:v>Agrònoms</c:v>
                </c:pt>
                <c:pt idx="1">
                  <c:v>ETS Arquit</c:v>
                </c:pt>
                <c:pt idx="2">
                  <c:v>Camins</c:v>
                </c:pt>
                <c:pt idx="3">
                  <c:v>Industr.</c:v>
                </c:pt>
                <c:pt idx="4">
                  <c:v>ETSDisseny</c:v>
                </c:pt>
              </c:strCache>
            </c:strRef>
          </c:cat>
          <c:val>
            <c:numRef>
              <c:f>'Històric actualitzat'!$T$3:$T$7</c:f>
              <c:numCache>
                <c:formatCode>0.0%</c:formatCode>
                <c:ptCount val="5"/>
                <c:pt idx="0">
                  <c:v>7.4661572959056552E-2</c:v>
                </c:pt>
                <c:pt idx="1">
                  <c:v>3.3597116399851613E-2</c:v>
                </c:pt>
                <c:pt idx="2">
                  <c:v>5.3255672154295434E-2</c:v>
                </c:pt>
                <c:pt idx="3">
                  <c:v>5.2906085449576749E-2</c:v>
                </c:pt>
                <c:pt idx="4">
                  <c:v>4.4680448564251241E-2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499-4857-BAE8-C8CDE0A23409}"/>
            </c:ext>
          </c:extLst>
        </c:ser>
        <c:ser>
          <c:idx val="7"/>
          <c:order val="7"/>
          <c:tx>
            <c:strRef>
              <c:f>'Històric actualitzat'!$U$2</c:f>
              <c:strCache>
                <c:ptCount val="1"/>
                <c:pt idx="0">
                  <c:v>2007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'Històric actualitzat'!$M$3:$M$7</c:f>
              <c:strCache>
                <c:ptCount val="5"/>
                <c:pt idx="0">
                  <c:v>Agrònoms</c:v>
                </c:pt>
                <c:pt idx="1">
                  <c:v>ETS Arquit</c:v>
                </c:pt>
                <c:pt idx="2">
                  <c:v>Camins</c:v>
                </c:pt>
                <c:pt idx="3">
                  <c:v>Industr.</c:v>
                </c:pt>
                <c:pt idx="4">
                  <c:v>ETSDisseny</c:v>
                </c:pt>
              </c:strCache>
            </c:strRef>
          </c:cat>
          <c:val>
            <c:numRef>
              <c:f>'Històric actualitzat'!$U$3:$U$7</c:f>
              <c:numCache>
                <c:formatCode>0.0%</c:formatCode>
                <c:ptCount val="5"/>
                <c:pt idx="0">
                  <c:v>6.6827239102494926E-2</c:v>
                </c:pt>
                <c:pt idx="1">
                  <c:v>3.8525915602835581E-2</c:v>
                </c:pt>
                <c:pt idx="2">
                  <c:v>5.3484576728553654E-2</c:v>
                </c:pt>
                <c:pt idx="3">
                  <c:v>5.1449867051902097E-2</c:v>
                </c:pt>
                <c:pt idx="4">
                  <c:v>4.4091432181781263E-2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C499-4857-BAE8-C8CDE0A23409}"/>
            </c:ext>
          </c:extLst>
        </c:ser>
        <c:ser>
          <c:idx val="8"/>
          <c:order val="8"/>
          <c:tx>
            <c:strRef>
              <c:f>'Històric actualitzat'!$V$2</c:f>
              <c:strCache>
                <c:ptCount val="1"/>
                <c:pt idx="0">
                  <c:v>2008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'Històric actualitzat'!$M$3:$M$7</c:f>
              <c:strCache>
                <c:ptCount val="5"/>
                <c:pt idx="0">
                  <c:v>Agrònoms</c:v>
                </c:pt>
                <c:pt idx="1">
                  <c:v>ETS Arquit</c:v>
                </c:pt>
                <c:pt idx="2">
                  <c:v>Camins</c:v>
                </c:pt>
                <c:pt idx="3">
                  <c:v>Industr.</c:v>
                </c:pt>
                <c:pt idx="4">
                  <c:v>ETSDisseny</c:v>
                </c:pt>
              </c:strCache>
            </c:strRef>
          </c:cat>
          <c:val>
            <c:numRef>
              <c:f>'Històric actualitzat'!$V$3:$V$7</c:f>
              <c:numCache>
                <c:formatCode>0.0%</c:formatCode>
                <c:ptCount val="5"/>
                <c:pt idx="0">
                  <c:v>6.9664541419785078E-2</c:v>
                </c:pt>
                <c:pt idx="1">
                  <c:v>3.9746480253887342E-2</c:v>
                </c:pt>
                <c:pt idx="2">
                  <c:v>5.4905609790717111E-2</c:v>
                </c:pt>
                <c:pt idx="3">
                  <c:v>6.6547676542846948E-2</c:v>
                </c:pt>
                <c:pt idx="4">
                  <c:v>5.175238912166101E-2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499-4857-BAE8-C8CDE0A23409}"/>
            </c:ext>
          </c:extLst>
        </c:ser>
        <c:ser>
          <c:idx val="9"/>
          <c:order val="9"/>
          <c:tx>
            <c:strRef>
              <c:f>'Històric actualitzat'!$W$2</c:f>
              <c:strCache>
                <c:ptCount val="1"/>
                <c:pt idx="0">
                  <c:v>2009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'Històric actualitzat'!$M$3:$M$7</c:f>
              <c:strCache>
                <c:ptCount val="5"/>
                <c:pt idx="0">
                  <c:v>Agrònoms</c:v>
                </c:pt>
                <c:pt idx="1">
                  <c:v>ETS Arquit</c:v>
                </c:pt>
                <c:pt idx="2">
                  <c:v>Camins</c:v>
                </c:pt>
                <c:pt idx="3">
                  <c:v>Industr.</c:v>
                </c:pt>
                <c:pt idx="4">
                  <c:v>ETSDisseny</c:v>
                </c:pt>
              </c:strCache>
            </c:strRef>
          </c:cat>
          <c:val>
            <c:numRef>
              <c:f>'Històric actualitzat'!$W$3:$W$7</c:f>
              <c:numCache>
                <c:formatCode>0.0%</c:formatCode>
                <c:ptCount val="5"/>
                <c:pt idx="0">
                  <c:v>6.5376785394374679E-2</c:v>
                </c:pt>
                <c:pt idx="1">
                  <c:v>1.5335846269971653E-2</c:v>
                </c:pt>
                <c:pt idx="2">
                  <c:v>4.2815362460844129E-2</c:v>
                </c:pt>
                <c:pt idx="3">
                  <c:v>5.9026429339812753E-2</c:v>
                </c:pt>
                <c:pt idx="4">
                  <c:v>4.1629218476854551E-2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C499-4857-BAE8-C8CDE0A23409}"/>
            </c:ext>
          </c:extLst>
        </c:ser>
        <c:ser>
          <c:idx val="10"/>
          <c:order val="10"/>
          <c:tx>
            <c:strRef>
              <c:f>'Històric actualitzat'!$X$2</c:f>
              <c:strCache>
                <c:ptCount val="1"/>
                <c:pt idx="0">
                  <c:v>2010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'Històric actualitzat'!$M$3:$M$7</c:f>
              <c:strCache>
                <c:ptCount val="5"/>
                <c:pt idx="0">
                  <c:v>Agrònoms</c:v>
                </c:pt>
                <c:pt idx="1">
                  <c:v>ETS Arquit</c:v>
                </c:pt>
                <c:pt idx="2">
                  <c:v>Camins</c:v>
                </c:pt>
                <c:pt idx="3">
                  <c:v>Industr.</c:v>
                </c:pt>
                <c:pt idx="4">
                  <c:v>ETSDisseny</c:v>
                </c:pt>
              </c:strCache>
            </c:strRef>
          </c:cat>
          <c:val>
            <c:numRef>
              <c:f>'Històric actualitzat'!$X$3:$X$7</c:f>
              <c:numCache>
                <c:formatCode>0.0%</c:formatCode>
                <c:ptCount val="5"/>
                <c:pt idx="0">
                  <c:v>5.5E-2</c:v>
                </c:pt>
                <c:pt idx="1">
                  <c:v>1.4739475911485082E-2</c:v>
                </c:pt>
                <c:pt idx="2">
                  <c:v>3.1638527958997478E-2</c:v>
                </c:pt>
                <c:pt idx="3">
                  <c:v>6.3147591788962662E-2</c:v>
                </c:pt>
                <c:pt idx="4">
                  <c:v>3.6144994363135924E-2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C499-4857-BAE8-C8CDE0A23409}"/>
            </c:ext>
          </c:extLst>
        </c:ser>
        <c:ser>
          <c:idx val="11"/>
          <c:order val="11"/>
          <c:tx>
            <c:strRef>
              <c:f>'Històric actualitzat'!$Y$2</c:f>
              <c:strCache>
                <c:ptCount val="1"/>
                <c:pt idx="0">
                  <c:v>2011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'Històric actualitzat'!$M$3:$M$7</c:f>
              <c:strCache>
                <c:ptCount val="5"/>
                <c:pt idx="0">
                  <c:v>Agrònoms</c:v>
                </c:pt>
                <c:pt idx="1">
                  <c:v>ETS Arquit</c:v>
                </c:pt>
                <c:pt idx="2">
                  <c:v>Camins</c:v>
                </c:pt>
                <c:pt idx="3">
                  <c:v>Industr.</c:v>
                </c:pt>
                <c:pt idx="4">
                  <c:v>ETSDisseny</c:v>
                </c:pt>
              </c:strCache>
            </c:strRef>
          </c:cat>
          <c:val>
            <c:numRef>
              <c:f>'Històric actualitzat'!$Y$3:$Y$7</c:f>
              <c:numCache>
                <c:formatCode>0.0%</c:formatCode>
                <c:ptCount val="5"/>
                <c:pt idx="0">
                  <c:v>4.2999999999999997E-2</c:v>
                </c:pt>
                <c:pt idx="1">
                  <c:v>1.335976095532436E-2</c:v>
                </c:pt>
                <c:pt idx="2">
                  <c:v>2.0918474233380134E-2</c:v>
                </c:pt>
                <c:pt idx="3">
                  <c:v>4.481959956765659E-2</c:v>
                </c:pt>
                <c:pt idx="4">
                  <c:v>3.5354341602545684E-2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C499-4857-BAE8-C8CDE0A23409}"/>
            </c:ext>
          </c:extLst>
        </c:ser>
        <c:ser>
          <c:idx val="12"/>
          <c:order val="12"/>
          <c:tx>
            <c:strRef>
              <c:f>'Històric actualitzat'!$Z$2</c:f>
              <c:strCache>
                <c:ptCount val="1"/>
                <c:pt idx="0">
                  <c:v>2012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'Històric actualitzat'!$M$3:$M$7</c:f>
              <c:strCache>
                <c:ptCount val="5"/>
                <c:pt idx="0">
                  <c:v>Agrònoms</c:v>
                </c:pt>
                <c:pt idx="1">
                  <c:v>ETS Arquit</c:v>
                </c:pt>
                <c:pt idx="2">
                  <c:v>Camins</c:v>
                </c:pt>
                <c:pt idx="3">
                  <c:v>Industr.</c:v>
                </c:pt>
                <c:pt idx="4">
                  <c:v>ETSDisseny</c:v>
                </c:pt>
              </c:strCache>
            </c:strRef>
          </c:cat>
          <c:val>
            <c:numRef>
              <c:f>'Històric actualitzat'!$Z$3:$Z$7</c:f>
              <c:numCache>
                <c:formatCode>0.0%</c:formatCode>
                <c:ptCount val="5"/>
                <c:pt idx="0">
                  <c:v>2.9000000000000001E-2</c:v>
                </c:pt>
                <c:pt idx="1">
                  <c:v>1.3123252001157295E-2</c:v>
                </c:pt>
                <c:pt idx="2">
                  <c:v>1.575129097440503E-2</c:v>
                </c:pt>
                <c:pt idx="3">
                  <c:v>4.7115370866297752E-2</c:v>
                </c:pt>
                <c:pt idx="4">
                  <c:v>2.1040590826245445E-2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C499-4857-BAE8-C8CDE0A23409}"/>
            </c:ext>
          </c:extLst>
        </c:ser>
        <c:ser>
          <c:idx val="13"/>
          <c:order val="13"/>
          <c:tx>
            <c:strRef>
              <c:f>'Històric actualitzat'!$AA$2</c:f>
              <c:strCache>
                <c:ptCount val="1"/>
                <c:pt idx="0">
                  <c:v>2013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'Històric actualitzat'!$M$3:$M$7</c:f>
              <c:strCache>
                <c:ptCount val="5"/>
                <c:pt idx="0">
                  <c:v>Agrònoms</c:v>
                </c:pt>
                <c:pt idx="1">
                  <c:v>ETS Arquit</c:v>
                </c:pt>
                <c:pt idx="2">
                  <c:v>Camins</c:v>
                </c:pt>
                <c:pt idx="3">
                  <c:v>Industr.</c:v>
                </c:pt>
                <c:pt idx="4">
                  <c:v>ETSDisseny</c:v>
                </c:pt>
              </c:strCache>
            </c:strRef>
          </c:cat>
          <c:val>
            <c:numRef>
              <c:f>'Històric actualitzat'!$AA$3:$AA$7</c:f>
              <c:numCache>
                <c:formatCode>0.0%</c:formatCode>
                <c:ptCount val="5"/>
                <c:pt idx="0">
                  <c:v>1.7000000000000001E-2</c:v>
                </c:pt>
                <c:pt idx="1">
                  <c:v>1.9400000000000001E-2</c:v>
                </c:pt>
                <c:pt idx="2">
                  <c:v>2.2800000000000001E-2</c:v>
                </c:pt>
                <c:pt idx="3">
                  <c:v>4.1599999999999998E-2</c:v>
                </c:pt>
                <c:pt idx="4">
                  <c:v>1.9599999999999999E-2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C499-4857-BAE8-C8CDE0A23409}"/>
            </c:ext>
          </c:extLst>
        </c:ser>
        <c:ser>
          <c:idx val="14"/>
          <c:order val="14"/>
          <c:tx>
            <c:strRef>
              <c:f>'Històric actualitzat'!$AB$2</c:f>
              <c:strCache>
                <c:ptCount val="1"/>
                <c:pt idx="0">
                  <c:v>2014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'Històric actualitzat'!$M$3:$M$7</c:f>
              <c:strCache>
                <c:ptCount val="5"/>
                <c:pt idx="0">
                  <c:v>Agrònoms</c:v>
                </c:pt>
                <c:pt idx="1">
                  <c:v>ETS Arquit</c:v>
                </c:pt>
                <c:pt idx="2">
                  <c:v>Camins</c:v>
                </c:pt>
                <c:pt idx="3">
                  <c:v>Industr.</c:v>
                </c:pt>
                <c:pt idx="4">
                  <c:v>ETSDisseny</c:v>
                </c:pt>
              </c:strCache>
            </c:strRef>
          </c:cat>
          <c:val>
            <c:numRef>
              <c:f>'Històric actualitzat'!$AB$3:$AB$7</c:f>
              <c:numCache>
                <c:formatCode>0.0%</c:formatCode>
                <c:ptCount val="5"/>
                <c:pt idx="0">
                  <c:v>0.04</c:v>
                </c:pt>
                <c:pt idx="1">
                  <c:v>9.1176965571829627E-3</c:v>
                </c:pt>
                <c:pt idx="2">
                  <c:v>3.5281037220442991E-2</c:v>
                </c:pt>
                <c:pt idx="3">
                  <c:v>7.4945089925194983E-2</c:v>
                </c:pt>
                <c:pt idx="4">
                  <c:v>2.4697209159265758E-2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C499-4857-BAE8-C8CDE0A23409}"/>
            </c:ext>
          </c:extLst>
        </c:ser>
        <c:ser>
          <c:idx val="15"/>
          <c:order val="15"/>
          <c:tx>
            <c:strRef>
              <c:f>'Històric actualitzat'!$AC$2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'Històric actualitzat'!$M$3:$M$7</c:f>
              <c:strCache>
                <c:ptCount val="5"/>
                <c:pt idx="0">
                  <c:v>Agrònoms</c:v>
                </c:pt>
                <c:pt idx="1">
                  <c:v>ETS Arquit</c:v>
                </c:pt>
                <c:pt idx="2">
                  <c:v>Camins</c:v>
                </c:pt>
                <c:pt idx="3">
                  <c:v>Industr.</c:v>
                </c:pt>
                <c:pt idx="4">
                  <c:v>ETSDisseny</c:v>
                </c:pt>
              </c:strCache>
            </c:strRef>
          </c:cat>
          <c:val>
            <c:numRef>
              <c:f>'Històric actualitzat'!$AC$3:$AC$7</c:f>
              <c:numCache>
                <c:formatCode>0.0%</c:formatCode>
                <c:ptCount val="5"/>
                <c:pt idx="0">
                  <c:v>7.3999999999999996E-2</c:v>
                </c:pt>
                <c:pt idx="1">
                  <c:v>4.9164734360217406E-2</c:v>
                </c:pt>
                <c:pt idx="2">
                  <c:v>3.141586898335072E-2</c:v>
                </c:pt>
                <c:pt idx="3">
                  <c:v>0.10092632598288201</c:v>
                </c:pt>
                <c:pt idx="4">
                  <c:v>2.4181213845667463E-2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C499-4857-BAE8-C8CDE0A23409}"/>
            </c:ext>
          </c:extLst>
        </c:ser>
        <c:ser>
          <c:idx val="16"/>
          <c:order val="16"/>
          <c:tx>
            <c:strRef>
              <c:f>'Històric actualitzat'!$AD$2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'Històric actualitzat'!$M$3:$M$7</c:f>
              <c:strCache>
                <c:ptCount val="5"/>
                <c:pt idx="0">
                  <c:v>Agrònoms</c:v>
                </c:pt>
                <c:pt idx="1">
                  <c:v>ETS Arquit</c:v>
                </c:pt>
                <c:pt idx="2">
                  <c:v>Camins</c:v>
                </c:pt>
                <c:pt idx="3">
                  <c:v>Industr.</c:v>
                </c:pt>
                <c:pt idx="4">
                  <c:v>ETSDisseny</c:v>
                </c:pt>
              </c:strCache>
            </c:strRef>
          </c:cat>
          <c:val>
            <c:numRef>
              <c:f>'Històric actualitzat'!$AD$3:$AD$7</c:f>
              <c:numCache>
                <c:formatCode>0.0%</c:formatCode>
                <c:ptCount val="5"/>
                <c:pt idx="0">
                  <c:v>5.2999999999999999E-2</c:v>
                </c:pt>
                <c:pt idx="1">
                  <c:v>6.5323020315428915E-2</c:v>
                </c:pt>
                <c:pt idx="2">
                  <c:v>3.6056067184471853E-3</c:v>
                </c:pt>
                <c:pt idx="3">
                  <c:v>8.2367549575291799E-2</c:v>
                </c:pt>
                <c:pt idx="4">
                  <c:v>5.2336709351341222E-2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C499-4857-BAE8-C8CDE0A23409}"/>
            </c:ext>
          </c:extLst>
        </c:ser>
        <c:ser>
          <c:idx val="17"/>
          <c:order val="17"/>
          <c:tx>
            <c:strRef>
              <c:f>'Històric actualitzat'!$AE$2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accent6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'Històric actualitzat'!$M$3:$M$7</c:f>
              <c:strCache>
                <c:ptCount val="5"/>
                <c:pt idx="0">
                  <c:v>Agrònoms</c:v>
                </c:pt>
                <c:pt idx="1">
                  <c:v>ETS Arquit</c:v>
                </c:pt>
                <c:pt idx="2">
                  <c:v>Camins</c:v>
                </c:pt>
                <c:pt idx="3">
                  <c:v>Industr.</c:v>
                </c:pt>
                <c:pt idx="4">
                  <c:v>ETSDisseny</c:v>
                </c:pt>
              </c:strCache>
            </c:strRef>
          </c:cat>
          <c:val>
            <c:numRef>
              <c:f>'Històric actualitzat'!$AE$3:$AE$7</c:f>
              <c:numCache>
                <c:formatCode>0.0%</c:formatCode>
                <c:ptCount val="5"/>
                <c:pt idx="0">
                  <c:v>0.06</c:v>
                </c:pt>
                <c:pt idx="1">
                  <c:v>8.7588101318564537E-2</c:v>
                </c:pt>
                <c:pt idx="2">
                  <c:v>1.8970687228443792E-2</c:v>
                </c:pt>
                <c:pt idx="3">
                  <c:v>9.3450919766569274E-2</c:v>
                </c:pt>
                <c:pt idx="4">
                  <c:v>5.7043192191293883E-2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C499-4857-BAE8-C8CDE0A23409}"/>
            </c:ext>
          </c:extLst>
        </c:ser>
        <c:ser>
          <c:idx val="18"/>
          <c:order val="18"/>
          <c:tx>
            <c:strRef>
              <c:f>'Històric actualitzat'!$AF$2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1">
                <a:lumMod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'Històric actualitzat'!$M$3:$M$7</c:f>
              <c:strCache>
                <c:ptCount val="5"/>
                <c:pt idx="0">
                  <c:v>Agrònoms</c:v>
                </c:pt>
                <c:pt idx="1">
                  <c:v>ETS Arquit</c:v>
                </c:pt>
                <c:pt idx="2">
                  <c:v>Camins</c:v>
                </c:pt>
                <c:pt idx="3">
                  <c:v>Industr.</c:v>
                </c:pt>
                <c:pt idx="4">
                  <c:v>ETSDisseny</c:v>
                </c:pt>
              </c:strCache>
            </c:strRef>
          </c:cat>
          <c:val>
            <c:numRef>
              <c:f>'Històric actualitzat'!$AF$3:$AF$7</c:f>
              <c:numCache>
                <c:formatCode>0.0%</c:formatCode>
                <c:ptCount val="5"/>
                <c:pt idx="0">
                  <c:v>7.6999999999999999E-2</c:v>
                </c:pt>
                <c:pt idx="1">
                  <c:v>0.11061340254098399</c:v>
                </c:pt>
                <c:pt idx="2">
                  <c:v>9.7566179139310198E-3</c:v>
                </c:pt>
                <c:pt idx="3">
                  <c:v>9.8805327200881393E-2</c:v>
                </c:pt>
                <c:pt idx="4">
                  <c:v>5.9538862699745503E-2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C499-4857-BAE8-C8CDE0A23409}"/>
            </c:ext>
          </c:extLst>
        </c:ser>
        <c:ser>
          <c:idx val="19"/>
          <c:order val="19"/>
          <c:tx>
            <c:strRef>
              <c:f>'Històric actualitzat'!$AG$2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2">
                <a:lumMod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'Històric actualitzat'!$M$3:$M$7</c:f>
              <c:strCache>
                <c:ptCount val="5"/>
                <c:pt idx="0">
                  <c:v>Agrònoms</c:v>
                </c:pt>
                <c:pt idx="1">
                  <c:v>ETS Arquit</c:v>
                </c:pt>
                <c:pt idx="2">
                  <c:v>Camins</c:v>
                </c:pt>
                <c:pt idx="3">
                  <c:v>Industr.</c:v>
                </c:pt>
                <c:pt idx="4">
                  <c:v>ETSDisseny</c:v>
                </c:pt>
              </c:strCache>
            </c:strRef>
          </c:cat>
          <c:val>
            <c:numRef>
              <c:f>'Històric actualitzat'!$AG$3:$AG$7</c:f>
              <c:numCache>
                <c:formatCode>0.0%</c:formatCode>
                <c:ptCount val="5"/>
                <c:pt idx="0">
                  <c:v>6.0999999999999999E-2</c:v>
                </c:pt>
                <c:pt idx="1">
                  <c:v>0.11854488100988821</c:v>
                </c:pt>
                <c:pt idx="2">
                  <c:v>4.5143330072981722E-3</c:v>
                </c:pt>
                <c:pt idx="3">
                  <c:v>9.7353052848541816E-2</c:v>
                </c:pt>
                <c:pt idx="4">
                  <c:v>4.8153409090909094E-2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C499-4857-BAE8-C8CDE0A23409}"/>
            </c:ext>
          </c:extLst>
        </c:ser>
        <c:ser>
          <c:idx val="20"/>
          <c:order val="20"/>
          <c:tx>
            <c:strRef>
              <c:f>'Històric actualitzat'!$AH$2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3">
                <a:lumMod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'Històric actualitzat'!$M$3:$M$7</c:f>
              <c:strCache>
                <c:ptCount val="5"/>
                <c:pt idx="0">
                  <c:v>Agrònoms</c:v>
                </c:pt>
                <c:pt idx="1">
                  <c:v>ETS Arquit</c:v>
                </c:pt>
                <c:pt idx="2">
                  <c:v>Camins</c:v>
                </c:pt>
                <c:pt idx="3">
                  <c:v>Industr.</c:v>
                </c:pt>
                <c:pt idx="4">
                  <c:v>ETSDisseny</c:v>
                </c:pt>
              </c:strCache>
            </c:strRef>
          </c:cat>
          <c:val>
            <c:numRef>
              <c:f>'Històric actualitzat'!$AH$3:$AH$7</c:f>
              <c:numCache>
                <c:formatCode>0.0%</c:formatCode>
                <c:ptCount val="5"/>
                <c:pt idx="0">
                  <c:v>6.0999999999999999E-2</c:v>
                </c:pt>
                <c:pt idx="1">
                  <c:v>0.13070736516075299</c:v>
                </c:pt>
                <c:pt idx="2">
                  <c:v>3.0244171276102398E-3</c:v>
                </c:pt>
                <c:pt idx="3">
                  <c:v>8.7369838598756813E-2</c:v>
                </c:pt>
                <c:pt idx="4">
                  <c:v>4.4675367603386029E-2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C499-4857-BAE8-C8CDE0A23409}"/>
            </c:ext>
          </c:extLst>
        </c:ser>
        <c:ser>
          <c:idx val="21"/>
          <c:order val="21"/>
          <c:tx>
            <c:strRef>
              <c:f>'Històric actualitzat'!$AI$2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4">
                <a:lumMod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'Històric actualitzat'!$M$3:$M$7</c:f>
              <c:strCache>
                <c:ptCount val="5"/>
                <c:pt idx="0">
                  <c:v>Agrònoms</c:v>
                </c:pt>
                <c:pt idx="1">
                  <c:v>ETS Arquit</c:v>
                </c:pt>
                <c:pt idx="2">
                  <c:v>Camins</c:v>
                </c:pt>
                <c:pt idx="3">
                  <c:v>Industr.</c:v>
                </c:pt>
                <c:pt idx="4">
                  <c:v>ETSDisseny</c:v>
                </c:pt>
              </c:strCache>
            </c:strRef>
          </c:cat>
          <c:val>
            <c:numRef>
              <c:f>'Històric actualitzat'!$AI$3:$AI$7</c:f>
              <c:numCache>
                <c:formatCode>0.0%</c:formatCode>
                <c:ptCount val="5"/>
                <c:pt idx="0">
                  <c:v>7.0000000000000007E-2</c:v>
                </c:pt>
                <c:pt idx="1">
                  <c:v>0.13500000000000001</c:v>
                </c:pt>
                <c:pt idx="2">
                  <c:v>0</c:v>
                </c:pt>
                <c:pt idx="3">
                  <c:v>9.8000000000000004E-2</c:v>
                </c:pt>
                <c:pt idx="4">
                  <c:v>4.3999999999999997E-2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C499-4857-BAE8-C8CDE0A23409}"/>
            </c:ext>
          </c:extLst>
        </c:ser>
        <c:ser>
          <c:idx val="22"/>
          <c:order val="22"/>
          <c:tx>
            <c:strRef>
              <c:f>'Històric actualitzat'!$AJ$2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5">
                <a:lumMod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'Històric actualitzat'!$M$3:$M$7</c:f>
              <c:strCache>
                <c:ptCount val="5"/>
                <c:pt idx="0">
                  <c:v>Agrònoms</c:v>
                </c:pt>
                <c:pt idx="1">
                  <c:v>ETS Arquit</c:v>
                </c:pt>
                <c:pt idx="2">
                  <c:v>Camins</c:v>
                </c:pt>
                <c:pt idx="3">
                  <c:v>Industr.</c:v>
                </c:pt>
                <c:pt idx="4">
                  <c:v>ETSDisseny</c:v>
                </c:pt>
              </c:strCache>
            </c:strRef>
          </c:cat>
          <c:val>
            <c:numRef>
              <c:f>'Històric actualitzat'!$AJ$3:$AJ$7</c:f>
              <c:numCache>
                <c:formatCode>0.0%</c:formatCode>
                <c:ptCount val="5"/>
                <c:pt idx="0">
                  <c:v>5.5477206542244362E-2</c:v>
                </c:pt>
                <c:pt idx="1">
                  <c:v>0.13151498850799551</c:v>
                </c:pt>
                <c:pt idx="2">
                  <c:v>0</c:v>
                </c:pt>
                <c:pt idx="3">
                  <c:v>0.10721272246139843</c:v>
                </c:pt>
                <c:pt idx="4">
                  <c:v>3.6513079233001011E-2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C499-4857-BAE8-C8CDE0A23409}"/>
            </c:ext>
          </c:extLst>
        </c:ser>
        <c:ser>
          <c:idx val="23"/>
          <c:order val="23"/>
          <c:tx>
            <c:strRef>
              <c:f>'Històric actualitzat'!$AK$2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6">
                <a:lumMod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'Històric actualitzat'!$M$3:$M$7</c:f>
              <c:strCache>
                <c:ptCount val="5"/>
                <c:pt idx="0">
                  <c:v>Agrònoms</c:v>
                </c:pt>
                <c:pt idx="1">
                  <c:v>ETS Arquit</c:v>
                </c:pt>
                <c:pt idx="2">
                  <c:v>Camins</c:v>
                </c:pt>
                <c:pt idx="3">
                  <c:v>Industr.</c:v>
                </c:pt>
                <c:pt idx="4">
                  <c:v>ETSDisseny</c:v>
                </c:pt>
              </c:strCache>
            </c:strRef>
          </c:cat>
          <c:val>
            <c:numRef>
              <c:f>'Històric actualitzat'!$AK$3:$AK$7</c:f>
              <c:numCache>
                <c:formatCode>0.0%</c:formatCode>
                <c:ptCount val="5"/>
                <c:pt idx="0">
                  <c:v>6.3297878408749508E-2</c:v>
                </c:pt>
                <c:pt idx="1">
                  <c:v>0.13541633090974392</c:v>
                </c:pt>
                <c:pt idx="2">
                  <c:v>0</c:v>
                </c:pt>
                <c:pt idx="3">
                  <c:v>9.5361091829851294E-2</c:v>
                </c:pt>
                <c:pt idx="4">
                  <c:v>4.171031080457558E-2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C499-4857-BAE8-C8CDE0A23409}"/>
            </c:ext>
          </c:extLst>
        </c:ser>
        <c:ser>
          <c:idx val="24"/>
          <c:order val="24"/>
          <c:tx>
            <c:strRef>
              <c:f>'Històric actualitzat'!$AL$2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'Històric actualitzat'!$M$3:$M$7</c:f>
              <c:strCache>
                <c:ptCount val="5"/>
                <c:pt idx="0">
                  <c:v>Agrònoms</c:v>
                </c:pt>
                <c:pt idx="1">
                  <c:v>ETS Arquit</c:v>
                </c:pt>
                <c:pt idx="2">
                  <c:v>Camins</c:v>
                </c:pt>
                <c:pt idx="3">
                  <c:v>Industr.</c:v>
                </c:pt>
                <c:pt idx="4">
                  <c:v>ETSDisseny</c:v>
                </c:pt>
              </c:strCache>
            </c:strRef>
          </c:cat>
          <c:val>
            <c:numRef>
              <c:f>'Històric actualitzat'!$AL$3:$AL$7</c:f>
              <c:numCache>
                <c:formatCode>0.0%</c:formatCode>
                <c:ptCount val="5"/>
                <c:pt idx="0">
                  <c:v>6.7093858832067102E-2</c:v>
                </c:pt>
                <c:pt idx="1">
                  <c:v>0.12791379261864438</c:v>
                </c:pt>
                <c:pt idx="2">
                  <c:v>0</c:v>
                </c:pt>
                <c:pt idx="3">
                  <c:v>7.2432605964906388E-2</c:v>
                </c:pt>
                <c:pt idx="4">
                  <c:v>3.6012507210376979E-2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25-4015-B3A0-03FFD60161E5}"/>
            </c:ext>
          </c:extLst>
        </c:ser>
        <c:ser>
          <c:idx val="25"/>
          <c:order val="25"/>
          <c:tx>
            <c:strRef>
              <c:f>'Històric actualitzat'!$AM$2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'Històric actualitzat'!$M$3:$M$7</c:f>
              <c:strCache>
                <c:ptCount val="5"/>
                <c:pt idx="0">
                  <c:v>Agrònoms</c:v>
                </c:pt>
                <c:pt idx="1">
                  <c:v>ETS Arquit</c:v>
                </c:pt>
                <c:pt idx="2">
                  <c:v>Camins</c:v>
                </c:pt>
                <c:pt idx="3">
                  <c:v>Industr.</c:v>
                </c:pt>
                <c:pt idx="4">
                  <c:v>ETSDisseny</c:v>
                </c:pt>
              </c:strCache>
            </c:strRef>
          </c:cat>
          <c:val>
            <c:numRef>
              <c:f>'Històric actualitzat'!$AM$3:$AM$7</c:f>
              <c:numCache>
                <c:formatCode>0.0%</c:formatCode>
                <c:ptCount val="5"/>
                <c:pt idx="0">
                  <c:v>7.4889023616889316E-2</c:v>
                </c:pt>
                <c:pt idx="1">
                  <c:v>0.12791379261864438</c:v>
                </c:pt>
                <c:pt idx="2">
                  <c:v>0</c:v>
                </c:pt>
                <c:pt idx="3">
                  <c:v>6.8010749310216695E-2</c:v>
                </c:pt>
                <c:pt idx="4">
                  <c:v>3.2929891887960507E-2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AA-423A-A238-4DDE2FAE299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625204016"/>
        <c:axId val="625204672"/>
      </c:barChart>
      <c:catAx>
        <c:axId val="6252040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625204672"/>
        <c:crosses val="autoZero"/>
        <c:auto val="1"/>
        <c:lblAlgn val="ctr"/>
        <c:lblOffset val="100"/>
        <c:noMultiLvlLbl val="0"/>
      </c:catAx>
      <c:valAx>
        <c:axId val="625204672"/>
        <c:scaling>
          <c:orientation val="minMax"/>
        </c:scaling>
        <c:delete val="1"/>
        <c:axPos val="l"/>
        <c:numFmt formatCode="0.0%" sourceLinked="1"/>
        <c:majorTickMark val="none"/>
        <c:minorTickMark val="none"/>
        <c:tickLblPos val="nextTo"/>
        <c:crossAx val="6252040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5.7821445113478462E-2"/>
          <c:y val="0.11708508771929825"/>
          <c:w val="0.9"/>
          <c:h val="6.715000000000000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9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'Històric actualitzat'!$AM$2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'Històric actualitzat'!$M$3:$M$18</c:f>
              <c:strCache>
                <c:ptCount val="16"/>
                <c:pt idx="0">
                  <c:v>Agrònoms</c:v>
                </c:pt>
                <c:pt idx="1">
                  <c:v>ETS Arquit</c:v>
                </c:pt>
                <c:pt idx="2">
                  <c:v>Camins</c:v>
                </c:pt>
                <c:pt idx="3">
                  <c:v>Industr.</c:v>
                </c:pt>
                <c:pt idx="4">
                  <c:v>ETSDisseny</c:v>
                </c:pt>
                <c:pt idx="5">
                  <c:v>Geodèsia</c:v>
                </c:pt>
                <c:pt idx="6">
                  <c:v>Gest.Edif.</c:v>
                </c:pt>
                <c:pt idx="7">
                  <c:v>EPS Alcoi</c:v>
                </c:pt>
                <c:pt idx="8">
                  <c:v>Fac. BBAA</c:v>
                </c:pt>
                <c:pt idx="9">
                  <c:v>Fac. ADE</c:v>
                </c:pt>
                <c:pt idx="10">
                  <c:v>EPS Gandia</c:v>
                </c:pt>
                <c:pt idx="11">
                  <c:v>ETSINF</c:v>
                </c:pt>
                <c:pt idx="12">
                  <c:v>ETS Teleco</c:v>
                </c:pt>
                <c:pt idx="13">
                  <c:v>Universit.</c:v>
                </c:pt>
                <c:pt idx="14">
                  <c:v>Uni.Màster</c:v>
                </c:pt>
                <c:pt idx="15">
                  <c:v>TOTALS</c:v>
                </c:pt>
              </c:strCache>
            </c:strRef>
          </c:cat>
          <c:val>
            <c:numRef>
              <c:f>'Històric actualitzat'!$AM$3:$AM$18</c:f>
              <c:numCache>
                <c:formatCode>0.0%</c:formatCode>
                <c:ptCount val="16"/>
                <c:pt idx="0">
                  <c:v>7.4889023616889316E-2</c:v>
                </c:pt>
                <c:pt idx="1">
                  <c:v>0.12791379261864438</c:v>
                </c:pt>
                <c:pt idx="2">
                  <c:v>0</c:v>
                </c:pt>
                <c:pt idx="3">
                  <c:v>6.8010749310216695E-2</c:v>
                </c:pt>
                <c:pt idx="4">
                  <c:v>3.2929891887960507E-2</c:v>
                </c:pt>
                <c:pt idx="5">
                  <c:v>0</c:v>
                </c:pt>
                <c:pt idx="6">
                  <c:v>1.8874873400239391E-2</c:v>
                </c:pt>
                <c:pt idx="7">
                  <c:v>4.2584356282986423E-2</c:v>
                </c:pt>
                <c:pt idx="8">
                  <c:v>5.6641414141414138E-2</c:v>
                </c:pt>
                <c:pt idx="9">
                  <c:v>6.3290373328492758E-2</c:v>
                </c:pt>
                <c:pt idx="10">
                  <c:v>7.7091337130357818E-2</c:v>
                </c:pt>
                <c:pt idx="11">
                  <c:v>7.7959143381413604E-2</c:v>
                </c:pt>
                <c:pt idx="12">
                  <c:v>0</c:v>
                </c:pt>
                <c:pt idx="13">
                  <c:v>0.1158357771260997</c:v>
                </c:pt>
                <c:pt idx="14">
                  <c:v>0</c:v>
                </c:pt>
                <c:pt idx="15">
                  <c:v>5.6608054680425138E-2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2E-42A3-BFEB-19F37FA23E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52625039"/>
        <c:axId val="1552634639"/>
      </c:barChart>
      <c:catAx>
        <c:axId val="15526250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1552634639"/>
        <c:crosses val="autoZero"/>
        <c:auto val="1"/>
        <c:lblAlgn val="ctr"/>
        <c:lblOffset val="100"/>
        <c:noMultiLvlLbl val="0"/>
      </c:catAx>
      <c:valAx>
        <c:axId val="15526346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155262503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9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lang="ca-E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Times New Roman" panose="02020603050405020304" pitchFamily="18" charset="0"/>
              </a:defRPr>
            </a:pPr>
            <a:r>
              <a:rPr lang="ca-E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Times New Roman" panose="02020603050405020304" pitchFamily="18" charset="0"/>
              </a:rPr>
              <a:t>Nombre de professors que han fet docència en valencià (graus + màsters)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lang="ca-ES"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Times New Roman" panose="02020603050405020304" pitchFamily="18" charset="0"/>
            </a:defRPr>
          </a:pPr>
          <a:endParaRPr lang="ca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'Històric professor'!$B$1</c:f>
              <c:strCache>
                <c:ptCount val="1"/>
                <c:pt idx="0">
                  <c:v>Nº prof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'Històric professor'!$A$2:$A$24</c:f>
              <c:numCache>
                <c:formatCode>General</c:formatCode>
                <c:ptCount val="23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  <c:pt idx="21">
                  <c:v>2022</c:v>
                </c:pt>
                <c:pt idx="22">
                  <c:v>2023</c:v>
                </c:pt>
              </c:numCache>
            </c:numRef>
          </c:cat>
          <c:val>
            <c:numRef>
              <c:f>'Històric professor'!$B$2:$B$24</c:f>
              <c:numCache>
                <c:formatCode>General</c:formatCode>
                <c:ptCount val="23"/>
                <c:pt idx="0">
                  <c:v>313</c:v>
                </c:pt>
                <c:pt idx="1">
                  <c:v>336</c:v>
                </c:pt>
                <c:pt idx="2">
                  <c:v>332</c:v>
                </c:pt>
                <c:pt idx="3">
                  <c:v>333</c:v>
                </c:pt>
                <c:pt idx="4">
                  <c:v>371</c:v>
                </c:pt>
                <c:pt idx="5">
                  <c:v>355</c:v>
                </c:pt>
                <c:pt idx="6">
                  <c:v>370</c:v>
                </c:pt>
                <c:pt idx="7">
                  <c:v>389</c:v>
                </c:pt>
                <c:pt idx="8">
                  <c:v>353</c:v>
                </c:pt>
                <c:pt idx="9">
                  <c:v>342</c:v>
                </c:pt>
                <c:pt idx="10">
                  <c:v>284</c:v>
                </c:pt>
                <c:pt idx="11">
                  <c:v>269</c:v>
                </c:pt>
                <c:pt idx="12">
                  <c:v>233</c:v>
                </c:pt>
                <c:pt idx="13">
                  <c:v>268</c:v>
                </c:pt>
                <c:pt idx="14">
                  <c:v>560</c:v>
                </c:pt>
                <c:pt idx="15">
                  <c:v>564</c:v>
                </c:pt>
                <c:pt idx="16">
                  <c:v>658</c:v>
                </c:pt>
                <c:pt idx="17">
                  <c:v>715</c:v>
                </c:pt>
                <c:pt idx="18">
                  <c:v>686</c:v>
                </c:pt>
                <c:pt idx="19">
                  <c:v>648</c:v>
                </c:pt>
                <c:pt idx="20">
                  <c:v>614</c:v>
                </c:pt>
                <c:pt idx="21">
                  <c:v>717</c:v>
                </c:pt>
                <c:pt idx="22">
                  <c:v>709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26-4C59-B183-921D054F073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88532672"/>
        <c:axId val="288540576"/>
      </c:barChart>
      <c:catAx>
        <c:axId val="2885326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288540576"/>
        <c:crosses val="autoZero"/>
        <c:auto val="1"/>
        <c:lblAlgn val="ctr"/>
        <c:lblOffset val="100"/>
        <c:noMultiLvlLbl val="0"/>
      </c:catAx>
      <c:valAx>
        <c:axId val="288540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2885326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4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0.xml"/><Relationship Id="rId2" Type="http://schemas.openxmlformats.org/officeDocument/2006/relationships/chart" Target="../charts/chart29.xml"/><Relationship Id="rId1" Type="http://schemas.openxmlformats.org/officeDocument/2006/relationships/chart" Target="../charts/chart28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3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6.xml"/><Relationship Id="rId2" Type="http://schemas.openxmlformats.org/officeDocument/2006/relationships/chart" Target="../charts/chart35.xml"/><Relationship Id="rId1" Type="http://schemas.openxmlformats.org/officeDocument/2006/relationships/chart" Target="../charts/chart34.xml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9.xml"/><Relationship Id="rId2" Type="http://schemas.openxmlformats.org/officeDocument/2006/relationships/chart" Target="../charts/chart38.xml"/><Relationship Id="rId1" Type="http://schemas.openxmlformats.org/officeDocument/2006/relationships/chart" Target="../charts/chart37.xml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2.xml"/><Relationship Id="rId2" Type="http://schemas.openxmlformats.org/officeDocument/2006/relationships/chart" Target="../charts/chart41.xml"/><Relationship Id="rId1" Type="http://schemas.openxmlformats.org/officeDocument/2006/relationships/chart" Target="../charts/chart40.xml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5.xml"/><Relationship Id="rId2" Type="http://schemas.openxmlformats.org/officeDocument/2006/relationships/chart" Target="../charts/chart44.xml"/><Relationship Id="rId1" Type="http://schemas.openxmlformats.org/officeDocument/2006/relationships/chart" Target="../charts/chart43.xml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1.xml"/><Relationship Id="rId2" Type="http://schemas.openxmlformats.org/officeDocument/2006/relationships/chart" Target="../charts/chart50.xml"/><Relationship Id="rId1" Type="http://schemas.openxmlformats.org/officeDocument/2006/relationships/chart" Target="../charts/chart49.xml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4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7.xml"/><Relationship Id="rId2" Type="http://schemas.openxmlformats.org/officeDocument/2006/relationships/chart" Target="../charts/chart56.xml"/><Relationship Id="rId1" Type="http://schemas.openxmlformats.org/officeDocument/2006/relationships/chart" Target="../charts/chart55.xml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0.xml"/><Relationship Id="rId2" Type="http://schemas.openxmlformats.org/officeDocument/2006/relationships/chart" Target="../charts/chart59.xml"/><Relationship Id="rId1" Type="http://schemas.openxmlformats.org/officeDocument/2006/relationships/chart" Target="../charts/chart58.xml"/></Relationships>
</file>

<file path=xl/drawings/_rels/drawing27.xml.rels><?xml version="1.0" encoding="UTF-8" standalone="yes"?>
<Relationships xmlns="http://schemas.openxmlformats.org/package/2006/relationships"><Relationship Id="rId13" Type="http://schemas.openxmlformats.org/officeDocument/2006/relationships/chart" Target="../charts/chart73.xml"/><Relationship Id="rId18" Type="http://schemas.openxmlformats.org/officeDocument/2006/relationships/chart" Target="../charts/chart78.xml"/><Relationship Id="rId26" Type="http://schemas.openxmlformats.org/officeDocument/2006/relationships/chart" Target="../charts/chart86.xml"/><Relationship Id="rId3" Type="http://schemas.openxmlformats.org/officeDocument/2006/relationships/chart" Target="../charts/chart63.xml"/><Relationship Id="rId21" Type="http://schemas.openxmlformats.org/officeDocument/2006/relationships/chart" Target="../charts/chart81.xml"/><Relationship Id="rId34" Type="http://schemas.openxmlformats.org/officeDocument/2006/relationships/chart" Target="../charts/chart94.xml"/><Relationship Id="rId7" Type="http://schemas.openxmlformats.org/officeDocument/2006/relationships/chart" Target="../charts/chart67.xml"/><Relationship Id="rId12" Type="http://schemas.openxmlformats.org/officeDocument/2006/relationships/chart" Target="../charts/chart72.xml"/><Relationship Id="rId17" Type="http://schemas.openxmlformats.org/officeDocument/2006/relationships/chart" Target="../charts/chart77.xml"/><Relationship Id="rId25" Type="http://schemas.openxmlformats.org/officeDocument/2006/relationships/chart" Target="../charts/chart85.xml"/><Relationship Id="rId33" Type="http://schemas.openxmlformats.org/officeDocument/2006/relationships/chart" Target="../charts/chart93.xml"/><Relationship Id="rId2" Type="http://schemas.openxmlformats.org/officeDocument/2006/relationships/chart" Target="../charts/chart62.xml"/><Relationship Id="rId16" Type="http://schemas.openxmlformats.org/officeDocument/2006/relationships/chart" Target="../charts/chart76.xml"/><Relationship Id="rId20" Type="http://schemas.openxmlformats.org/officeDocument/2006/relationships/chart" Target="../charts/chart80.xml"/><Relationship Id="rId29" Type="http://schemas.openxmlformats.org/officeDocument/2006/relationships/chart" Target="../charts/chart89.xml"/><Relationship Id="rId1" Type="http://schemas.openxmlformats.org/officeDocument/2006/relationships/chart" Target="../charts/chart61.xml"/><Relationship Id="rId6" Type="http://schemas.openxmlformats.org/officeDocument/2006/relationships/chart" Target="../charts/chart66.xml"/><Relationship Id="rId11" Type="http://schemas.openxmlformats.org/officeDocument/2006/relationships/chart" Target="../charts/chart71.xml"/><Relationship Id="rId24" Type="http://schemas.openxmlformats.org/officeDocument/2006/relationships/chart" Target="../charts/chart84.xml"/><Relationship Id="rId32" Type="http://schemas.openxmlformats.org/officeDocument/2006/relationships/chart" Target="../charts/chart92.xml"/><Relationship Id="rId5" Type="http://schemas.openxmlformats.org/officeDocument/2006/relationships/chart" Target="../charts/chart65.xml"/><Relationship Id="rId15" Type="http://schemas.openxmlformats.org/officeDocument/2006/relationships/chart" Target="../charts/chart75.xml"/><Relationship Id="rId23" Type="http://schemas.openxmlformats.org/officeDocument/2006/relationships/chart" Target="../charts/chart83.xml"/><Relationship Id="rId28" Type="http://schemas.openxmlformats.org/officeDocument/2006/relationships/chart" Target="../charts/chart88.xml"/><Relationship Id="rId10" Type="http://schemas.openxmlformats.org/officeDocument/2006/relationships/chart" Target="../charts/chart70.xml"/><Relationship Id="rId19" Type="http://schemas.openxmlformats.org/officeDocument/2006/relationships/chart" Target="../charts/chart79.xml"/><Relationship Id="rId31" Type="http://schemas.openxmlformats.org/officeDocument/2006/relationships/chart" Target="../charts/chart91.xml"/><Relationship Id="rId4" Type="http://schemas.openxmlformats.org/officeDocument/2006/relationships/chart" Target="../charts/chart64.xml"/><Relationship Id="rId9" Type="http://schemas.openxmlformats.org/officeDocument/2006/relationships/chart" Target="../charts/chart69.xml"/><Relationship Id="rId14" Type="http://schemas.openxmlformats.org/officeDocument/2006/relationships/chart" Target="../charts/chart74.xml"/><Relationship Id="rId22" Type="http://schemas.openxmlformats.org/officeDocument/2006/relationships/chart" Target="../charts/chart82.xml"/><Relationship Id="rId27" Type="http://schemas.openxmlformats.org/officeDocument/2006/relationships/chart" Target="../charts/chart87.xml"/><Relationship Id="rId30" Type="http://schemas.openxmlformats.org/officeDocument/2006/relationships/chart" Target="../charts/chart90.xml"/><Relationship Id="rId35" Type="http://schemas.openxmlformats.org/officeDocument/2006/relationships/chart" Target="../charts/chart95.xml"/><Relationship Id="rId8" Type="http://schemas.openxmlformats.org/officeDocument/2006/relationships/chart" Target="../charts/chart68.xml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6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8.xml"/><Relationship Id="rId2" Type="http://schemas.openxmlformats.org/officeDocument/2006/relationships/chart" Target="../charts/chart17.xml"/><Relationship Id="rId1" Type="http://schemas.openxmlformats.org/officeDocument/2006/relationships/chart" Target="../charts/chart16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1.xml"/><Relationship Id="rId2" Type="http://schemas.openxmlformats.org/officeDocument/2006/relationships/chart" Target="../charts/chart20.xml"/><Relationship Id="rId1" Type="http://schemas.openxmlformats.org/officeDocument/2006/relationships/chart" Target="../charts/chart19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4.xml"/><Relationship Id="rId2" Type="http://schemas.openxmlformats.org/officeDocument/2006/relationships/chart" Target="../charts/chart23.xml"/><Relationship Id="rId1" Type="http://schemas.openxmlformats.org/officeDocument/2006/relationships/chart" Target="../charts/chart22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7.xml"/><Relationship Id="rId2" Type="http://schemas.openxmlformats.org/officeDocument/2006/relationships/chart" Target="../charts/chart26.xml"/><Relationship Id="rId1" Type="http://schemas.openxmlformats.org/officeDocument/2006/relationships/chart" Target="../charts/chart2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104775</xdr:colOff>
      <xdr:row>0</xdr:row>
      <xdr:rowOff>85725</xdr:rowOff>
    </xdr:from>
    <xdr:to>
      <xdr:col>26</xdr:col>
      <xdr:colOff>742950</xdr:colOff>
      <xdr:row>18</xdr:row>
      <xdr:rowOff>57150</xdr:rowOff>
    </xdr:to>
    <xdr:graphicFrame macro="">
      <xdr:nvGraphicFramePr>
        <xdr:cNvPr id="2139" name="1 Gráfico">
          <a:extLst>
            <a:ext uri="{FF2B5EF4-FFF2-40B4-BE49-F238E27FC236}">
              <a16:creationId xmlns:a16="http://schemas.microsoft.com/office/drawing/2014/main" id="{00000000-0008-0000-0000-00005B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0</xdr:colOff>
      <xdr:row>20</xdr:row>
      <xdr:rowOff>0</xdr:rowOff>
    </xdr:from>
    <xdr:to>
      <xdr:col>26</xdr:col>
      <xdr:colOff>638175</xdr:colOff>
      <xdr:row>37</xdr:row>
      <xdr:rowOff>161925</xdr:rowOff>
    </xdr:to>
    <xdr:graphicFrame macro="">
      <xdr:nvGraphicFramePr>
        <xdr:cNvPr id="2140" name="2 Gráfico">
          <a:extLst>
            <a:ext uri="{FF2B5EF4-FFF2-40B4-BE49-F238E27FC236}">
              <a16:creationId xmlns:a16="http://schemas.microsoft.com/office/drawing/2014/main" id="{00000000-0008-0000-0000-00005C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16</xdr:col>
      <xdr:colOff>0</xdr:colOff>
      <xdr:row>40</xdr:row>
      <xdr:rowOff>0</xdr:rowOff>
    </xdr:from>
    <xdr:to>
      <xdr:col>26</xdr:col>
      <xdr:colOff>638175</xdr:colOff>
      <xdr:row>57</xdr:row>
      <xdr:rowOff>161925</xdr:rowOff>
    </xdr:to>
    <xdr:graphicFrame macro="">
      <xdr:nvGraphicFramePr>
        <xdr:cNvPr id="2141" name="3 Gráfico">
          <a:extLst>
            <a:ext uri="{FF2B5EF4-FFF2-40B4-BE49-F238E27FC236}">
              <a16:creationId xmlns:a16="http://schemas.microsoft.com/office/drawing/2014/main" id="{00000000-0008-0000-0000-00005D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104775</xdr:colOff>
      <xdr:row>0</xdr:row>
      <xdr:rowOff>85725</xdr:rowOff>
    </xdr:from>
    <xdr:to>
      <xdr:col>26</xdr:col>
      <xdr:colOff>742950</xdr:colOff>
      <xdr:row>18</xdr:row>
      <xdr:rowOff>57150</xdr:rowOff>
    </xdr:to>
    <xdr:graphicFrame macro="">
      <xdr:nvGraphicFramePr>
        <xdr:cNvPr id="11355" name="1 Gráfico">
          <a:extLst>
            <a:ext uri="{FF2B5EF4-FFF2-40B4-BE49-F238E27FC236}">
              <a16:creationId xmlns:a16="http://schemas.microsoft.com/office/drawing/2014/main" id="{00000000-0008-0000-0900-00005B2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0</xdr:colOff>
      <xdr:row>20</xdr:row>
      <xdr:rowOff>0</xdr:rowOff>
    </xdr:from>
    <xdr:to>
      <xdr:col>26</xdr:col>
      <xdr:colOff>638175</xdr:colOff>
      <xdr:row>37</xdr:row>
      <xdr:rowOff>161925</xdr:rowOff>
    </xdr:to>
    <xdr:graphicFrame macro="">
      <xdr:nvGraphicFramePr>
        <xdr:cNvPr id="11356" name="2 Gráfico">
          <a:extLst>
            <a:ext uri="{FF2B5EF4-FFF2-40B4-BE49-F238E27FC236}">
              <a16:creationId xmlns:a16="http://schemas.microsoft.com/office/drawing/2014/main" id="{00000000-0008-0000-0900-00005C2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16</xdr:col>
      <xdr:colOff>0</xdr:colOff>
      <xdr:row>40</xdr:row>
      <xdr:rowOff>0</xdr:rowOff>
    </xdr:from>
    <xdr:to>
      <xdr:col>26</xdr:col>
      <xdr:colOff>638175</xdr:colOff>
      <xdr:row>57</xdr:row>
      <xdr:rowOff>161925</xdr:rowOff>
    </xdr:to>
    <xdr:graphicFrame macro="">
      <xdr:nvGraphicFramePr>
        <xdr:cNvPr id="11357" name="3 Gráfico">
          <a:extLst>
            <a:ext uri="{FF2B5EF4-FFF2-40B4-BE49-F238E27FC236}">
              <a16:creationId xmlns:a16="http://schemas.microsoft.com/office/drawing/2014/main" id="{00000000-0008-0000-0900-00005D2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104775</xdr:colOff>
      <xdr:row>0</xdr:row>
      <xdr:rowOff>85725</xdr:rowOff>
    </xdr:from>
    <xdr:to>
      <xdr:col>26</xdr:col>
      <xdr:colOff>742950</xdr:colOff>
      <xdr:row>18</xdr:row>
      <xdr:rowOff>57150</xdr:rowOff>
    </xdr:to>
    <xdr:graphicFrame macro="">
      <xdr:nvGraphicFramePr>
        <xdr:cNvPr id="12379" name="1 Gráfico">
          <a:extLst>
            <a:ext uri="{FF2B5EF4-FFF2-40B4-BE49-F238E27FC236}">
              <a16:creationId xmlns:a16="http://schemas.microsoft.com/office/drawing/2014/main" id="{00000000-0008-0000-0A00-00005B3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0</xdr:colOff>
      <xdr:row>20</xdr:row>
      <xdr:rowOff>0</xdr:rowOff>
    </xdr:from>
    <xdr:to>
      <xdr:col>26</xdr:col>
      <xdr:colOff>638175</xdr:colOff>
      <xdr:row>37</xdr:row>
      <xdr:rowOff>161925</xdr:rowOff>
    </xdr:to>
    <xdr:graphicFrame macro="">
      <xdr:nvGraphicFramePr>
        <xdr:cNvPr id="12380" name="2 Gráfico">
          <a:extLst>
            <a:ext uri="{FF2B5EF4-FFF2-40B4-BE49-F238E27FC236}">
              <a16:creationId xmlns:a16="http://schemas.microsoft.com/office/drawing/2014/main" id="{00000000-0008-0000-0A00-00005C3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16</xdr:col>
      <xdr:colOff>0</xdr:colOff>
      <xdr:row>39</xdr:row>
      <xdr:rowOff>0</xdr:rowOff>
    </xdr:from>
    <xdr:to>
      <xdr:col>26</xdr:col>
      <xdr:colOff>638175</xdr:colOff>
      <xdr:row>56</xdr:row>
      <xdr:rowOff>161925</xdr:rowOff>
    </xdr:to>
    <xdr:graphicFrame macro="">
      <xdr:nvGraphicFramePr>
        <xdr:cNvPr id="12381" name="3 Gráfico">
          <a:extLst>
            <a:ext uri="{FF2B5EF4-FFF2-40B4-BE49-F238E27FC236}">
              <a16:creationId xmlns:a16="http://schemas.microsoft.com/office/drawing/2014/main" id="{00000000-0008-0000-0A00-00005D3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104775</xdr:colOff>
      <xdr:row>0</xdr:row>
      <xdr:rowOff>85725</xdr:rowOff>
    </xdr:from>
    <xdr:to>
      <xdr:col>26</xdr:col>
      <xdr:colOff>742950</xdr:colOff>
      <xdr:row>18</xdr:row>
      <xdr:rowOff>57150</xdr:rowOff>
    </xdr:to>
    <xdr:graphicFrame macro="">
      <xdr:nvGraphicFramePr>
        <xdr:cNvPr id="13403" name="1 Gráfico">
          <a:extLst>
            <a:ext uri="{FF2B5EF4-FFF2-40B4-BE49-F238E27FC236}">
              <a16:creationId xmlns:a16="http://schemas.microsoft.com/office/drawing/2014/main" id="{00000000-0008-0000-0B00-00005B3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0</xdr:colOff>
      <xdr:row>20</xdr:row>
      <xdr:rowOff>0</xdr:rowOff>
    </xdr:from>
    <xdr:to>
      <xdr:col>26</xdr:col>
      <xdr:colOff>638175</xdr:colOff>
      <xdr:row>37</xdr:row>
      <xdr:rowOff>161925</xdr:rowOff>
    </xdr:to>
    <xdr:graphicFrame macro="">
      <xdr:nvGraphicFramePr>
        <xdr:cNvPr id="13404" name="2 Gráfico">
          <a:extLst>
            <a:ext uri="{FF2B5EF4-FFF2-40B4-BE49-F238E27FC236}">
              <a16:creationId xmlns:a16="http://schemas.microsoft.com/office/drawing/2014/main" id="{00000000-0008-0000-0B00-00005C3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16</xdr:col>
      <xdr:colOff>0</xdr:colOff>
      <xdr:row>39</xdr:row>
      <xdr:rowOff>0</xdr:rowOff>
    </xdr:from>
    <xdr:to>
      <xdr:col>26</xdr:col>
      <xdr:colOff>638175</xdr:colOff>
      <xdr:row>56</xdr:row>
      <xdr:rowOff>161925</xdr:rowOff>
    </xdr:to>
    <xdr:graphicFrame macro="">
      <xdr:nvGraphicFramePr>
        <xdr:cNvPr id="13405" name="3 Gráfico">
          <a:extLst>
            <a:ext uri="{FF2B5EF4-FFF2-40B4-BE49-F238E27FC236}">
              <a16:creationId xmlns:a16="http://schemas.microsoft.com/office/drawing/2014/main" id="{00000000-0008-0000-0B00-00005D3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0</xdr:colOff>
      <xdr:row>1</xdr:row>
      <xdr:rowOff>0</xdr:rowOff>
    </xdr:from>
    <xdr:to>
      <xdr:col>27</xdr:col>
      <xdr:colOff>638175</xdr:colOff>
      <xdr:row>18</xdr:row>
      <xdr:rowOff>161925</xdr:rowOff>
    </xdr:to>
    <xdr:graphicFrame macro="">
      <xdr:nvGraphicFramePr>
        <xdr:cNvPr id="14427" name="1 Gráfico">
          <a:extLst>
            <a:ext uri="{FF2B5EF4-FFF2-40B4-BE49-F238E27FC236}">
              <a16:creationId xmlns:a16="http://schemas.microsoft.com/office/drawing/2014/main" id="{00000000-0008-0000-0C00-00005B3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0</xdr:colOff>
      <xdr:row>20</xdr:row>
      <xdr:rowOff>0</xdr:rowOff>
    </xdr:from>
    <xdr:to>
      <xdr:col>27</xdr:col>
      <xdr:colOff>638175</xdr:colOff>
      <xdr:row>37</xdr:row>
      <xdr:rowOff>161925</xdr:rowOff>
    </xdr:to>
    <xdr:graphicFrame macro="">
      <xdr:nvGraphicFramePr>
        <xdr:cNvPr id="14428" name="2 Gráfico">
          <a:extLst>
            <a:ext uri="{FF2B5EF4-FFF2-40B4-BE49-F238E27FC236}">
              <a16:creationId xmlns:a16="http://schemas.microsoft.com/office/drawing/2014/main" id="{00000000-0008-0000-0C00-00005C3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0</xdr:colOff>
      <xdr:row>39</xdr:row>
      <xdr:rowOff>0</xdr:rowOff>
    </xdr:from>
    <xdr:to>
      <xdr:col>27</xdr:col>
      <xdr:colOff>638175</xdr:colOff>
      <xdr:row>56</xdr:row>
      <xdr:rowOff>161925</xdr:rowOff>
    </xdr:to>
    <xdr:graphicFrame macro="">
      <xdr:nvGraphicFramePr>
        <xdr:cNvPr id="14429" name="3 Gráfico">
          <a:extLst>
            <a:ext uri="{FF2B5EF4-FFF2-40B4-BE49-F238E27FC236}">
              <a16:creationId xmlns:a16="http://schemas.microsoft.com/office/drawing/2014/main" id="{00000000-0008-0000-0C00-00005D3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0</xdr:colOff>
      <xdr:row>1</xdr:row>
      <xdr:rowOff>0</xdr:rowOff>
    </xdr:from>
    <xdr:to>
      <xdr:col>27</xdr:col>
      <xdr:colOff>638175</xdr:colOff>
      <xdr:row>18</xdr:row>
      <xdr:rowOff>161925</xdr:rowOff>
    </xdr:to>
    <xdr:graphicFrame macro="">
      <xdr:nvGraphicFramePr>
        <xdr:cNvPr id="15451" name="1 Gráfico">
          <a:extLst>
            <a:ext uri="{FF2B5EF4-FFF2-40B4-BE49-F238E27FC236}">
              <a16:creationId xmlns:a16="http://schemas.microsoft.com/office/drawing/2014/main" id="{00000000-0008-0000-0D00-00005B3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0</xdr:colOff>
      <xdr:row>20</xdr:row>
      <xdr:rowOff>0</xdr:rowOff>
    </xdr:from>
    <xdr:to>
      <xdr:col>27</xdr:col>
      <xdr:colOff>638175</xdr:colOff>
      <xdr:row>37</xdr:row>
      <xdr:rowOff>161925</xdr:rowOff>
    </xdr:to>
    <xdr:graphicFrame macro="">
      <xdr:nvGraphicFramePr>
        <xdr:cNvPr id="15452" name="2 Gráfico">
          <a:extLst>
            <a:ext uri="{FF2B5EF4-FFF2-40B4-BE49-F238E27FC236}">
              <a16:creationId xmlns:a16="http://schemas.microsoft.com/office/drawing/2014/main" id="{00000000-0008-0000-0D00-00005C3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0</xdr:colOff>
      <xdr:row>39</xdr:row>
      <xdr:rowOff>0</xdr:rowOff>
    </xdr:from>
    <xdr:to>
      <xdr:col>27</xdr:col>
      <xdr:colOff>638175</xdr:colOff>
      <xdr:row>56</xdr:row>
      <xdr:rowOff>161925</xdr:rowOff>
    </xdr:to>
    <xdr:graphicFrame macro="">
      <xdr:nvGraphicFramePr>
        <xdr:cNvPr id="15453" name="3 Gráfico">
          <a:extLst>
            <a:ext uri="{FF2B5EF4-FFF2-40B4-BE49-F238E27FC236}">
              <a16:creationId xmlns:a16="http://schemas.microsoft.com/office/drawing/2014/main" id="{00000000-0008-0000-0D00-00005D3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0</xdr:colOff>
      <xdr:row>1</xdr:row>
      <xdr:rowOff>0</xdr:rowOff>
    </xdr:from>
    <xdr:to>
      <xdr:col>27</xdr:col>
      <xdr:colOff>638175</xdr:colOff>
      <xdr:row>18</xdr:row>
      <xdr:rowOff>161925</xdr:rowOff>
    </xdr:to>
    <xdr:graphicFrame macro="">
      <xdr:nvGraphicFramePr>
        <xdr:cNvPr id="188498" name="1 Gráfico">
          <a:extLst>
            <a:ext uri="{FF2B5EF4-FFF2-40B4-BE49-F238E27FC236}">
              <a16:creationId xmlns:a16="http://schemas.microsoft.com/office/drawing/2014/main" id="{00000000-0008-0000-0E00-000052E002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0</xdr:colOff>
      <xdr:row>20</xdr:row>
      <xdr:rowOff>0</xdr:rowOff>
    </xdr:from>
    <xdr:to>
      <xdr:col>27</xdr:col>
      <xdr:colOff>638175</xdr:colOff>
      <xdr:row>37</xdr:row>
      <xdr:rowOff>161925</xdr:rowOff>
    </xdr:to>
    <xdr:graphicFrame macro="">
      <xdr:nvGraphicFramePr>
        <xdr:cNvPr id="188499" name="2 Gráfico">
          <a:extLst>
            <a:ext uri="{FF2B5EF4-FFF2-40B4-BE49-F238E27FC236}">
              <a16:creationId xmlns:a16="http://schemas.microsoft.com/office/drawing/2014/main" id="{00000000-0008-0000-0E00-000053E002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0</xdr:colOff>
      <xdr:row>39</xdr:row>
      <xdr:rowOff>0</xdr:rowOff>
    </xdr:from>
    <xdr:to>
      <xdr:col>27</xdr:col>
      <xdr:colOff>638175</xdr:colOff>
      <xdr:row>56</xdr:row>
      <xdr:rowOff>161925</xdr:rowOff>
    </xdr:to>
    <xdr:graphicFrame macro="">
      <xdr:nvGraphicFramePr>
        <xdr:cNvPr id="188500" name="3 Gráfico">
          <a:extLst>
            <a:ext uri="{FF2B5EF4-FFF2-40B4-BE49-F238E27FC236}">
              <a16:creationId xmlns:a16="http://schemas.microsoft.com/office/drawing/2014/main" id="{00000000-0008-0000-0E00-000054E002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24</xdr:row>
      <xdr:rowOff>0</xdr:rowOff>
    </xdr:from>
    <xdr:to>
      <xdr:col>11</xdr:col>
      <xdr:colOff>638175</xdr:colOff>
      <xdr:row>41</xdr:row>
      <xdr:rowOff>161925</xdr:rowOff>
    </xdr:to>
    <xdr:graphicFrame macro="">
      <xdr:nvGraphicFramePr>
        <xdr:cNvPr id="431156" name="1 Gráfico">
          <a:extLst>
            <a:ext uri="{FF2B5EF4-FFF2-40B4-BE49-F238E27FC236}">
              <a16:creationId xmlns:a16="http://schemas.microsoft.com/office/drawing/2014/main" id="{00000000-0008-0000-0F00-000034940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44</xdr:row>
      <xdr:rowOff>0</xdr:rowOff>
    </xdr:from>
    <xdr:to>
      <xdr:col>11</xdr:col>
      <xdr:colOff>638175</xdr:colOff>
      <xdr:row>61</xdr:row>
      <xdr:rowOff>161925</xdr:rowOff>
    </xdr:to>
    <xdr:graphicFrame macro="">
      <xdr:nvGraphicFramePr>
        <xdr:cNvPr id="431157" name="2 Gráfico">
          <a:extLst>
            <a:ext uri="{FF2B5EF4-FFF2-40B4-BE49-F238E27FC236}">
              <a16:creationId xmlns:a16="http://schemas.microsoft.com/office/drawing/2014/main" id="{00000000-0008-0000-0F00-000035940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63</xdr:row>
      <xdr:rowOff>0</xdr:rowOff>
    </xdr:from>
    <xdr:to>
      <xdr:col>11</xdr:col>
      <xdr:colOff>638175</xdr:colOff>
      <xdr:row>80</xdr:row>
      <xdr:rowOff>161925</xdr:rowOff>
    </xdr:to>
    <xdr:graphicFrame macro="">
      <xdr:nvGraphicFramePr>
        <xdr:cNvPr id="431158" name="3 Gráfico">
          <a:extLst>
            <a:ext uri="{FF2B5EF4-FFF2-40B4-BE49-F238E27FC236}">
              <a16:creationId xmlns:a16="http://schemas.microsoft.com/office/drawing/2014/main" id="{00000000-0008-0000-0F00-000036940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24</xdr:row>
      <xdr:rowOff>0</xdr:rowOff>
    </xdr:from>
    <xdr:to>
      <xdr:col>11</xdr:col>
      <xdr:colOff>638175</xdr:colOff>
      <xdr:row>41</xdr:row>
      <xdr:rowOff>161925</xdr:rowOff>
    </xdr:to>
    <xdr:graphicFrame macro="">
      <xdr:nvGraphicFramePr>
        <xdr:cNvPr id="1436694" name="1 Gráfico">
          <a:extLst>
            <a:ext uri="{FF2B5EF4-FFF2-40B4-BE49-F238E27FC236}">
              <a16:creationId xmlns:a16="http://schemas.microsoft.com/office/drawing/2014/main" id="{00000000-0008-0000-1000-000016EC15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44</xdr:row>
      <xdr:rowOff>0</xdr:rowOff>
    </xdr:from>
    <xdr:to>
      <xdr:col>11</xdr:col>
      <xdr:colOff>638175</xdr:colOff>
      <xdr:row>61</xdr:row>
      <xdr:rowOff>161925</xdr:rowOff>
    </xdr:to>
    <xdr:graphicFrame macro="">
      <xdr:nvGraphicFramePr>
        <xdr:cNvPr id="1436695" name="2 Gráfico">
          <a:extLst>
            <a:ext uri="{FF2B5EF4-FFF2-40B4-BE49-F238E27FC236}">
              <a16:creationId xmlns:a16="http://schemas.microsoft.com/office/drawing/2014/main" id="{00000000-0008-0000-1000-000017EC15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63</xdr:row>
      <xdr:rowOff>0</xdr:rowOff>
    </xdr:from>
    <xdr:to>
      <xdr:col>11</xdr:col>
      <xdr:colOff>638175</xdr:colOff>
      <xdr:row>80</xdr:row>
      <xdr:rowOff>161925</xdr:rowOff>
    </xdr:to>
    <xdr:graphicFrame macro="">
      <xdr:nvGraphicFramePr>
        <xdr:cNvPr id="1436696" name="3 Gráfico">
          <a:extLst>
            <a:ext uri="{FF2B5EF4-FFF2-40B4-BE49-F238E27FC236}">
              <a16:creationId xmlns:a16="http://schemas.microsoft.com/office/drawing/2014/main" id="{00000000-0008-0000-1000-000018EC15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21</xdr:row>
      <xdr:rowOff>9525</xdr:rowOff>
    </xdr:from>
    <xdr:to>
      <xdr:col>10</xdr:col>
      <xdr:colOff>152399</xdr:colOff>
      <xdr:row>35</xdr:row>
      <xdr:rowOff>85725</xdr:rowOff>
    </xdr:to>
    <xdr:graphicFrame macro="">
      <xdr:nvGraphicFramePr>
        <xdr:cNvPr id="2" name="Gràfic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533400</xdr:colOff>
      <xdr:row>0</xdr:row>
      <xdr:rowOff>47625</xdr:rowOff>
    </xdr:from>
    <xdr:to>
      <xdr:col>20</xdr:col>
      <xdr:colOff>0</xdr:colOff>
      <xdr:row>20</xdr:row>
      <xdr:rowOff>166689</xdr:rowOff>
    </xdr:to>
    <xdr:graphicFrame macro="">
      <xdr:nvGraphicFramePr>
        <xdr:cNvPr id="3" name="Gràfic 2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20</xdr:col>
      <xdr:colOff>76200</xdr:colOff>
      <xdr:row>1</xdr:row>
      <xdr:rowOff>57150</xdr:rowOff>
    </xdr:from>
    <xdr:to>
      <xdr:col>31</xdr:col>
      <xdr:colOff>161925</xdr:colOff>
      <xdr:row>17</xdr:row>
      <xdr:rowOff>14287</xdr:rowOff>
    </xdr:to>
    <xdr:graphicFrame macro="">
      <xdr:nvGraphicFramePr>
        <xdr:cNvPr id="4" name="Gràfic 3">
          <a:extLst>
            <a:ext uri="{FF2B5EF4-FFF2-40B4-BE49-F238E27FC236}">
              <a16:creationId xmlns:a16="http://schemas.microsoft.com/office/drawing/2014/main" id="{00000000-0008-0000-1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0.11042</cdr:x>
      <cdr:y>0.04688</cdr:y>
    </cdr:from>
    <cdr:to>
      <cdr:x>0.97917</cdr:x>
      <cdr:y>0.19271</cdr:y>
    </cdr:to>
    <cdr:sp macro="" textlink="">
      <cdr:nvSpPr>
        <cdr:cNvPr id="2" name="QuadreDeText 1"/>
        <cdr:cNvSpPr txBox="1"/>
      </cdr:nvSpPr>
      <cdr:spPr>
        <a:xfrm xmlns:a="http://schemas.openxmlformats.org/drawingml/2006/main">
          <a:off x="504825" y="128601"/>
          <a:ext cx="3971925" cy="40004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ca-ES" sz="1800" b="1"/>
            <a:t>Crèdits</a:t>
          </a:r>
          <a:r>
            <a:rPr lang="ca-ES" sz="1800" b="1" baseline="0"/>
            <a:t> de docència en a</a:t>
          </a:r>
          <a:r>
            <a:rPr lang="ca-ES" sz="1800" b="1"/>
            <a:t>nglès 2017 (totes les tit.)</a:t>
          </a: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104775</xdr:colOff>
      <xdr:row>0</xdr:row>
      <xdr:rowOff>85725</xdr:rowOff>
    </xdr:from>
    <xdr:to>
      <xdr:col>26</xdr:col>
      <xdr:colOff>742950</xdr:colOff>
      <xdr:row>18</xdr:row>
      <xdr:rowOff>57150</xdr:rowOff>
    </xdr:to>
    <xdr:graphicFrame macro="">
      <xdr:nvGraphicFramePr>
        <xdr:cNvPr id="3163" name="1 Gráfico">
          <a:extLst>
            <a:ext uri="{FF2B5EF4-FFF2-40B4-BE49-F238E27FC236}">
              <a16:creationId xmlns:a16="http://schemas.microsoft.com/office/drawing/2014/main" id="{00000000-0008-0000-0100-00005B0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0</xdr:colOff>
      <xdr:row>20</xdr:row>
      <xdr:rowOff>0</xdr:rowOff>
    </xdr:from>
    <xdr:to>
      <xdr:col>26</xdr:col>
      <xdr:colOff>638175</xdr:colOff>
      <xdr:row>37</xdr:row>
      <xdr:rowOff>161925</xdr:rowOff>
    </xdr:to>
    <xdr:graphicFrame macro="">
      <xdr:nvGraphicFramePr>
        <xdr:cNvPr id="3164" name="2 Gráfico">
          <a:extLst>
            <a:ext uri="{FF2B5EF4-FFF2-40B4-BE49-F238E27FC236}">
              <a16:creationId xmlns:a16="http://schemas.microsoft.com/office/drawing/2014/main" id="{00000000-0008-0000-0100-00005C0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16</xdr:col>
      <xdr:colOff>0</xdr:colOff>
      <xdr:row>40</xdr:row>
      <xdr:rowOff>0</xdr:rowOff>
    </xdr:from>
    <xdr:to>
      <xdr:col>26</xdr:col>
      <xdr:colOff>638175</xdr:colOff>
      <xdr:row>57</xdr:row>
      <xdr:rowOff>161925</xdr:rowOff>
    </xdr:to>
    <xdr:graphicFrame macro="">
      <xdr:nvGraphicFramePr>
        <xdr:cNvPr id="3165" name="3 Gráfico">
          <a:extLst>
            <a:ext uri="{FF2B5EF4-FFF2-40B4-BE49-F238E27FC236}">
              <a16:creationId xmlns:a16="http://schemas.microsoft.com/office/drawing/2014/main" id="{00000000-0008-0000-0100-00005D0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0.22331</cdr:x>
      <cdr:y>0.01818</cdr:y>
    </cdr:from>
    <cdr:to>
      <cdr:x>0.45365</cdr:x>
      <cdr:y>0.10788</cdr:y>
    </cdr:to>
    <cdr:sp macro="" textlink="">
      <cdr:nvSpPr>
        <cdr:cNvPr id="3" name="QuadreDeText 2"/>
        <cdr:cNvSpPr txBox="1"/>
      </cdr:nvSpPr>
      <cdr:spPr>
        <a:xfrm xmlns:a="http://schemas.openxmlformats.org/drawingml/2006/main">
          <a:off x="1514475" y="71439"/>
          <a:ext cx="15621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ca-ES" sz="1100"/>
        </a:p>
      </cdr:txBody>
    </cdr:sp>
  </cdr:relSizeAnchor>
  <cdr:relSizeAnchor xmlns:cdr="http://schemas.openxmlformats.org/drawingml/2006/chartDrawing">
    <cdr:from>
      <cdr:x>0.08989</cdr:x>
      <cdr:y>0.03515</cdr:y>
    </cdr:from>
    <cdr:to>
      <cdr:x>0.92135</cdr:x>
      <cdr:y>0.11273</cdr:y>
    </cdr:to>
    <cdr:sp macro="" textlink="">
      <cdr:nvSpPr>
        <cdr:cNvPr id="5" name="QuadreDeText 4"/>
        <cdr:cNvSpPr txBox="1"/>
      </cdr:nvSpPr>
      <cdr:spPr>
        <a:xfrm xmlns:a="http://schemas.openxmlformats.org/drawingml/2006/main">
          <a:off x="609600" y="138107"/>
          <a:ext cx="5638800" cy="30481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ca-ES" sz="1800" b="1"/>
            <a:t>Crèdits de docència en castellà 2017 (totes les tit.)</a:t>
          </a:r>
        </a:p>
      </cdr:txBody>
    </cdr:sp>
  </cdr:relSizeAnchor>
</c:userShapes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0.14727</cdr:x>
      <cdr:y>0.02853</cdr:y>
    </cdr:from>
    <cdr:to>
      <cdr:x>0.99018</cdr:x>
      <cdr:y>0.13946</cdr:y>
    </cdr:to>
    <cdr:sp macro="" textlink="">
      <cdr:nvSpPr>
        <cdr:cNvPr id="3" name="QuadreDeText 2"/>
        <cdr:cNvSpPr txBox="1"/>
      </cdr:nvSpPr>
      <cdr:spPr>
        <a:xfrm xmlns:a="http://schemas.openxmlformats.org/drawingml/2006/main">
          <a:off x="1000158" y="85737"/>
          <a:ext cx="5724493" cy="3333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ca-ES" sz="1800" b="1"/>
            <a:t>Crèdits</a:t>
          </a:r>
          <a:r>
            <a:rPr lang="ca-ES" sz="1800" b="1" baseline="0"/>
            <a:t> de docència en v</a:t>
          </a:r>
          <a:r>
            <a:rPr lang="ca-ES" sz="1800" b="1"/>
            <a:t>alencià 2017 (totes les titulacions)</a:t>
          </a:r>
        </a:p>
      </cdr:txBody>
    </cdr:sp>
  </cdr:relSizeAnchor>
</c:userShapes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393699</xdr:colOff>
      <xdr:row>0</xdr:row>
      <xdr:rowOff>111125</xdr:rowOff>
    </xdr:from>
    <xdr:to>
      <xdr:col>26</xdr:col>
      <xdr:colOff>479424</xdr:colOff>
      <xdr:row>16</xdr:row>
      <xdr:rowOff>26987</xdr:rowOff>
    </xdr:to>
    <xdr:graphicFrame macro="">
      <xdr:nvGraphicFramePr>
        <xdr:cNvPr id="6" name="Gràfic 5">
          <a:extLst>
            <a:ext uri="{FF2B5EF4-FFF2-40B4-BE49-F238E27FC236}">
              <a16:creationId xmlns:a16="http://schemas.microsoft.com/office/drawing/2014/main" id="{00000000-0008-0000-12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47624</xdr:colOff>
      <xdr:row>17</xdr:row>
      <xdr:rowOff>119061</xdr:rowOff>
    </xdr:from>
    <xdr:to>
      <xdr:col>25</xdr:col>
      <xdr:colOff>297655</xdr:colOff>
      <xdr:row>38</xdr:row>
      <xdr:rowOff>47625</xdr:rowOff>
    </xdr:to>
    <xdr:graphicFrame macro="">
      <xdr:nvGraphicFramePr>
        <xdr:cNvPr id="7" name="Gràfic 6">
          <a:extLst>
            <a:ext uri="{FF2B5EF4-FFF2-40B4-BE49-F238E27FC236}">
              <a16:creationId xmlns:a16="http://schemas.microsoft.com/office/drawing/2014/main" id="{00000000-0008-0000-12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400050</xdr:colOff>
      <xdr:row>18</xdr:row>
      <xdr:rowOff>61912</xdr:rowOff>
    </xdr:from>
    <xdr:to>
      <xdr:col>10</xdr:col>
      <xdr:colOff>295274</xdr:colOff>
      <xdr:row>32</xdr:row>
      <xdr:rowOff>138112</xdr:rowOff>
    </xdr:to>
    <xdr:graphicFrame macro="">
      <xdr:nvGraphicFramePr>
        <xdr:cNvPr id="9" name="Gràfic 8">
          <a:extLst>
            <a:ext uri="{FF2B5EF4-FFF2-40B4-BE49-F238E27FC236}">
              <a16:creationId xmlns:a16="http://schemas.microsoft.com/office/drawing/2014/main" id="{00000000-0008-0000-12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0.14727</cdr:x>
      <cdr:y>0.02853</cdr:y>
    </cdr:from>
    <cdr:to>
      <cdr:x>0.99018</cdr:x>
      <cdr:y>0.13946</cdr:y>
    </cdr:to>
    <cdr:sp macro="" textlink="">
      <cdr:nvSpPr>
        <cdr:cNvPr id="3" name="QuadreDeText 2"/>
        <cdr:cNvSpPr txBox="1"/>
      </cdr:nvSpPr>
      <cdr:spPr>
        <a:xfrm xmlns:a="http://schemas.openxmlformats.org/drawingml/2006/main">
          <a:off x="1000158" y="85737"/>
          <a:ext cx="5724493" cy="3333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ca-ES" sz="1800" b="1"/>
            <a:t>Crèdits</a:t>
          </a:r>
          <a:r>
            <a:rPr lang="ca-ES" sz="1800" b="1" baseline="0"/>
            <a:t> de docència en v</a:t>
          </a:r>
          <a:r>
            <a:rPr lang="ca-ES" sz="1800" b="1"/>
            <a:t>alencià 2018 (totes les titulacions)</a:t>
          </a:r>
        </a:p>
      </cdr:txBody>
    </cdr:sp>
  </cdr:relSizeAnchor>
</c:userShapes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0.22331</cdr:x>
      <cdr:y>0.01818</cdr:y>
    </cdr:from>
    <cdr:to>
      <cdr:x>0.45365</cdr:x>
      <cdr:y>0.10788</cdr:y>
    </cdr:to>
    <cdr:sp macro="" textlink="">
      <cdr:nvSpPr>
        <cdr:cNvPr id="3" name="QuadreDeText 2"/>
        <cdr:cNvSpPr txBox="1"/>
      </cdr:nvSpPr>
      <cdr:spPr>
        <a:xfrm xmlns:a="http://schemas.openxmlformats.org/drawingml/2006/main">
          <a:off x="1514475" y="71439"/>
          <a:ext cx="15621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ca-ES" sz="1100"/>
        </a:p>
      </cdr:txBody>
    </cdr:sp>
  </cdr:relSizeAnchor>
  <cdr:relSizeAnchor xmlns:cdr="http://schemas.openxmlformats.org/drawingml/2006/chartDrawing">
    <cdr:from>
      <cdr:x>0.08989</cdr:x>
      <cdr:y>0.03515</cdr:y>
    </cdr:from>
    <cdr:to>
      <cdr:x>0.92135</cdr:x>
      <cdr:y>0.11273</cdr:y>
    </cdr:to>
    <cdr:sp macro="" textlink="">
      <cdr:nvSpPr>
        <cdr:cNvPr id="5" name="QuadreDeText 4"/>
        <cdr:cNvSpPr txBox="1"/>
      </cdr:nvSpPr>
      <cdr:spPr>
        <a:xfrm xmlns:a="http://schemas.openxmlformats.org/drawingml/2006/main">
          <a:off x="609600" y="138107"/>
          <a:ext cx="5638800" cy="30481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ca-ES" sz="1800" b="1"/>
            <a:t>Crèdits de docència en castellà 2018 (totes les tit.)</a:t>
          </a:r>
        </a:p>
      </cdr:txBody>
    </cdr:sp>
  </cdr:relSizeAnchor>
</c:userShapes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0.11042</cdr:x>
      <cdr:y>0.04688</cdr:y>
    </cdr:from>
    <cdr:to>
      <cdr:x>0.97917</cdr:x>
      <cdr:y>0.19271</cdr:y>
    </cdr:to>
    <cdr:sp macro="" textlink="">
      <cdr:nvSpPr>
        <cdr:cNvPr id="2" name="QuadreDeText 1"/>
        <cdr:cNvSpPr txBox="1"/>
      </cdr:nvSpPr>
      <cdr:spPr>
        <a:xfrm xmlns:a="http://schemas.openxmlformats.org/drawingml/2006/main">
          <a:off x="504825" y="128601"/>
          <a:ext cx="3971925" cy="40004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ca-ES" sz="1800" b="1"/>
            <a:t>Crèdits</a:t>
          </a:r>
          <a:r>
            <a:rPr lang="ca-ES" sz="1800" b="1" baseline="0"/>
            <a:t> de docència en a</a:t>
          </a:r>
          <a:r>
            <a:rPr lang="ca-ES" sz="1800" b="1"/>
            <a:t>nglès 2018 (totes les tit.)</a:t>
          </a:r>
        </a:p>
      </cdr:txBody>
    </cdr:sp>
  </cdr:relSizeAnchor>
</c:userShapes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20</xdr:row>
      <xdr:rowOff>0</xdr:rowOff>
    </xdr:from>
    <xdr:to>
      <xdr:col>13</xdr:col>
      <xdr:colOff>510000</xdr:colOff>
      <xdr:row>35</xdr:row>
      <xdr:rowOff>22500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00000000-0008-0000-13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0</xdr:colOff>
      <xdr:row>20</xdr:row>
      <xdr:rowOff>0</xdr:rowOff>
    </xdr:from>
    <xdr:to>
      <xdr:col>20</xdr:col>
      <xdr:colOff>510000</xdr:colOff>
      <xdr:row>35</xdr:row>
      <xdr:rowOff>22500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00000000-0008-0000-13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20</xdr:row>
      <xdr:rowOff>0</xdr:rowOff>
    </xdr:from>
    <xdr:to>
      <xdr:col>6</xdr:col>
      <xdr:colOff>510000</xdr:colOff>
      <xdr:row>35</xdr:row>
      <xdr:rowOff>22500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00000000-0008-0000-13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0</xdr:colOff>
      <xdr:row>63</xdr:row>
      <xdr:rowOff>3711</xdr:rowOff>
    </xdr:from>
    <xdr:to>
      <xdr:col>54</xdr:col>
      <xdr:colOff>0</xdr:colOff>
      <xdr:row>80</xdr:row>
      <xdr:rowOff>185211</xdr:rowOff>
    </xdr:to>
    <xdr:graphicFrame macro="">
      <xdr:nvGraphicFramePr>
        <xdr:cNvPr id="55" name="Gráfico 20">
          <a:extLst>
            <a:ext uri="{FF2B5EF4-FFF2-40B4-BE49-F238E27FC236}">
              <a16:creationId xmlns:a16="http://schemas.microsoft.com/office/drawing/2014/main" id="{00000000-0008-0000-1900-00003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37</xdr:col>
      <xdr:colOff>0</xdr:colOff>
      <xdr:row>46</xdr:row>
      <xdr:rowOff>176893</xdr:rowOff>
    </xdr:from>
    <xdr:to>
      <xdr:col>54</xdr:col>
      <xdr:colOff>0</xdr:colOff>
      <xdr:row>64</xdr:row>
      <xdr:rowOff>167893</xdr:rowOff>
    </xdr:to>
    <xdr:graphicFrame macro="">
      <xdr:nvGraphicFramePr>
        <xdr:cNvPr id="54" name="Gráfico 20">
          <a:extLst>
            <a:ext uri="{FF2B5EF4-FFF2-40B4-BE49-F238E27FC236}">
              <a16:creationId xmlns:a16="http://schemas.microsoft.com/office/drawing/2014/main" id="{00000000-0008-0000-1900-00003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</xdr:row>
      <xdr:rowOff>144946</xdr:rowOff>
    </xdr:from>
    <xdr:to>
      <xdr:col>10</xdr:col>
      <xdr:colOff>638175</xdr:colOff>
      <xdr:row>20</xdr:row>
      <xdr:rowOff>120512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19</xdr:row>
      <xdr:rowOff>62120</xdr:rowOff>
    </xdr:from>
    <xdr:to>
      <xdr:col>10</xdr:col>
      <xdr:colOff>638175</xdr:colOff>
      <xdr:row>39</xdr:row>
      <xdr:rowOff>37686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id="{00000000-0008-0000-19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38</xdr:row>
      <xdr:rowOff>0</xdr:rowOff>
    </xdr:from>
    <xdr:to>
      <xdr:col>10</xdr:col>
      <xdr:colOff>638175</xdr:colOff>
      <xdr:row>55</xdr:row>
      <xdr:rowOff>161925</xdr:rowOff>
    </xdr:to>
    <xdr:graphicFrame macro="">
      <xdr:nvGraphicFramePr>
        <xdr:cNvPr id="4" name="3 Gráfico">
          <a:extLst>
            <a:ext uri="{FF2B5EF4-FFF2-40B4-BE49-F238E27FC236}">
              <a16:creationId xmlns:a16="http://schemas.microsoft.com/office/drawing/2014/main" id="{00000000-0008-0000-19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56</xdr:row>
      <xdr:rowOff>0</xdr:rowOff>
    </xdr:from>
    <xdr:to>
      <xdr:col>10</xdr:col>
      <xdr:colOff>638175</xdr:colOff>
      <xdr:row>73</xdr:row>
      <xdr:rowOff>161925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id="{00000000-0008-0000-19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74</xdr:row>
      <xdr:rowOff>0</xdr:rowOff>
    </xdr:from>
    <xdr:to>
      <xdr:col>10</xdr:col>
      <xdr:colOff>638175</xdr:colOff>
      <xdr:row>91</xdr:row>
      <xdr:rowOff>161925</xdr:rowOff>
    </xdr:to>
    <xdr:graphicFrame macro="">
      <xdr:nvGraphicFramePr>
        <xdr:cNvPr id="6" name="5 Gráfico">
          <a:extLst>
            <a:ext uri="{FF2B5EF4-FFF2-40B4-BE49-F238E27FC236}">
              <a16:creationId xmlns:a16="http://schemas.microsoft.com/office/drawing/2014/main" id="{00000000-0008-0000-19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92</xdr:row>
      <xdr:rowOff>0</xdr:rowOff>
    </xdr:from>
    <xdr:to>
      <xdr:col>10</xdr:col>
      <xdr:colOff>638175</xdr:colOff>
      <xdr:row>109</xdr:row>
      <xdr:rowOff>161925</xdr:rowOff>
    </xdr:to>
    <xdr:graphicFrame macro="">
      <xdr:nvGraphicFramePr>
        <xdr:cNvPr id="7" name="6 Gráfico">
          <a:extLst>
            <a:ext uri="{FF2B5EF4-FFF2-40B4-BE49-F238E27FC236}">
              <a16:creationId xmlns:a16="http://schemas.microsoft.com/office/drawing/2014/main" id="{00000000-0008-0000-19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110</xdr:row>
      <xdr:rowOff>0</xdr:rowOff>
    </xdr:from>
    <xdr:to>
      <xdr:col>10</xdr:col>
      <xdr:colOff>638175</xdr:colOff>
      <xdr:row>127</xdr:row>
      <xdr:rowOff>161925</xdr:rowOff>
    </xdr:to>
    <xdr:graphicFrame macro="">
      <xdr:nvGraphicFramePr>
        <xdr:cNvPr id="8" name="7 Gráfico">
          <a:extLst>
            <a:ext uri="{FF2B5EF4-FFF2-40B4-BE49-F238E27FC236}">
              <a16:creationId xmlns:a16="http://schemas.microsoft.com/office/drawing/2014/main" id="{00000000-0008-0000-19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0</xdr:colOff>
      <xdr:row>128</xdr:row>
      <xdr:rowOff>0</xdr:rowOff>
    </xdr:from>
    <xdr:to>
      <xdr:col>10</xdr:col>
      <xdr:colOff>638175</xdr:colOff>
      <xdr:row>145</xdr:row>
      <xdr:rowOff>161925</xdr:rowOff>
    </xdr:to>
    <xdr:graphicFrame macro="">
      <xdr:nvGraphicFramePr>
        <xdr:cNvPr id="9" name="8 Gráfico">
          <a:extLst>
            <a:ext uri="{FF2B5EF4-FFF2-40B4-BE49-F238E27FC236}">
              <a16:creationId xmlns:a16="http://schemas.microsoft.com/office/drawing/2014/main" id="{00000000-0008-0000-19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0</xdr:colOff>
      <xdr:row>146</xdr:row>
      <xdr:rowOff>0</xdr:rowOff>
    </xdr:from>
    <xdr:to>
      <xdr:col>10</xdr:col>
      <xdr:colOff>638175</xdr:colOff>
      <xdr:row>163</xdr:row>
      <xdr:rowOff>161925</xdr:rowOff>
    </xdr:to>
    <xdr:graphicFrame macro="">
      <xdr:nvGraphicFramePr>
        <xdr:cNvPr id="10" name="9 Gráfico">
          <a:extLst>
            <a:ext uri="{FF2B5EF4-FFF2-40B4-BE49-F238E27FC236}">
              <a16:creationId xmlns:a16="http://schemas.microsoft.com/office/drawing/2014/main" id="{00000000-0008-0000-19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0</xdr:colOff>
      <xdr:row>164</xdr:row>
      <xdr:rowOff>0</xdr:rowOff>
    </xdr:from>
    <xdr:to>
      <xdr:col>10</xdr:col>
      <xdr:colOff>638175</xdr:colOff>
      <xdr:row>181</xdr:row>
      <xdr:rowOff>161925</xdr:rowOff>
    </xdr:to>
    <xdr:graphicFrame macro="">
      <xdr:nvGraphicFramePr>
        <xdr:cNvPr id="11" name="10 Gráfico">
          <a:extLst>
            <a:ext uri="{FF2B5EF4-FFF2-40B4-BE49-F238E27FC236}">
              <a16:creationId xmlns:a16="http://schemas.microsoft.com/office/drawing/2014/main" id="{00000000-0008-0000-19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0</xdr:colOff>
      <xdr:row>182</xdr:row>
      <xdr:rowOff>0</xdr:rowOff>
    </xdr:from>
    <xdr:to>
      <xdr:col>10</xdr:col>
      <xdr:colOff>638175</xdr:colOff>
      <xdr:row>199</xdr:row>
      <xdr:rowOff>161925</xdr:rowOff>
    </xdr:to>
    <xdr:graphicFrame macro="">
      <xdr:nvGraphicFramePr>
        <xdr:cNvPr id="12" name="11 Gráfico">
          <a:extLst>
            <a:ext uri="{FF2B5EF4-FFF2-40B4-BE49-F238E27FC236}">
              <a16:creationId xmlns:a16="http://schemas.microsoft.com/office/drawing/2014/main" id="{00000000-0008-0000-19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0</xdr:colOff>
      <xdr:row>200</xdr:row>
      <xdr:rowOff>0</xdr:rowOff>
    </xdr:from>
    <xdr:to>
      <xdr:col>10</xdr:col>
      <xdr:colOff>638175</xdr:colOff>
      <xdr:row>217</xdr:row>
      <xdr:rowOff>161925</xdr:rowOff>
    </xdr:to>
    <xdr:graphicFrame macro="">
      <xdr:nvGraphicFramePr>
        <xdr:cNvPr id="13" name="12 Gráfico">
          <a:extLst>
            <a:ext uri="{FF2B5EF4-FFF2-40B4-BE49-F238E27FC236}">
              <a16:creationId xmlns:a16="http://schemas.microsoft.com/office/drawing/2014/main" id="{00000000-0008-0000-19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19050</xdr:colOff>
      <xdr:row>218</xdr:row>
      <xdr:rowOff>38100</xdr:rowOff>
    </xdr:from>
    <xdr:to>
      <xdr:col>10</xdr:col>
      <xdr:colOff>628650</xdr:colOff>
      <xdr:row>236</xdr:row>
      <xdr:rowOff>0</xdr:rowOff>
    </xdr:to>
    <xdr:graphicFrame macro="">
      <xdr:nvGraphicFramePr>
        <xdr:cNvPr id="14" name="15 Gráfico">
          <a:extLst>
            <a:ext uri="{FF2B5EF4-FFF2-40B4-BE49-F238E27FC236}">
              <a16:creationId xmlns:a16="http://schemas.microsoft.com/office/drawing/2014/main" id="{00000000-0008-0000-19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40</xdr:col>
      <xdr:colOff>194580</xdr:colOff>
      <xdr:row>0</xdr:row>
      <xdr:rowOff>187779</xdr:rowOff>
    </xdr:from>
    <xdr:to>
      <xdr:col>54</xdr:col>
      <xdr:colOff>449036</xdr:colOff>
      <xdr:row>28</xdr:row>
      <xdr:rowOff>149679</xdr:rowOff>
    </xdr:to>
    <xdr:graphicFrame macro="">
      <xdr:nvGraphicFramePr>
        <xdr:cNvPr id="16" name="Gráfico 1">
          <a:extLst>
            <a:ext uri="{FF2B5EF4-FFF2-40B4-BE49-F238E27FC236}">
              <a16:creationId xmlns:a16="http://schemas.microsoft.com/office/drawing/2014/main" id="{00000000-0008-0000-1900-00001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24</xdr:col>
      <xdr:colOff>447674</xdr:colOff>
      <xdr:row>77</xdr:row>
      <xdr:rowOff>95250</xdr:rowOff>
    </xdr:from>
    <xdr:to>
      <xdr:col>30</xdr:col>
      <xdr:colOff>447674</xdr:colOff>
      <xdr:row>91</xdr:row>
      <xdr:rowOff>171450</xdr:rowOff>
    </xdr:to>
    <xdr:graphicFrame macro="">
      <xdr:nvGraphicFramePr>
        <xdr:cNvPr id="31" name="Gráfico 17">
          <a:extLst>
            <a:ext uri="{FF2B5EF4-FFF2-40B4-BE49-F238E27FC236}">
              <a16:creationId xmlns:a16="http://schemas.microsoft.com/office/drawing/2014/main" id="{00000000-0008-0000-1900-00001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30</xdr:col>
      <xdr:colOff>657224</xdr:colOff>
      <xdr:row>77</xdr:row>
      <xdr:rowOff>95250</xdr:rowOff>
    </xdr:from>
    <xdr:to>
      <xdr:col>36</xdr:col>
      <xdr:colOff>447674</xdr:colOff>
      <xdr:row>91</xdr:row>
      <xdr:rowOff>171450</xdr:rowOff>
    </xdr:to>
    <xdr:graphicFrame macro="">
      <xdr:nvGraphicFramePr>
        <xdr:cNvPr id="32" name="Gráfico 21">
          <a:extLst>
            <a:ext uri="{FF2B5EF4-FFF2-40B4-BE49-F238E27FC236}">
              <a16:creationId xmlns:a16="http://schemas.microsoft.com/office/drawing/2014/main" id="{00000000-0008-0000-1900-00002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12</xdr:col>
      <xdr:colOff>219074</xdr:colOff>
      <xdr:row>93</xdr:row>
      <xdr:rowOff>38100</xdr:rowOff>
    </xdr:from>
    <xdr:to>
      <xdr:col>18</xdr:col>
      <xdr:colOff>219074</xdr:colOff>
      <xdr:row>107</xdr:row>
      <xdr:rowOff>114300</xdr:rowOff>
    </xdr:to>
    <xdr:graphicFrame macro="">
      <xdr:nvGraphicFramePr>
        <xdr:cNvPr id="33" name="Gráfico 29">
          <a:extLst>
            <a:ext uri="{FF2B5EF4-FFF2-40B4-BE49-F238E27FC236}">
              <a16:creationId xmlns:a16="http://schemas.microsoft.com/office/drawing/2014/main" id="{00000000-0008-0000-1900-00002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24</xdr:col>
      <xdr:colOff>542923</xdr:colOff>
      <xdr:row>93</xdr:row>
      <xdr:rowOff>57150</xdr:rowOff>
    </xdr:from>
    <xdr:to>
      <xdr:col>33</xdr:col>
      <xdr:colOff>219075</xdr:colOff>
      <xdr:row>107</xdr:row>
      <xdr:rowOff>133350</xdr:rowOff>
    </xdr:to>
    <xdr:graphicFrame macro="">
      <xdr:nvGraphicFramePr>
        <xdr:cNvPr id="35" name="Gráfico 49">
          <a:extLst>
            <a:ext uri="{FF2B5EF4-FFF2-40B4-BE49-F238E27FC236}">
              <a16:creationId xmlns:a16="http://schemas.microsoft.com/office/drawing/2014/main" id="{00000000-0008-0000-19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12</xdr:col>
      <xdr:colOff>0</xdr:colOff>
      <xdr:row>30</xdr:row>
      <xdr:rowOff>0</xdr:rowOff>
    </xdr:from>
    <xdr:to>
      <xdr:col>18</xdr:col>
      <xdr:colOff>0</xdr:colOff>
      <xdr:row>44</xdr:row>
      <xdr:rowOff>76200</xdr:rowOff>
    </xdr:to>
    <xdr:graphicFrame macro="">
      <xdr:nvGraphicFramePr>
        <xdr:cNvPr id="38" name="Gráfico 3">
          <a:extLst>
            <a:ext uri="{FF2B5EF4-FFF2-40B4-BE49-F238E27FC236}">
              <a16:creationId xmlns:a16="http://schemas.microsoft.com/office/drawing/2014/main" id="{00000000-0008-0000-1900-00002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18</xdr:col>
      <xdr:colOff>0</xdr:colOff>
      <xdr:row>30</xdr:row>
      <xdr:rowOff>0</xdr:rowOff>
    </xdr:from>
    <xdr:to>
      <xdr:col>24</xdr:col>
      <xdr:colOff>0</xdr:colOff>
      <xdr:row>44</xdr:row>
      <xdr:rowOff>76200</xdr:rowOff>
    </xdr:to>
    <xdr:graphicFrame macro="">
      <xdr:nvGraphicFramePr>
        <xdr:cNvPr id="39" name="Gráfico 3">
          <a:extLst>
            <a:ext uri="{FF2B5EF4-FFF2-40B4-BE49-F238E27FC236}">
              <a16:creationId xmlns:a16="http://schemas.microsoft.com/office/drawing/2014/main" id="{00000000-0008-0000-1900-00002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12</xdr:col>
      <xdr:colOff>0</xdr:colOff>
      <xdr:row>45</xdr:row>
      <xdr:rowOff>0</xdr:rowOff>
    </xdr:from>
    <xdr:to>
      <xdr:col>18</xdr:col>
      <xdr:colOff>0</xdr:colOff>
      <xdr:row>59</xdr:row>
      <xdr:rowOff>76200</xdr:rowOff>
    </xdr:to>
    <xdr:graphicFrame macro="">
      <xdr:nvGraphicFramePr>
        <xdr:cNvPr id="40" name="Gráfico 6">
          <a:extLst>
            <a:ext uri="{FF2B5EF4-FFF2-40B4-BE49-F238E27FC236}">
              <a16:creationId xmlns:a16="http://schemas.microsoft.com/office/drawing/2014/main" id="{00000000-0008-0000-19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18</xdr:col>
      <xdr:colOff>0</xdr:colOff>
      <xdr:row>45</xdr:row>
      <xdr:rowOff>0</xdr:rowOff>
    </xdr:from>
    <xdr:to>
      <xdr:col>24</xdr:col>
      <xdr:colOff>0</xdr:colOff>
      <xdr:row>59</xdr:row>
      <xdr:rowOff>76200</xdr:rowOff>
    </xdr:to>
    <xdr:graphicFrame macro="">
      <xdr:nvGraphicFramePr>
        <xdr:cNvPr id="41" name="Gráfico 6">
          <a:extLst>
            <a:ext uri="{FF2B5EF4-FFF2-40B4-BE49-F238E27FC236}">
              <a16:creationId xmlns:a16="http://schemas.microsoft.com/office/drawing/2014/main" id="{00000000-0008-0000-1900-00002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12</xdr:col>
      <xdr:colOff>0</xdr:colOff>
      <xdr:row>60</xdr:row>
      <xdr:rowOff>0</xdr:rowOff>
    </xdr:from>
    <xdr:to>
      <xdr:col>18</xdr:col>
      <xdr:colOff>0</xdr:colOff>
      <xdr:row>74</xdr:row>
      <xdr:rowOff>76200</xdr:rowOff>
    </xdr:to>
    <xdr:graphicFrame macro="">
      <xdr:nvGraphicFramePr>
        <xdr:cNvPr id="42" name="Gráfico 4">
          <a:extLst>
            <a:ext uri="{FF2B5EF4-FFF2-40B4-BE49-F238E27FC236}">
              <a16:creationId xmlns:a16="http://schemas.microsoft.com/office/drawing/2014/main" id="{00000000-0008-0000-1900-00002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18</xdr:col>
      <xdr:colOff>0</xdr:colOff>
      <xdr:row>60</xdr:row>
      <xdr:rowOff>0</xdr:rowOff>
    </xdr:from>
    <xdr:to>
      <xdr:col>23</xdr:col>
      <xdr:colOff>760268</xdr:colOff>
      <xdr:row>74</xdr:row>
      <xdr:rowOff>76200</xdr:rowOff>
    </xdr:to>
    <xdr:graphicFrame macro="">
      <xdr:nvGraphicFramePr>
        <xdr:cNvPr id="43" name="Gráfico 5">
          <a:extLst>
            <a:ext uri="{FF2B5EF4-FFF2-40B4-BE49-F238E27FC236}">
              <a16:creationId xmlns:a16="http://schemas.microsoft.com/office/drawing/2014/main" id="{00000000-0008-0000-1900-00002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12</xdr:col>
      <xdr:colOff>0</xdr:colOff>
      <xdr:row>77</xdr:row>
      <xdr:rowOff>0</xdr:rowOff>
    </xdr:from>
    <xdr:to>
      <xdr:col>18</xdr:col>
      <xdr:colOff>0</xdr:colOff>
      <xdr:row>91</xdr:row>
      <xdr:rowOff>76200</xdr:rowOff>
    </xdr:to>
    <xdr:graphicFrame macro="">
      <xdr:nvGraphicFramePr>
        <xdr:cNvPr id="44" name="Gráfico 15">
          <a:extLst>
            <a:ext uri="{FF2B5EF4-FFF2-40B4-BE49-F238E27FC236}">
              <a16:creationId xmlns:a16="http://schemas.microsoft.com/office/drawing/2014/main" id="{00000000-0008-0000-1900-00002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18</xdr:col>
      <xdr:colOff>0</xdr:colOff>
      <xdr:row>77</xdr:row>
      <xdr:rowOff>0</xdr:rowOff>
    </xdr:from>
    <xdr:to>
      <xdr:col>24</xdr:col>
      <xdr:colOff>0</xdr:colOff>
      <xdr:row>91</xdr:row>
      <xdr:rowOff>76200</xdr:rowOff>
    </xdr:to>
    <xdr:graphicFrame macro="">
      <xdr:nvGraphicFramePr>
        <xdr:cNvPr id="45" name="Gráfico 15">
          <a:extLst>
            <a:ext uri="{FF2B5EF4-FFF2-40B4-BE49-F238E27FC236}">
              <a16:creationId xmlns:a16="http://schemas.microsoft.com/office/drawing/2014/main" id="{00000000-0008-0000-1900-00002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25</xdr:col>
      <xdr:colOff>0</xdr:colOff>
      <xdr:row>30</xdr:row>
      <xdr:rowOff>0</xdr:rowOff>
    </xdr:from>
    <xdr:to>
      <xdr:col>31</xdr:col>
      <xdr:colOff>0</xdr:colOff>
      <xdr:row>44</xdr:row>
      <xdr:rowOff>76200</xdr:rowOff>
    </xdr:to>
    <xdr:graphicFrame macro="">
      <xdr:nvGraphicFramePr>
        <xdr:cNvPr id="46" name="Gráfico 8">
          <a:extLst>
            <a:ext uri="{FF2B5EF4-FFF2-40B4-BE49-F238E27FC236}">
              <a16:creationId xmlns:a16="http://schemas.microsoft.com/office/drawing/2014/main" id="{00000000-0008-0000-1900-00002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31</xdr:col>
      <xdr:colOff>0</xdr:colOff>
      <xdr:row>30</xdr:row>
      <xdr:rowOff>0</xdr:rowOff>
    </xdr:from>
    <xdr:to>
      <xdr:col>36</xdr:col>
      <xdr:colOff>552450</xdr:colOff>
      <xdr:row>44</xdr:row>
      <xdr:rowOff>76200</xdr:rowOff>
    </xdr:to>
    <xdr:graphicFrame macro="">
      <xdr:nvGraphicFramePr>
        <xdr:cNvPr id="47" name="Gráfico 9">
          <a:extLst>
            <a:ext uri="{FF2B5EF4-FFF2-40B4-BE49-F238E27FC236}">
              <a16:creationId xmlns:a16="http://schemas.microsoft.com/office/drawing/2014/main" id="{00000000-0008-0000-1900-00002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>
    <xdr:from>
      <xdr:col>25</xdr:col>
      <xdr:colOff>0</xdr:colOff>
      <xdr:row>45</xdr:row>
      <xdr:rowOff>0</xdr:rowOff>
    </xdr:from>
    <xdr:to>
      <xdr:col>31</xdr:col>
      <xdr:colOff>0</xdr:colOff>
      <xdr:row>59</xdr:row>
      <xdr:rowOff>76200</xdr:rowOff>
    </xdr:to>
    <xdr:graphicFrame macro="">
      <xdr:nvGraphicFramePr>
        <xdr:cNvPr id="48" name="Gráfico 12">
          <a:extLst>
            <a:ext uri="{FF2B5EF4-FFF2-40B4-BE49-F238E27FC236}">
              <a16:creationId xmlns:a16="http://schemas.microsoft.com/office/drawing/2014/main" id="{00000000-0008-0000-1900-00003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  <xdr:twoCellAnchor>
    <xdr:from>
      <xdr:col>31</xdr:col>
      <xdr:colOff>0</xdr:colOff>
      <xdr:row>45</xdr:row>
      <xdr:rowOff>0</xdr:rowOff>
    </xdr:from>
    <xdr:to>
      <xdr:col>36</xdr:col>
      <xdr:colOff>552450</xdr:colOff>
      <xdr:row>59</xdr:row>
      <xdr:rowOff>76200</xdr:rowOff>
    </xdr:to>
    <xdr:graphicFrame macro="">
      <xdr:nvGraphicFramePr>
        <xdr:cNvPr id="49" name="Gráfico 13">
          <a:extLst>
            <a:ext uri="{FF2B5EF4-FFF2-40B4-BE49-F238E27FC236}">
              <a16:creationId xmlns:a16="http://schemas.microsoft.com/office/drawing/2014/main" id="{00000000-0008-0000-1900-00003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  <xdr:twoCellAnchor>
    <xdr:from>
      <xdr:col>37</xdr:col>
      <xdr:colOff>27214</xdr:colOff>
      <xdr:row>82</xdr:row>
      <xdr:rowOff>108857</xdr:rowOff>
    </xdr:from>
    <xdr:to>
      <xdr:col>58</xdr:col>
      <xdr:colOff>45952</xdr:colOff>
      <xdr:row>100</xdr:row>
      <xdr:rowOff>99857</xdr:rowOff>
    </xdr:to>
    <xdr:graphicFrame macro="">
      <xdr:nvGraphicFramePr>
        <xdr:cNvPr id="51" name="Gráfico 20">
          <a:extLst>
            <a:ext uri="{FF2B5EF4-FFF2-40B4-BE49-F238E27FC236}">
              <a16:creationId xmlns:a16="http://schemas.microsoft.com/office/drawing/2014/main" id="{00000000-0008-0000-1900-00003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twoCellAnchor>
  <xdr:twoCellAnchor>
    <xdr:from>
      <xdr:col>37</xdr:col>
      <xdr:colOff>0</xdr:colOff>
      <xdr:row>30</xdr:row>
      <xdr:rowOff>0</xdr:rowOff>
    </xdr:from>
    <xdr:to>
      <xdr:col>54</xdr:col>
      <xdr:colOff>0</xdr:colOff>
      <xdr:row>47</xdr:row>
      <xdr:rowOff>181500</xdr:rowOff>
    </xdr:to>
    <xdr:graphicFrame macro="">
      <xdr:nvGraphicFramePr>
        <xdr:cNvPr id="53" name="Gráfico 20">
          <a:extLst>
            <a:ext uri="{FF2B5EF4-FFF2-40B4-BE49-F238E27FC236}">
              <a16:creationId xmlns:a16="http://schemas.microsoft.com/office/drawing/2014/main" id="{00000000-0008-0000-1900-00003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"/>
        </a:graphicData>
      </a:graphic>
    </xdr:graphicFrame>
    <xdr:clientData/>
  </xdr:twoCellAnchor>
  <xdr:twoCellAnchor>
    <xdr:from>
      <xdr:col>20</xdr:col>
      <xdr:colOff>619124</xdr:colOff>
      <xdr:row>19</xdr:row>
      <xdr:rowOff>57150</xdr:rowOff>
    </xdr:from>
    <xdr:to>
      <xdr:col>26</xdr:col>
      <xdr:colOff>619124</xdr:colOff>
      <xdr:row>33</xdr:row>
      <xdr:rowOff>133350</xdr:rowOff>
    </xdr:to>
    <xdr:graphicFrame macro="">
      <xdr:nvGraphicFramePr>
        <xdr:cNvPr id="15" name="Gráfico 14">
          <a:extLst>
            <a:ext uri="{FF2B5EF4-FFF2-40B4-BE49-F238E27FC236}">
              <a16:creationId xmlns:a16="http://schemas.microsoft.com/office/drawing/2014/main" id="{55E45390-CFF7-E3EC-8140-E45D7B35C0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609599</xdr:colOff>
      <xdr:row>3</xdr:row>
      <xdr:rowOff>157162</xdr:rowOff>
    </xdr:from>
    <xdr:to>
      <xdr:col>13</xdr:col>
      <xdr:colOff>57150</xdr:colOff>
      <xdr:row>18</xdr:row>
      <xdr:rowOff>9525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104775</xdr:colOff>
      <xdr:row>0</xdr:row>
      <xdr:rowOff>85725</xdr:rowOff>
    </xdr:from>
    <xdr:to>
      <xdr:col>26</xdr:col>
      <xdr:colOff>742950</xdr:colOff>
      <xdr:row>18</xdr:row>
      <xdr:rowOff>57150</xdr:rowOff>
    </xdr:to>
    <xdr:graphicFrame macro="">
      <xdr:nvGraphicFramePr>
        <xdr:cNvPr id="4187" name="1 Gráfico">
          <a:extLst>
            <a:ext uri="{FF2B5EF4-FFF2-40B4-BE49-F238E27FC236}">
              <a16:creationId xmlns:a16="http://schemas.microsoft.com/office/drawing/2014/main" id="{00000000-0008-0000-0200-00005B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0</xdr:colOff>
      <xdr:row>20</xdr:row>
      <xdr:rowOff>0</xdr:rowOff>
    </xdr:from>
    <xdr:to>
      <xdr:col>26</xdr:col>
      <xdr:colOff>638175</xdr:colOff>
      <xdr:row>37</xdr:row>
      <xdr:rowOff>161925</xdr:rowOff>
    </xdr:to>
    <xdr:graphicFrame macro="">
      <xdr:nvGraphicFramePr>
        <xdr:cNvPr id="4188" name="2 Gráfico">
          <a:extLst>
            <a:ext uri="{FF2B5EF4-FFF2-40B4-BE49-F238E27FC236}">
              <a16:creationId xmlns:a16="http://schemas.microsoft.com/office/drawing/2014/main" id="{00000000-0008-0000-0200-00005C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16</xdr:col>
      <xdr:colOff>0</xdr:colOff>
      <xdr:row>40</xdr:row>
      <xdr:rowOff>0</xdr:rowOff>
    </xdr:from>
    <xdr:to>
      <xdr:col>26</xdr:col>
      <xdr:colOff>638175</xdr:colOff>
      <xdr:row>57</xdr:row>
      <xdr:rowOff>161925</xdr:rowOff>
    </xdr:to>
    <xdr:graphicFrame macro="">
      <xdr:nvGraphicFramePr>
        <xdr:cNvPr id="4189" name="3 Gráfico">
          <a:extLst>
            <a:ext uri="{FF2B5EF4-FFF2-40B4-BE49-F238E27FC236}">
              <a16:creationId xmlns:a16="http://schemas.microsoft.com/office/drawing/2014/main" id="{00000000-0008-0000-0200-00005D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104775</xdr:colOff>
      <xdr:row>0</xdr:row>
      <xdr:rowOff>85725</xdr:rowOff>
    </xdr:from>
    <xdr:to>
      <xdr:col>26</xdr:col>
      <xdr:colOff>742950</xdr:colOff>
      <xdr:row>18</xdr:row>
      <xdr:rowOff>57150</xdr:rowOff>
    </xdr:to>
    <xdr:graphicFrame macro="">
      <xdr:nvGraphicFramePr>
        <xdr:cNvPr id="5211" name="1 Gráfico">
          <a:extLst>
            <a:ext uri="{FF2B5EF4-FFF2-40B4-BE49-F238E27FC236}">
              <a16:creationId xmlns:a16="http://schemas.microsoft.com/office/drawing/2014/main" id="{00000000-0008-0000-0300-00005B1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0</xdr:colOff>
      <xdr:row>20</xdr:row>
      <xdr:rowOff>0</xdr:rowOff>
    </xdr:from>
    <xdr:to>
      <xdr:col>26</xdr:col>
      <xdr:colOff>638175</xdr:colOff>
      <xdr:row>37</xdr:row>
      <xdr:rowOff>161925</xdr:rowOff>
    </xdr:to>
    <xdr:graphicFrame macro="">
      <xdr:nvGraphicFramePr>
        <xdr:cNvPr id="5212" name="2 Gráfico">
          <a:extLst>
            <a:ext uri="{FF2B5EF4-FFF2-40B4-BE49-F238E27FC236}">
              <a16:creationId xmlns:a16="http://schemas.microsoft.com/office/drawing/2014/main" id="{00000000-0008-0000-0300-00005C1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16</xdr:col>
      <xdr:colOff>0</xdr:colOff>
      <xdr:row>40</xdr:row>
      <xdr:rowOff>0</xdr:rowOff>
    </xdr:from>
    <xdr:to>
      <xdr:col>26</xdr:col>
      <xdr:colOff>638175</xdr:colOff>
      <xdr:row>57</xdr:row>
      <xdr:rowOff>161925</xdr:rowOff>
    </xdr:to>
    <xdr:graphicFrame macro="">
      <xdr:nvGraphicFramePr>
        <xdr:cNvPr id="5213" name="3 Gráfico">
          <a:extLst>
            <a:ext uri="{FF2B5EF4-FFF2-40B4-BE49-F238E27FC236}">
              <a16:creationId xmlns:a16="http://schemas.microsoft.com/office/drawing/2014/main" id="{00000000-0008-0000-0300-00005D1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104775</xdr:colOff>
      <xdr:row>0</xdr:row>
      <xdr:rowOff>85725</xdr:rowOff>
    </xdr:from>
    <xdr:to>
      <xdr:col>26</xdr:col>
      <xdr:colOff>742950</xdr:colOff>
      <xdr:row>18</xdr:row>
      <xdr:rowOff>57150</xdr:rowOff>
    </xdr:to>
    <xdr:graphicFrame macro="">
      <xdr:nvGraphicFramePr>
        <xdr:cNvPr id="6235" name="1 Gráfico">
          <a:extLst>
            <a:ext uri="{FF2B5EF4-FFF2-40B4-BE49-F238E27FC236}">
              <a16:creationId xmlns:a16="http://schemas.microsoft.com/office/drawing/2014/main" id="{00000000-0008-0000-0400-00005B1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0</xdr:colOff>
      <xdr:row>20</xdr:row>
      <xdr:rowOff>0</xdr:rowOff>
    </xdr:from>
    <xdr:to>
      <xdr:col>26</xdr:col>
      <xdr:colOff>638175</xdr:colOff>
      <xdr:row>37</xdr:row>
      <xdr:rowOff>161925</xdr:rowOff>
    </xdr:to>
    <xdr:graphicFrame macro="">
      <xdr:nvGraphicFramePr>
        <xdr:cNvPr id="6236" name="2 Gráfico">
          <a:extLst>
            <a:ext uri="{FF2B5EF4-FFF2-40B4-BE49-F238E27FC236}">
              <a16:creationId xmlns:a16="http://schemas.microsoft.com/office/drawing/2014/main" id="{00000000-0008-0000-0400-00005C1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16</xdr:col>
      <xdr:colOff>0</xdr:colOff>
      <xdr:row>40</xdr:row>
      <xdr:rowOff>0</xdr:rowOff>
    </xdr:from>
    <xdr:to>
      <xdr:col>26</xdr:col>
      <xdr:colOff>638175</xdr:colOff>
      <xdr:row>57</xdr:row>
      <xdr:rowOff>161925</xdr:rowOff>
    </xdr:to>
    <xdr:graphicFrame macro="">
      <xdr:nvGraphicFramePr>
        <xdr:cNvPr id="6237" name="3 Gráfico">
          <a:extLst>
            <a:ext uri="{FF2B5EF4-FFF2-40B4-BE49-F238E27FC236}">
              <a16:creationId xmlns:a16="http://schemas.microsoft.com/office/drawing/2014/main" id="{00000000-0008-0000-0400-00005D1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104775</xdr:colOff>
      <xdr:row>0</xdr:row>
      <xdr:rowOff>85725</xdr:rowOff>
    </xdr:from>
    <xdr:to>
      <xdr:col>26</xdr:col>
      <xdr:colOff>742950</xdr:colOff>
      <xdr:row>18</xdr:row>
      <xdr:rowOff>57150</xdr:rowOff>
    </xdr:to>
    <xdr:graphicFrame macro="">
      <xdr:nvGraphicFramePr>
        <xdr:cNvPr id="7259" name="1 Gráfico">
          <a:extLst>
            <a:ext uri="{FF2B5EF4-FFF2-40B4-BE49-F238E27FC236}">
              <a16:creationId xmlns:a16="http://schemas.microsoft.com/office/drawing/2014/main" id="{00000000-0008-0000-0500-00005B1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0</xdr:colOff>
      <xdr:row>20</xdr:row>
      <xdr:rowOff>0</xdr:rowOff>
    </xdr:from>
    <xdr:to>
      <xdr:col>26</xdr:col>
      <xdr:colOff>638175</xdr:colOff>
      <xdr:row>37</xdr:row>
      <xdr:rowOff>161925</xdr:rowOff>
    </xdr:to>
    <xdr:graphicFrame macro="">
      <xdr:nvGraphicFramePr>
        <xdr:cNvPr id="7260" name="2 Gráfico">
          <a:extLst>
            <a:ext uri="{FF2B5EF4-FFF2-40B4-BE49-F238E27FC236}">
              <a16:creationId xmlns:a16="http://schemas.microsoft.com/office/drawing/2014/main" id="{00000000-0008-0000-0500-00005C1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16</xdr:col>
      <xdr:colOff>0</xdr:colOff>
      <xdr:row>40</xdr:row>
      <xdr:rowOff>0</xdr:rowOff>
    </xdr:from>
    <xdr:to>
      <xdr:col>26</xdr:col>
      <xdr:colOff>638175</xdr:colOff>
      <xdr:row>57</xdr:row>
      <xdr:rowOff>161925</xdr:rowOff>
    </xdr:to>
    <xdr:graphicFrame macro="">
      <xdr:nvGraphicFramePr>
        <xdr:cNvPr id="7261" name="3 Gráfico">
          <a:extLst>
            <a:ext uri="{FF2B5EF4-FFF2-40B4-BE49-F238E27FC236}">
              <a16:creationId xmlns:a16="http://schemas.microsoft.com/office/drawing/2014/main" id="{00000000-0008-0000-0500-00005D1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104775</xdr:colOff>
      <xdr:row>0</xdr:row>
      <xdr:rowOff>85725</xdr:rowOff>
    </xdr:from>
    <xdr:to>
      <xdr:col>26</xdr:col>
      <xdr:colOff>742950</xdr:colOff>
      <xdr:row>18</xdr:row>
      <xdr:rowOff>57150</xdr:rowOff>
    </xdr:to>
    <xdr:graphicFrame macro="">
      <xdr:nvGraphicFramePr>
        <xdr:cNvPr id="8283" name="1 Gráfico">
          <a:extLst>
            <a:ext uri="{FF2B5EF4-FFF2-40B4-BE49-F238E27FC236}">
              <a16:creationId xmlns:a16="http://schemas.microsoft.com/office/drawing/2014/main" id="{00000000-0008-0000-0600-00005B2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0</xdr:colOff>
      <xdr:row>20</xdr:row>
      <xdr:rowOff>0</xdr:rowOff>
    </xdr:from>
    <xdr:to>
      <xdr:col>26</xdr:col>
      <xdr:colOff>638175</xdr:colOff>
      <xdr:row>37</xdr:row>
      <xdr:rowOff>161925</xdr:rowOff>
    </xdr:to>
    <xdr:graphicFrame macro="">
      <xdr:nvGraphicFramePr>
        <xdr:cNvPr id="8284" name="2 Gráfico">
          <a:extLst>
            <a:ext uri="{FF2B5EF4-FFF2-40B4-BE49-F238E27FC236}">
              <a16:creationId xmlns:a16="http://schemas.microsoft.com/office/drawing/2014/main" id="{00000000-0008-0000-0600-00005C2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16</xdr:col>
      <xdr:colOff>0</xdr:colOff>
      <xdr:row>40</xdr:row>
      <xdr:rowOff>0</xdr:rowOff>
    </xdr:from>
    <xdr:to>
      <xdr:col>26</xdr:col>
      <xdr:colOff>638175</xdr:colOff>
      <xdr:row>57</xdr:row>
      <xdr:rowOff>161925</xdr:rowOff>
    </xdr:to>
    <xdr:graphicFrame macro="">
      <xdr:nvGraphicFramePr>
        <xdr:cNvPr id="8285" name="3 Gráfico">
          <a:extLst>
            <a:ext uri="{FF2B5EF4-FFF2-40B4-BE49-F238E27FC236}">
              <a16:creationId xmlns:a16="http://schemas.microsoft.com/office/drawing/2014/main" id="{00000000-0008-0000-0600-00005D2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104775</xdr:colOff>
      <xdr:row>0</xdr:row>
      <xdr:rowOff>85725</xdr:rowOff>
    </xdr:from>
    <xdr:to>
      <xdr:col>26</xdr:col>
      <xdr:colOff>742950</xdr:colOff>
      <xdr:row>18</xdr:row>
      <xdr:rowOff>57150</xdr:rowOff>
    </xdr:to>
    <xdr:graphicFrame macro="">
      <xdr:nvGraphicFramePr>
        <xdr:cNvPr id="9307" name="1 Gráfico">
          <a:extLst>
            <a:ext uri="{FF2B5EF4-FFF2-40B4-BE49-F238E27FC236}">
              <a16:creationId xmlns:a16="http://schemas.microsoft.com/office/drawing/2014/main" id="{00000000-0008-0000-0700-00005B2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0</xdr:colOff>
      <xdr:row>20</xdr:row>
      <xdr:rowOff>0</xdr:rowOff>
    </xdr:from>
    <xdr:to>
      <xdr:col>26</xdr:col>
      <xdr:colOff>638175</xdr:colOff>
      <xdr:row>37</xdr:row>
      <xdr:rowOff>161925</xdr:rowOff>
    </xdr:to>
    <xdr:graphicFrame macro="">
      <xdr:nvGraphicFramePr>
        <xdr:cNvPr id="9308" name="2 Gráfico">
          <a:extLst>
            <a:ext uri="{FF2B5EF4-FFF2-40B4-BE49-F238E27FC236}">
              <a16:creationId xmlns:a16="http://schemas.microsoft.com/office/drawing/2014/main" id="{00000000-0008-0000-0700-00005C2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16</xdr:col>
      <xdr:colOff>0</xdr:colOff>
      <xdr:row>39</xdr:row>
      <xdr:rowOff>0</xdr:rowOff>
    </xdr:from>
    <xdr:to>
      <xdr:col>26</xdr:col>
      <xdr:colOff>638175</xdr:colOff>
      <xdr:row>56</xdr:row>
      <xdr:rowOff>161925</xdr:rowOff>
    </xdr:to>
    <xdr:graphicFrame macro="">
      <xdr:nvGraphicFramePr>
        <xdr:cNvPr id="9309" name="3 Gráfico">
          <a:extLst>
            <a:ext uri="{FF2B5EF4-FFF2-40B4-BE49-F238E27FC236}">
              <a16:creationId xmlns:a16="http://schemas.microsoft.com/office/drawing/2014/main" id="{00000000-0008-0000-0700-00005D2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104775</xdr:colOff>
      <xdr:row>0</xdr:row>
      <xdr:rowOff>85725</xdr:rowOff>
    </xdr:from>
    <xdr:to>
      <xdr:col>26</xdr:col>
      <xdr:colOff>742950</xdr:colOff>
      <xdr:row>18</xdr:row>
      <xdr:rowOff>57150</xdr:rowOff>
    </xdr:to>
    <xdr:graphicFrame macro="">
      <xdr:nvGraphicFramePr>
        <xdr:cNvPr id="10331" name="1 Gráfico">
          <a:extLst>
            <a:ext uri="{FF2B5EF4-FFF2-40B4-BE49-F238E27FC236}">
              <a16:creationId xmlns:a16="http://schemas.microsoft.com/office/drawing/2014/main" id="{00000000-0008-0000-0800-00005B2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0</xdr:colOff>
      <xdr:row>20</xdr:row>
      <xdr:rowOff>0</xdr:rowOff>
    </xdr:from>
    <xdr:to>
      <xdr:col>26</xdr:col>
      <xdr:colOff>638175</xdr:colOff>
      <xdr:row>37</xdr:row>
      <xdr:rowOff>161925</xdr:rowOff>
    </xdr:to>
    <xdr:graphicFrame macro="">
      <xdr:nvGraphicFramePr>
        <xdr:cNvPr id="10332" name="2 Gráfico">
          <a:extLst>
            <a:ext uri="{FF2B5EF4-FFF2-40B4-BE49-F238E27FC236}">
              <a16:creationId xmlns:a16="http://schemas.microsoft.com/office/drawing/2014/main" id="{00000000-0008-0000-0800-00005C2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16</xdr:col>
      <xdr:colOff>0</xdr:colOff>
      <xdr:row>39</xdr:row>
      <xdr:rowOff>0</xdr:rowOff>
    </xdr:from>
    <xdr:to>
      <xdr:col>26</xdr:col>
      <xdr:colOff>638175</xdr:colOff>
      <xdr:row>56</xdr:row>
      <xdr:rowOff>161925</xdr:rowOff>
    </xdr:to>
    <xdr:graphicFrame macro="">
      <xdr:nvGraphicFramePr>
        <xdr:cNvPr id="10333" name="3 Gráfico">
          <a:extLst>
            <a:ext uri="{FF2B5EF4-FFF2-40B4-BE49-F238E27FC236}">
              <a16:creationId xmlns:a16="http://schemas.microsoft.com/office/drawing/2014/main" id="{00000000-0008-0000-0800-00005D2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supv\grupos\ser\snl\%23Formacio\Eugeni\18-19\4.%20en%20totes%20les%20titulacions\17.18_4.1.percentrestotestitulacion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s"/>
      <sheetName val="2000"/>
      <sheetName val="2001"/>
      <sheetName val="2002"/>
      <sheetName val="2003"/>
      <sheetName val="2004"/>
      <sheetName val="2005"/>
      <sheetName val="2006"/>
      <sheetName val="2007"/>
      <sheetName val="2008"/>
      <sheetName val="2009"/>
      <sheetName val="2010"/>
      <sheetName val="2011"/>
      <sheetName val="2012"/>
      <sheetName val="2013"/>
      <sheetName val="2014"/>
      <sheetName val="2015"/>
      <sheetName val="2016"/>
      <sheetName val="201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2">
          <cell r="A2" t="str">
            <v>ETS Arquit</v>
          </cell>
          <cell r="F2">
            <v>8.7588101318564537E-2</v>
          </cell>
          <cell r="G2">
            <v>0.86027089911916244</v>
          </cell>
          <cell r="H2">
            <v>5.0824307654134877E-2</v>
          </cell>
        </row>
        <row r="3">
          <cell r="A3" t="str">
            <v>Camins</v>
          </cell>
          <cell r="F3">
            <v>1.8970687228443792E-2</v>
          </cell>
          <cell r="G3">
            <v>0.92812897347503553</v>
          </cell>
          <cell r="H3">
            <v>5.2900339296520674E-2</v>
          </cell>
        </row>
        <row r="4">
          <cell r="A4" t="str">
            <v>Industrials</v>
          </cell>
          <cell r="F4">
            <v>9.3450919766569274E-2</v>
          </cell>
          <cell r="G4">
            <v>0.79776351436510151</v>
          </cell>
          <cell r="H4">
            <v>0.10878556586832926</v>
          </cell>
        </row>
        <row r="5">
          <cell r="A5" t="str">
            <v>ETS Disseny</v>
          </cell>
          <cell r="F5">
            <v>5.7043192191293883E-2</v>
          </cell>
          <cell r="G5">
            <v>0.8092970170241921</v>
          </cell>
          <cell r="H5">
            <v>0.11606135915102977</v>
          </cell>
        </row>
        <row r="6">
          <cell r="A6" t="str">
            <v>Geodèsia</v>
          </cell>
          <cell r="F6">
            <v>2.8933092224231464E-2</v>
          </cell>
          <cell r="G6">
            <v>0.80289330922242319</v>
          </cell>
          <cell r="H6">
            <v>0.16817359855334538</v>
          </cell>
        </row>
        <row r="7">
          <cell r="A7" t="str">
            <v>Gest. Edif.</v>
          </cell>
          <cell r="F7">
            <v>2.5166880385412798E-2</v>
          </cell>
          <cell r="G7">
            <v>0.68721162949558379</v>
          </cell>
          <cell r="H7">
            <v>0.2876214901190034</v>
          </cell>
        </row>
        <row r="8">
          <cell r="A8" t="str">
            <v>EPS Alcoi</v>
          </cell>
          <cell r="F8">
            <v>8.3547671665817197E-2</v>
          </cell>
          <cell r="G8">
            <v>0.82179579772233946</v>
          </cell>
          <cell r="H8">
            <v>6.9860848996266878E-2</v>
          </cell>
        </row>
        <row r="9">
          <cell r="A9" t="str">
            <v>Fac. BBAA</v>
          </cell>
          <cell r="F9">
            <v>7.0327175954915472E-2</v>
          </cell>
          <cell r="G9">
            <v>0.90971352536005012</v>
          </cell>
          <cell r="H9">
            <v>1.9959298685034443E-2</v>
          </cell>
        </row>
        <row r="10">
          <cell r="A10" t="str">
            <v>Fac. ADE</v>
          </cell>
          <cell r="F10">
            <v>7.2938006385766752E-2</v>
          </cell>
          <cell r="G10">
            <v>0.73296052267316314</v>
          </cell>
          <cell r="H10">
            <v>0.19410147094107008</v>
          </cell>
        </row>
        <row r="11">
          <cell r="A11" t="str">
            <v>EPS Gandia</v>
          </cell>
          <cell r="F11">
            <v>0.14380149754064978</v>
          </cell>
          <cell r="G11">
            <v>0.74275509884394875</v>
          </cell>
          <cell r="H11">
            <v>8.806666875528682E-2</v>
          </cell>
        </row>
        <row r="12">
          <cell r="A12" t="str">
            <v>ETSINF</v>
          </cell>
          <cell r="F12">
            <v>0.12479133028652746</v>
          </cell>
          <cell r="G12">
            <v>0.75132043458033448</v>
          </cell>
          <cell r="H12">
            <v>0.12388823513313812</v>
          </cell>
        </row>
        <row r="13">
          <cell r="A13" t="str">
            <v>Agronòmica</v>
          </cell>
          <cell r="F13">
            <v>6.0471331509056703E-2</v>
          </cell>
          <cell r="G13">
            <v>0.84458931668230575</v>
          </cell>
          <cell r="H13">
            <v>9.4939351808637634E-2</v>
          </cell>
        </row>
        <row r="14">
          <cell r="A14" t="str">
            <v>ETS Teleco</v>
          </cell>
          <cell r="F14">
            <v>2.5593299208934391E-3</v>
          </cell>
          <cell r="G14">
            <v>0.77931596091205202</v>
          </cell>
          <cell r="H14">
            <v>0.21812470916705443</v>
          </cell>
        </row>
        <row r="15">
          <cell r="A15" t="str">
            <v>Uni. Màster</v>
          </cell>
          <cell r="F15">
            <v>0.13107968264918937</v>
          </cell>
          <cell r="G15">
            <v>0.25319075543290787</v>
          </cell>
          <cell r="H15">
            <v>1.3797861331493617E-2</v>
          </cell>
        </row>
        <row r="16">
          <cell r="A16" t="str">
            <v>Universitat</v>
          </cell>
          <cell r="F16">
            <v>1.3169389072040948E-3</v>
          </cell>
          <cell r="G16">
            <v>0.92028129815057869</v>
          </cell>
          <cell r="H16">
            <v>7.5680089200661979E-2</v>
          </cell>
        </row>
        <row r="17">
          <cell r="A17" t="str">
            <v>TOTALS</v>
          </cell>
          <cell r="F17">
            <v>7.0910234461015659E-2</v>
          </cell>
          <cell r="G17">
            <v>0.81674280344106598</v>
          </cell>
          <cell r="H17">
            <v>9.742258414327136E-2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13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63"/>
  <sheetViews>
    <sheetView zoomScale="70" zoomScaleNormal="70" workbookViewId="0">
      <selection activeCell="N18" sqref="N18"/>
    </sheetView>
  </sheetViews>
  <sheetFormatPr baseColWidth="10" defaultColWidth="11.42578125" defaultRowHeight="15" x14ac:dyDescent="0.25"/>
  <cols>
    <col min="1" max="12" width="11.42578125" customWidth="1"/>
    <col min="13" max="13" width="47.7109375" customWidth="1"/>
  </cols>
  <sheetData>
    <row r="1" spans="1:16" x14ac:dyDescent="0.25">
      <c r="A1" t="s">
        <v>10</v>
      </c>
      <c r="B1" t="s">
        <v>11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L1" t="s">
        <v>0</v>
      </c>
      <c r="N1" t="s">
        <v>1</v>
      </c>
      <c r="O1" t="s">
        <v>2</v>
      </c>
      <c r="P1" t="s">
        <v>3</v>
      </c>
    </row>
    <row r="2" spans="1:16" x14ac:dyDescent="0.25">
      <c r="A2" t="s">
        <v>42</v>
      </c>
      <c r="B2" t="s">
        <v>43</v>
      </c>
      <c r="C2">
        <v>180.91</v>
      </c>
      <c r="D2">
        <v>1740.25</v>
      </c>
      <c r="E2">
        <v>0</v>
      </c>
      <c r="F2">
        <v>13.5</v>
      </c>
      <c r="G2">
        <v>0</v>
      </c>
      <c r="H2">
        <v>0</v>
      </c>
      <c r="I2">
        <v>0</v>
      </c>
      <c r="J2">
        <v>1934.66</v>
      </c>
      <c r="L2" t="str">
        <f>+A2</f>
        <v>A</v>
      </c>
      <c r="M2" t="str">
        <f>+B2</f>
        <v>Agrònoms</v>
      </c>
      <c r="N2" s="1">
        <f t="shared" ref="N2:N21" si="0">+C2/$J2</f>
        <v>9.3509970744213453E-2</v>
      </c>
      <c r="O2" s="1">
        <f t="shared" ref="O2:P17" si="1">+D2/$J2</f>
        <v>0.89951205896643338</v>
      </c>
      <c r="P2" s="1">
        <f t="shared" si="1"/>
        <v>0</v>
      </c>
    </row>
    <row r="3" spans="1:16" x14ac:dyDescent="0.25">
      <c r="A3" t="s">
        <v>12</v>
      </c>
      <c r="B3" t="s">
        <v>13</v>
      </c>
      <c r="C3">
        <v>352.25</v>
      </c>
      <c r="D3">
        <v>3303.14</v>
      </c>
      <c r="E3">
        <v>0</v>
      </c>
      <c r="F3">
        <v>0</v>
      </c>
      <c r="G3">
        <v>0</v>
      </c>
      <c r="H3">
        <v>0</v>
      </c>
      <c r="I3">
        <v>0</v>
      </c>
      <c r="J3">
        <v>3655.39</v>
      </c>
      <c r="L3" t="str">
        <f t="shared" ref="L3:M63" si="2">+A3</f>
        <v>B</v>
      </c>
      <c r="M3" t="str">
        <f t="shared" si="2"/>
        <v>ETS Arquit</v>
      </c>
      <c r="N3" s="1">
        <f t="shared" si="0"/>
        <v>9.636454660104668E-2</v>
      </c>
      <c r="O3" s="1">
        <f t="shared" si="1"/>
        <v>0.90363545339895335</v>
      </c>
      <c r="P3" s="1">
        <f t="shared" si="1"/>
        <v>0</v>
      </c>
    </row>
    <row r="4" spans="1:16" x14ac:dyDescent="0.25">
      <c r="A4" t="s">
        <v>14</v>
      </c>
      <c r="B4" t="s">
        <v>15</v>
      </c>
      <c r="C4">
        <v>111.9</v>
      </c>
      <c r="D4">
        <v>2244.2800000000002</v>
      </c>
      <c r="E4">
        <v>0</v>
      </c>
      <c r="F4">
        <v>24</v>
      </c>
      <c r="G4">
        <v>0</v>
      </c>
      <c r="H4">
        <v>0</v>
      </c>
      <c r="I4">
        <v>0</v>
      </c>
      <c r="J4">
        <v>2380.1799999999998</v>
      </c>
      <c r="L4" t="str">
        <f t="shared" si="2"/>
        <v>C</v>
      </c>
      <c r="M4" t="str">
        <f t="shared" si="2"/>
        <v>Camins</v>
      </c>
      <c r="N4" s="1">
        <f t="shared" si="0"/>
        <v>4.7013251098656408E-2</v>
      </c>
      <c r="O4" s="1">
        <f t="shared" si="1"/>
        <v>0.94290347788822704</v>
      </c>
      <c r="P4" s="1">
        <f t="shared" si="1"/>
        <v>0</v>
      </c>
    </row>
    <row r="5" spans="1:16" x14ac:dyDescent="0.25">
      <c r="A5" t="s">
        <v>16</v>
      </c>
      <c r="B5" t="s">
        <v>17</v>
      </c>
      <c r="C5">
        <v>169.24</v>
      </c>
      <c r="D5">
        <v>3090.33</v>
      </c>
      <c r="E5">
        <v>15.5</v>
      </c>
      <c r="F5">
        <v>0</v>
      </c>
      <c r="G5">
        <v>0</v>
      </c>
      <c r="H5">
        <v>0</v>
      </c>
      <c r="I5">
        <v>0</v>
      </c>
      <c r="J5">
        <v>3275.07</v>
      </c>
      <c r="L5" t="str">
        <f t="shared" si="2"/>
        <v>D</v>
      </c>
      <c r="M5" t="str">
        <f t="shared" si="2"/>
        <v>Industr.</v>
      </c>
      <c r="N5" s="1">
        <f t="shared" si="0"/>
        <v>5.1675231369100509E-2</v>
      </c>
      <c r="O5" s="1">
        <f t="shared" si="1"/>
        <v>0.9435920453608625</v>
      </c>
      <c r="P5" s="1">
        <f t="shared" si="1"/>
        <v>4.7327232700369757E-3</v>
      </c>
    </row>
    <row r="6" spans="1:16" x14ac:dyDescent="0.25">
      <c r="A6" t="s">
        <v>18</v>
      </c>
      <c r="B6" t="s">
        <v>19</v>
      </c>
      <c r="C6">
        <v>80.7</v>
      </c>
      <c r="D6">
        <v>2417.5500000000002</v>
      </c>
      <c r="E6">
        <v>0</v>
      </c>
      <c r="F6">
        <v>0</v>
      </c>
      <c r="G6">
        <v>0</v>
      </c>
      <c r="H6">
        <v>0</v>
      </c>
      <c r="I6">
        <v>0</v>
      </c>
      <c r="J6">
        <v>2498.25</v>
      </c>
      <c r="L6" t="str">
        <f t="shared" si="2"/>
        <v>E</v>
      </c>
      <c r="M6" t="str">
        <f t="shared" si="2"/>
        <v>ETSIDiseny</v>
      </c>
      <c r="N6" s="1">
        <f t="shared" si="0"/>
        <v>3.2302611828279794E-2</v>
      </c>
      <c r="O6" s="1">
        <f t="shared" si="1"/>
        <v>0.96769738817172024</v>
      </c>
      <c r="P6" s="1">
        <f t="shared" si="1"/>
        <v>0</v>
      </c>
    </row>
    <row r="7" spans="1:16" x14ac:dyDescent="0.25">
      <c r="A7" t="s">
        <v>44</v>
      </c>
      <c r="B7" t="s">
        <v>45</v>
      </c>
      <c r="C7">
        <v>37</v>
      </c>
      <c r="D7">
        <v>839.7</v>
      </c>
      <c r="E7">
        <v>0</v>
      </c>
      <c r="F7">
        <v>0</v>
      </c>
      <c r="G7">
        <v>0</v>
      </c>
      <c r="H7">
        <v>0</v>
      </c>
      <c r="I7">
        <v>0</v>
      </c>
      <c r="J7">
        <v>876.7</v>
      </c>
      <c r="L7" t="str">
        <f t="shared" si="2"/>
        <v>F</v>
      </c>
      <c r="M7" t="str">
        <f t="shared" si="2"/>
        <v>ETSMRiE</v>
      </c>
      <c r="N7" s="1">
        <f t="shared" si="0"/>
        <v>4.2203718489791257E-2</v>
      </c>
      <c r="O7" s="1">
        <f t="shared" si="1"/>
        <v>0.95779628151020879</v>
      </c>
      <c r="P7" s="1">
        <f t="shared" si="1"/>
        <v>0</v>
      </c>
    </row>
    <row r="8" spans="1:16" x14ac:dyDescent="0.25">
      <c r="A8" t="s">
        <v>20</v>
      </c>
      <c r="B8" t="s">
        <v>21</v>
      </c>
      <c r="C8">
        <v>12</v>
      </c>
      <c r="D8">
        <v>1119.25</v>
      </c>
      <c r="E8">
        <v>0</v>
      </c>
      <c r="F8">
        <v>0</v>
      </c>
      <c r="G8">
        <v>0</v>
      </c>
      <c r="H8">
        <v>0</v>
      </c>
      <c r="I8">
        <v>0</v>
      </c>
      <c r="J8">
        <v>1131.25</v>
      </c>
      <c r="L8" t="str">
        <f t="shared" si="2"/>
        <v>G</v>
      </c>
      <c r="M8" t="str">
        <f t="shared" si="2"/>
        <v>Geodesia</v>
      </c>
      <c r="N8" s="1">
        <f t="shared" si="0"/>
        <v>1.0607734806629835E-2</v>
      </c>
      <c r="O8" s="1">
        <f t="shared" si="1"/>
        <v>0.9893922651933702</v>
      </c>
      <c r="P8" s="1">
        <f t="shared" si="1"/>
        <v>0</v>
      </c>
    </row>
    <row r="9" spans="1:16" x14ac:dyDescent="0.25">
      <c r="A9" t="s">
        <v>22</v>
      </c>
      <c r="B9" t="s">
        <v>23</v>
      </c>
      <c r="C9">
        <v>74.599999999999994</v>
      </c>
      <c r="D9">
        <v>2410.85</v>
      </c>
      <c r="E9">
        <v>0</v>
      </c>
      <c r="F9">
        <v>0</v>
      </c>
      <c r="G9">
        <v>0</v>
      </c>
      <c r="H9">
        <v>0</v>
      </c>
      <c r="I9">
        <v>0</v>
      </c>
      <c r="J9">
        <v>2485.4499999999998</v>
      </c>
      <c r="L9" t="str">
        <f t="shared" si="2"/>
        <v>H</v>
      </c>
      <c r="M9" t="str">
        <f t="shared" si="2"/>
        <v>Gest.Edif.</v>
      </c>
      <c r="N9" s="1">
        <f t="shared" si="0"/>
        <v>3.0014685469432093E-2</v>
      </c>
      <c r="O9" s="1">
        <f t="shared" si="1"/>
        <v>0.96998531453056791</v>
      </c>
      <c r="P9" s="1">
        <f t="shared" si="1"/>
        <v>0</v>
      </c>
    </row>
    <row r="10" spans="1:16" x14ac:dyDescent="0.25">
      <c r="A10" t="s">
        <v>48</v>
      </c>
      <c r="B10" t="s">
        <v>49</v>
      </c>
      <c r="C10">
        <v>353.25</v>
      </c>
      <c r="D10">
        <v>912.5</v>
      </c>
      <c r="E10">
        <v>0</v>
      </c>
      <c r="F10">
        <v>0</v>
      </c>
      <c r="G10">
        <v>0</v>
      </c>
      <c r="H10">
        <v>0</v>
      </c>
      <c r="I10">
        <v>0</v>
      </c>
      <c r="J10">
        <v>1265.75</v>
      </c>
      <c r="L10" t="str">
        <f t="shared" si="2"/>
        <v>I</v>
      </c>
      <c r="M10" t="str">
        <f t="shared" si="2"/>
        <v>Inf.Aplic.</v>
      </c>
      <c r="N10" s="1">
        <f t="shared" si="0"/>
        <v>0.27908354730397</v>
      </c>
      <c r="O10" s="1">
        <f t="shared" si="1"/>
        <v>0.72091645269603</v>
      </c>
      <c r="P10" s="1">
        <f t="shared" si="1"/>
        <v>0</v>
      </c>
    </row>
    <row r="11" spans="1:16" x14ac:dyDescent="0.25">
      <c r="A11" t="s">
        <v>24</v>
      </c>
      <c r="B11" t="s">
        <v>25</v>
      </c>
      <c r="C11">
        <v>59.75</v>
      </c>
      <c r="D11">
        <v>1595.5</v>
      </c>
      <c r="E11">
        <v>0</v>
      </c>
      <c r="F11">
        <v>0</v>
      </c>
      <c r="G11">
        <v>0</v>
      </c>
      <c r="H11">
        <v>0</v>
      </c>
      <c r="I11">
        <v>0</v>
      </c>
      <c r="J11">
        <v>1655.25</v>
      </c>
      <c r="L11" t="str">
        <f t="shared" si="2"/>
        <v>J</v>
      </c>
      <c r="M11" t="str">
        <f t="shared" si="2"/>
        <v>EPS Alcoi</v>
      </c>
      <c r="N11" s="1">
        <f t="shared" si="0"/>
        <v>3.609726627397674E-2</v>
      </c>
      <c r="O11" s="1">
        <f t="shared" si="1"/>
        <v>0.96390273372602331</v>
      </c>
      <c r="P11" s="1">
        <f t="shared" si="1"/>
        <v>0</v>
      </c>
    </row>
    <row r="12" spans="1:16" x14ac:dyDescent="0.25">
      <c r="A12" t="s">
        <v>26</v>
      </c>
      <c r="B12" t="s">
        <v>27</v>
      </c>
      <c r="C12">
        <v>477.44</v>
      </c>
      <c r="D12">
        <v>2022.31</v>
      </c>
      <c r="E12">
        <v>0</v>
      </c>
      <c r="F12">
        <v>0</v>
      </c>
      <c r="G12">
        <v>0</v>
      </c>
      <c r="H12">
        <v>0</v>
      </c>
      <c r="I12">
        <v>0</v>
      </c>
      <c r="J12">
        <v>2499.75</v>
      </c>
      <c r="L12" t="str">
        <f t="shared" si="2"/>
        <v>L</v>
      </c>
      <c r="M12" t="str">
        <f t="shared" si="2"/>
        <v>Fac. BBAA</v>
      </c>
      <c r="N12" s="1">
        <f t="shared" si="0"/>
        <v>0.190995099509951</v>
      </c>
      <c r="O12" s="1">
        <f t="shared" si="1"/>
        <v>0.80900490049004903</v>
      </c>
      <c r="P12" s="1">
        <f t="shared" si="1"/>
        <v>0</v>
      </c>
    </row>
    <row r="13" spans="1:16" x14ac:dyDescent="0.25">
      <c r="A13" t="s">
        <v>28</v>
      </c>
      <c r="B13" t="s">
        <v>29</v>
      </c>
      <c r="C13">
        <v>6.8</v>
      </c>
      <c r="D13">
        <v>187.55</v>
      </c>
      <c r="E13">
        <v>0</v>
      </c>
      <c r="F13">
        <v>0</v>
      </c>
      <c r="G13">
        <v>0</v>
      </c>
      <c r="H13">
        <v>0</v>
      </c>
      <c r="I13">
        <v>0</v>
      </c>
      <c r="J13">
        <v>194.35</v>
      </c>
      <c r="L13" t="str">
        <f t="shared" si="2"/>
        <v>M</v>
      </c>
      <c r="M13" t="str">
        <f t="shared" si="2"/>
        <v>Fac. Ade</v>
      </c>
      <c r="N13" s="1">
        <f t="shared" si="0"/>
        <v>3.4988422948289168E-2</v>
      </c>
      <c r="O13" s="1">
        <f t="shared" si="1"/>
        <v>0.96501157705171092</v>
      </c>
      <c r="P13" s="1">
        <f t="shared" si="1"/>
        <v>0</v>
      </c>
    </row>
    <row r="14" spans="1:16" x14ac:dyDescent="0.25">
      <c r="A14" t="s">
        <v>50</v>
      </c>
      <c r="B14" t="s">
        <v>51</v>
      </c>
      <c r="C14">
        <v>219</v>
      </c>
      <c r="D14">
        <v>714.5</v>
      </c>
      <c r="E14">
        <v>0</v>
      </c>
      <c r="F14">
        <v>0</v>
      </c>
      <c r="G14">
        <v>0</v>
      </c>
      <c r="H14">
        <v>0</v>
      </c>
      <c r="I14">
        <v>0</v>
      </c>
      <c r="J14">
        <v>933.5</v>
      </c>
      <c r="L14" t="str">
        <f t="shared" si="2"/>
        <v>P</v>
      </c>
      <c r="M14" t="str">
        <f t="shared" si="2"/>
        <v>Fac.Inf.</v>
      </c>
      <c r="N14" s="1">
        <f t="shared" si="0"/>
        <v>0.23460096411355116</v>
      </c>
      <c r="O14" s="1">
        <f t="shared" si="1"/>
        <v>0.76539903588644886</v>
      </c>
      <c r="P14" s="1">
        <f t="shared" si="1"/>
        <v>0</v>
      </c>
    </row>
    <row r="15" spans="1:16" x14ac:dyDescent="0.25">
      <c r="A15" t="s">
        <v>30</v>
      </c>
      <c r="B15" t="s">
        <v>31</v>
      </c>
      <c r="C15">
        <v>95.24</v>
      </c>
      <c r="D15">
        <v>1744.37</v>
      </c>
      <c r="E15">
        <v>0</v>
      </c>
      <c r="F15">
        <v>0</v>
      </c>
      <c r="G15">
        <v>0</v>
      </c>
      <c r="H15">
        <v>0</v>
      </c>
      <c r="I15">
        <v>0</v>
      </c>
      <c r="J15">
        <v>1839.61</v>
      </c>
      <c r="L15" t="str">
        <f t="shared" si="2"/>
        <v>Q</v>
      </c>
      <c r="M15" t="str">
        <f t="shared" si="2"/>
        <v>EPS Gandia</v>
      </c>
      <c r="N15" s="1">
        <f t="shared" si="0"/>
        <v>5.177184294497203E-2</v>
      </c>
      <c r="O15" s="1">
        <f t="shared" si="1"/>
        <v>0.94822815705502794</v>
      </c>
      <c r="P15" s="1">
        <f t="shared" si="1"/>
        <v>0</v>
      </c>
    </row>
    <row r="16" spans="1:16" x14ac:dyDescent="0.25">
      <c r="A16" t="s">
        <v>36</v>
      </c>
      <c r="B16" t="s">
        <v>37</v>
      </c>
      <c r="C16">
        <v>63.45</v>
      </c>
      <c r="D16">
        <v>1671.05</v>
      </c>
      <c r="E16">
        <v>0</v>
      </c>
      <c r="F16">
        <v>0</v>
      </c>
      <c r="G16">
        <v>0</v>
      </c>
      <c r="H16">
        <v>0</v>
      </c>
      <c r="I16">
        <v>0</v>
      </c>
      <c r="J16">
        <v>1734.5</v>
      </c>
      <c r="L16" t="str">
        <f t="shared" si="2"/>
        <v>T</v>
      </c>
      <c r="M16" t="str">
        <f t="shared" si="2"/>
        <v>ETS Teleco</v>
      </c>
      <c r="N16" s="1">
        <f t="shared" si="0"/>
        <v>3.6581147304698761E-2</v>
      </c>
      <c r="O16" s="1">
        <f t="shared" si="1"/>
        <v>0.96341885269530125</v>
      </c>
      <c r="P16" s="1">
        <f t="shared" si="1"/>
        <v>0</v>
      </c>
    </row>
    <row r="17" spans="1:16" x14ac:dyDescent="0.25">
      <c r="A17" t="s">
        <v>46</v>
      </c>
      <c r="B17" t="s">
        <v>47</v>
      </c>
      <c r="C17">
        <v>22</v>
      </c>
      <c r="D17">
        <v>727.37</v>
      </c>
      <c r="E17">
        <v>6</v>
      </c>
      <c r="F17">
        <v>0</v>
      </c>
      <c r="G17">
        <v>0</v>
      </c>
      <c r="H17">
        <v>0</v>
      </c>
      <c r="I17">
        <v>0</v>
      </c>
      <c r="J17">
        <v>755.37</v>
      </c>
      <c r="L17" t="str">
        <f t="shared" si="2"/>
        <v>Y</v>
      </c>
      <c r="M17" t="str">
        <f t="shared" si="2"/>
        <v>DOCTORAT</v>
      </c>
      <c r="N17" s="1">
        <f t="shared" si="0"/>
        <v>2.9124799767001601E-2</v>
      </c>
      <c r="O17" s="1">
        <f t="shared" si="1"/>
        <v>0.96293207302381612</v>
      </c>
      <c r="P17" s="1">
        <f t="shared" si="1"/>
        <v>7.9431272091822543E-3</v>
      </c>
    </row>
    <row r="18" spans="1:16" x14ac:dyDescent="0.25">
      <c r="A18" t="s">
        <v>9</v>
      </c>
      <c r="B18" t="s">
        <v>8</v>
      </c>
      <c r="C18">
        <v>2315.5300000000002</v>
      </c>
      <c r="D18">
        <v>26740.5</v>
      </c>
      <c r="E18">
        <v>21.5</v>
      </c>
      <c r="F18">
        <v>37.5</v>
      </c>
      <c r="G18">
        <v>0</v>
      </c>
      <c r="H18">
        <v>0</v>
      </c>
      <c r="I18">
        <v>0</v>
      </c>
      <c r="J18">
        <v>29115.03</v>
      </c>
      <c r="L18" t="str">
        <f t="shared" si="2"/>
        <v>Z</v>
      </c>
      <c r="M18" t="str">
        <f t="shared" si="2"/>
        <v>TOTALS</v>
      </c>
      <c r="N18" s="1">
        <f t="shared" si="0"/>
        <v>7.9530400621259892E-2</v>
      </c>
      <c r="O18" s="1">
        <f t="shared" ref="O18:P21" si="3">+D18/$J18</f>
        <v>0.91844315461807879</v>
      </c>
      <c r="P18" s="1">
        <f t="shared" si="3"/>
        <v>7.3845020939356757E-4</v>
      </c>
    </row>
    <row r="19" spans="1:16" x14ac:dyDescent="0.25">
      <c r="L19">
        <f t="shared" si="2"/>
        <v>0</v>
      </c>
      <c r="M19">
        <f t="shared" si="2"/>
        <v>0</v>
      </c>
      <c r="N19" s="1" t="e">
        <f t="shared" si="0"/>
        <v>#DIV/0!</v>
      </c>
      <c r="O19" s="1" t="e">
        <f t="shared" si="3"/>
        <v>#DIV/0!</v>
      </c>
      <c r="P19" s="1" t="e">
        <f t="shared" si="3"/>
        <v>#DIV/0!</v>
      </c>
    </row>
    <row r="20" spans="1:16" x14ac:dyDescent="0.25">
      <c r="L20">
        <f t="shared" si="2"/>
        <v>0</v>
      </c>
      <c r="M20">
        <f t="shared" si="2"/>
        <v>0</v>
      </c>
      <c r="N20" s="1" t="e">
        <f t="shared" si="0"/>
        <v>#DIV/0!</v>
      </c>
      <c r="O20" s="1" t="e">
        <f t="shared" si="3"/>
        <v>#DIV/0!</v>
      </c>
      <c r="P20" s="1" t="e">
        <f t="shared" si="3"/>
        <v>#DIV/0!</v>
      </c>
    </row>
    <row r="21" spans="1:16" x14ac:dyDescent="0.25">
      <c r="L21">
        <f t="shared" si="2"/>
        <v>0</v>
      </c>
      <c r="M21">
        <f t="shared" si="2"/>
        <v>0</v>
      </c>
      <c r="N21" s="1" t="e">
        <f t="shared" si="0"/>
        <v>#DIV/0!</v>
      </c>
      <c r="O21" s="1" t="e">
        <f t="shared" si="3"/>
        <v>#DIV/0!</v>
      </c>
      <c r="P21" s="1" t="e">
        <f t="shared" si="3"/>
        <v>#DIV/0!</v>
      </c>
    </row>
    <row r="22" spans="1:16" x14ac:dyDescent="0.25">
      <c r="L22">
        <f t="shared" si="2"/>
        <v>0</v>
      </c>
      <c r="M22">
        <f t="shared" si="2"/>
        <v>0</v>
      </c>
      <c r="N22" s="1" t="e">
        <f t="shared" ref="N22:P45" si="4">+C22/$J22</f>
        <v>#DIV/0!</v>
      </c>
      <c r="O22" s="1" t="e">
        <f t="shared" si="4"/>
        <v>#DIV/0!</v>
      </c>
      <c r="P22" s="1" t="e">
        <f t="shared" si="4"/>
        <v>#DIV/0!</v>
      </c>
    </row>
    <row r="23" spans="1:16" x14ac:dyDescent="0.25">
      <c r="D23" s="34"/>
      <c r="E23" s="34"/>
      <c r="F23" s="34"/>
      <c r="G23" s="34"/>
      <c r="L23">
        <f t="shared" si="2"/>
        <v>0</v>
      </c>
      <c r="M23">
        <f t="shared" si="2"/>
        <v>0</v>
      </c>
      <c r="N23" s="1" t="e">
        <f t="shared" si="4"/>
        <v>#DIV/0!</v>
      </c>
      <c r="O23" s="1" t="e">
        <f t="shared" si="4"/>
        <v>#DIV/0!</v>
      </c>
      <c r="P23" s="1" t="e">
        <f t="shared" si="4"/>
        <v>#DIV/0!</v>
      </c>
    </row>
    <row r="24" spans="1:16" x14ac:dyDescent="0.25">
      <c r="L24">
        <f t="shared" si="2"/>
        <v>0</v>
      </c>
      <c r="M24">
        <f t="shared" si="2"/>
        <v>0</v>
      </c>
      <c r="N24" s="1" t="e">
        <f t="shared" si="4"/>
        <v>#DIV/0!</v>
      </c>
      <c r="O24" s="1" t="e">
        <f t="shared" si="4"/>
        <v>#DIV/0!</v>
      </c>
      <c r="P24" s="1" t="e">
        <f t="shared" si="4"/>
        <v>#DIV/0!</v>
      </c>
    </row>
    <row r="25" spans="1:16" x14ac:dyDescent="0.25">
      <c r="E25" s="11"/>
      <c r="F25" s="11"/>
      <c r="G25" s="11"/>
      <c r="L25">
        <f t="shared" si="2"/>
        <v>0</v>
      </c>
      <c r="M25">
        <f t="shared" si="2"/>
        <v>0</v>
      </c>
      <c r="N25" s="1" t="e">
        <f t="shared" si="4"/>
        <v>#DIV/0!</v>
      </c>
      <c r="O25" s="1" t="e">
        <f t="shared" si="4"/>
        <v>#DIV/0!</v>
      </c>
      <c r="P25" s="1" t="e">
        <f t="shared" si="4"/>
        <v>#DIV/0!</v>
      </c>
    </row>
    <row r="26" spans="1:16" x14ac:dyDescent="0.25">
      <c r="E26" s="11"/>
      <c r="F26" s="11"/>
      <c r="G26" s="11"/>
      <c r="L26">
        <f t="shared" si="2"/>
        <v>0</v>
      </c>
      <c r="M26">
        <f t="shared" si="2"/>
        <v>0</v>
      </c>
      <c r="N26" s="1" t="e">
        <f t="shared" si="4"/>
        <v>#DIV/0!</v>
      </c>
      <c r="O26" s="1" t="e">
        <f t="shared" si="4"/>
        <v>#DIV/0!</v>
      </c>
      <c r="P26" s="1" t="e">
        <f t="shared" si="4"/>
        <v>#DIV/0!</v>
      </c>
    </row>
    <row r="27" spans="1:16" x14ac:dyDescent="0.25">
      <c r="E27" s="11"/>
      <c r="F27" s="11"/>
      <c r="G27" s="11"/>
      <c r="L27">
        <f t="shared" si="2"/>
        <v>0</v>
      </c>
      <c r="M27">
        <f t="shared" si="2"/>
        <v>0</v>
      </c>
      <c r="N27" s="1" t="e">
        <f t="shared" si="4"/>
        <v>#DIV/0!</v>
      </c>
      <c r="O27" s="1" t="e">
        <f t="shared" si="4"/>
        <v>#DIV/0!</v>
      </c>
      <c r="P27" s="1" t="e">
        <f t="shared" si="4"/>
        <v>#DIV/0!</v>
      </c>
    </row>
    <row r="28" spans="1:16" x14ac:dyDescent="0.25">
      <c r="E28" s="11"/>
      <c r="F28" s="11"/>
      <c r="G28" s="11"/>
      <c r="L28">
        <f t="shared" si="2"/>
        <v>0</v>
      </c>
      <c r="M28">
        <f t="shared" si="2"/>
        <v>0</v>
      </c>
      <c r="N28" s="1" t="e">
        <f t="shared" si="4"/>
        <v>#DIV/0!</v>
      </c>
      <c r="O28" s="1" t="e">
        <f t="shared" si="4"/>
        <v>#DIV/0!</v>
      </c>
      <c r="P28" s="1" t="e">
        <f t="shared" si="4"/>
        <v>#DIV/0!</v>
      </c>
    </row>
    <row r="29" spans="1:16" x14ac:dyDescent="0.25">
      <c r="E29" s="11"/>
      <c r="F29" s="11"/>
      <c r="G29" s="11"/>
      <c r="L29">
        <f t="shared" si="2"/>
        <v>0</v>
      </c>
      <c r="M29">
        <f t="shared" si="2"/>
        <v>0</v>
      </c>
      <c r="N29" s="1" t="e">
        <f t="shared" si="4"/>
        <v>#DIV/0!</v>
      </c>
      <c r="O29" s="1" t="e">
        <f t="shared" si="4"/>
        <v>#DIV/0!</v>
      </c>
      <c r="P29" s="1" t="e">
        <f t="shared" si="4"/>
        <v>#DIV/0!</v>
      </c>
    </row>
    <row r="30" spans="1:16" x14ac:dyDescent="0.25">
      <c r="E30" s="11"/>
      <c r="F30" s="11"/>
      <c r="G30" s="11"/>
      <c r="L30">
        <f t="shared" si="2"/>
        <v>0</v>
      </c>
      <c r="M30">
        <f t="shared" si="2"/>
        <v>0</v>
      </c>
      <c r="N30" s="1" t="e">
        <f t="shared" si="4"/>
        <v>#DIV/0!</v>
      </c>
      <c r="O30" s="1" t="e">
        <f t="shared" si="4"/>
        <v>#DIV/0!</v>
      </c>
      <c r="P30" s="1" t="e">
        <f t="shared" si="4"/>
        <v>#DIV/0!</v>
      </c>
    </row>
    <row r="31" spans="1:16" x14ac:dyDescent="0.25">
      <c r="E31" s="11"/>
      <c r="F31" s="11"/>
      <c r="G31" s="11"/>
      <c r="L31">
        <f t="shared" si="2"/>
        <v>0</v>
      </c>
      <c r="M31">
        <f t="shared" si="2"/>
        <v>0</v>
      </c>
      <c r="N31" s="1" t="e">
        <f t="shared" si="4"/>
        <v>#DIV/0!</v>
      </c>
      <c r="O31" s="1" t="e">
        <f t="shared" si="4"/>
        <v>#DIV/0!</v>
      </c>
      <c r="P31" s="1" t="e">
        <f t="shared" si="4"/>
        <v>#DIV/0!</v>
      </c>
    </row>
    <row r="32" spans="1:16" x14ac:dyDescent="0.25">
      <c r="E32" s="11"/>
      <c r="F32" s="11"/>
      <c r="G32" s="11"/>
      <c r="L32">
        <f t="shared" si="2"/>
        <v>0</v>
      </c>
      <c r="M32">
        <f t="shared" si="2"/>
        <v>0</v>
      </c>
      <c r="N32" s="1" t="e">
        <f t="shared" si="4"/>
        <v>#DIV/0!</v>
      </c>
      <c r="O32" s="1" t="e">
        <f t="shared" si="4"/>
        <v>#DIV/0!</v>
      </c>
      <c r="P32" s="1" t="e">
        <f t="shared" si="4"/>
        <v>#DIV/0!</v>
      </c>
    </row>
    <row r="33" spans="5:16" x14ac:dyDescent="0.25">
      <c r="E33" s="11"/>
      <c r="F33" s="11"/>
      <c r="G33" s="11"/>
      <c r="L33">
        <f t="shared" si="2"/>
        <v>0</v>
      </c>
      <c r="M33">
        <f t="shared" si="2"/>
        <v>0</v>
      </c>
      <c r="N33" s="1" t="e">
        <f t="shared" si="4"/>
        <v>#DIV/0!</v>
      </c>
      <c r="O33" s="1" t="e">
        <f t="shared" si="4"/>
        <v>#DIV/0!</v>
      </c>
      <c r="P33" s="1" t="e">
        <f t="shared" si="4"/>
        <v>#DIV/0!</v>
      </c>
    </row>
    <row r="34" spans="5:16" x14ac:dyDescent="0.25">
      <c r="E34" s="11"/>
      <c r="F34" s="11"/>
      <c r="G34" s="11"/>
      <c r="L34">
        <f t="shared" si="2"/>
        <v>0</v>
      </c>
      <c r="M34">
        <f t="shared" si="2"/>
        <v>0</v>
      </c>
      <c r="N34" s="1" t="e">
        <f t="shared" si="4"/>
        <v>#DIV/0!</v>
      </c>
      <c r="O34" s="1" t="e">
        <f t="shared" si="4"/>
        <v>#DIV/0!</v>
      </c>
      <c r="P34" s="1" t="e">
        <f t="shared" si="4"/>
        <v>#DIV/0!</v>
      </c>
    </row>
    <row r="35" spans="5:16" x14ac:dyDescent="0.25">
      <c r="E35" s="11"/>
      <c r="F35" s="11"/>
      <c r="G35" s="11"/>
      <c r="L35">
        <f t="shared" si="2"/>
        <v>0</v>
      </c>
      <c r="M35">
        <f t="shared" si="2"/>
        <v>0</v>
      </c>
      <c r="N35" s="1" t="e">
        <f t="shared" si="4"/>
        <v>#DIV/0!</v>
      </c>
      <c r="O35" s="1" t="e">
        <f t="shared" si="4"/>
        <v>#DIV/0!</v>
      </c>
      <c r="P35" s="1" t="e">
        <f t="shared" si="4"/>
        <v>#DIV/0!</v>
      </c>
    </row>
    <row r="36" spans="5:16" x14ac:dyDescent="0.25">
      <c r="E36" s="11"/>
      <c r="F36" s="11"/>
      <c r="G36" s="11"/>
      <c r="L36">
        <f t="shared" si="2"/>
        <v>0</v>
      </c>
      <c r="M36">
        <f t="shared" si="2"/>
        <v>0</v>
      </c>
      <c r="N36" s="1" t="e">
        <f t="shared" si="4"/>
        <v>#DIV/0!</v>
      </c>
      <c r="O36" s="1" t="e">
        <f t="shared" si="4"/>
        <v>#DIV/0!</v>
      </c>
      <c r="P36" s="1" t="e">
        <f t="shared" si="4"/>
        <v>#DIV/0!</v>
      </c>
    </row>
    <row r="37" spans="5:16" x14ac:dyDescent="0.25">
      <c r="E37" s="11"/>
      <c r="F37" s="11"/>
      <c r="G37" s="11"/>
      <c r="L37">
        <f t="shared" si="2"/>
        <v>0</v>
      </c>
      <c r="M37">
        <f t="shared" si="2"/>
        <v>0</v>
      </c>
      <c r="N37" s="1" t="e">
        <f t="shared" si="4"/>
        <v>#DIV/0!</v>
      </c>
      <c r="O37" s="1" t="e">
        <f t="shared" si="4"/>
        <v>#DIV/0!</v>
      </c>
      <c r="P37" s="1" t="e">
        <f t="shared" si="4"/>
        <v>#DIV/0!</v>
      </c>
    </row>
    <row r="38" spans="5:16" x14ac:dyDescent="0.25">
      <c r="E38" s="11"/>
      <c r="F38" s="11"/>
      <c r="G38" s="11"/>
      <c r="L38">
        <f t="shared" si="2"/>
        <v>0</v>
      </c>
      <c r="M38">
        <f t="shared" si="2"/>
        <v>0</v>
      </c>
      <c r="N38" s="1" t="e">
        <f t="shared" si="4"/>
        <v>#DIV/0!</v>
      </c>
      <c r="O38" s="1" t="e">
        <f t="shared" si="4"/>
        <v>#DIV/0!</v>
      </c>
      <c r="P38" s="1" t="e">
        <f t="shared" si="4"/>
        <v>#DIV/0!</v>
      </c>
    </row>
    <row r="39" spans="5:16" x14ac:dyDescent="0.25">
      <c r="E39" s="11"/>
      <c r="F39" s="11"/>
      <c r="G39" s="11"/>
      <c r="L39">
        <f t="shared" si="2"/>
        <v>0</v>
      </c>
      <c r="M39">
        <f t="shared" si="2"/>
        <v>0</v>
      </c>
      <c r="N39" s="1" t="e">
        <f t="shared" si="4"/>
        <v>#DIV/0!</v>
      </c>
      <c r="O39" s="1" t="e">
        <f t="shared" si="4"/>
        <v>#DIV/0!</v>
      </c>
      <c r="P39" s="1" t="e">
        <f t="shared" si="4"/>
        <v>#DIV/0!</v>
      </c>
    </row>
    <row r="40" spans="5:16" x14ac:dyDescent="0.25">
      <c r="E40" s="11"/>
      <c r="F40" s="11"/>
      <c r="G40" s="11"/>
      <c r="N40" s="1"/>
      <c r="O40" s="1" t="e">
        <f t="shared" si="4"/>
        <v>#DIV/0!</v>
      </c>
      <c r="P40" s="1"/>
    </row>
    <row r="41" spans="5:16" x14ac:dyDescent="0.25">
      <c r="E41" s="11"/>
      <c r="F41" s="11"/>
      <c r="G41" s="11"/>
      <c r="L41">
        <f t="shared" si="2"/>
        <v>0</v>
      </c>
      <c r="M41">
        <f t="shared" si="2"/>
        <v>0</v>
      </c>
      <c r="N41" s="1" t="e">
        <f t="shared" si="4"/>
        <v>#DIV/0!</v>
      </c>
      <c r="O41" s="1" t="e">
        <f t="shared" si="4"/>
        <v>#DIV/0!</v>
      </c>
      <c r="P41" s="1" t="e">
        <f t="shared" si="4"/>
        <v>#DIV/0!</v>
      </c>
    </row>
    <row r="42" spans="5:16" x14ac:dyDescent="0.25">
      <c r="E42" s="11"/>
      <c r="F42" s="11"/>
      <c r="G42" s="11"/>
      <c r="L42">
        <f t="shared" si="2"/>
        <v>0</v>
      </c>
      <c r="M42">
        <f t="shared" si="2"/>
        <v>0</v>
      </c>
      <c r="N42" s="1" t="e">
        <f t="shared" si="4"/>
        <v>#DIV/0!</v>
      </c>
      <c r="O42" s="1" t="e">
        <f t="shared" si="4"/>
        <v>#DIV/0!</v>
      </c>
      <c r="P42" s="1" t="e">
        <f t="shared" si="4"/>
        <v>#DIV/0!</v>
      </c>
    </row>
    <row r="43" spans="5:16" x14ac:dyDescent="0.25">
      <c r="L43">
        <f t="shared" si="2"/>
        <v>0</v>
      </c>
      <c r="M43">
        <f t="shared" si="2"/>
        <v>0</v>
      </c>
      <c r="N43" s="1" t="e">
        <f t="shared" si="4"/>
        <v>#DIV/0!</v>
      </c>
      <c r="O43" s="1" t="e">
        <f t="shared" si="4"/>
        <v>#DIV/0!</v>
      </c>
      <c r="P43" s="1" t="e">
        <f t="shared" si="4"/>
        <v>#DIV/0!</v>
      </c>
    </row>
    <row r="44" spans="5:16" x14ac:dyDescent="0.25">
      <c r="L44">
        <f t="shared" si="2"/>
        <v>0</v>
      </c>
      <c r="M44">
        <f t="shared" si="2"/>
        <v>0</v>
      </c>
      <c r="N44" s="1" t="e">
        <f t="shared" si="4"/>
        <v>#DIV/0!</v>
      </c>
      <c r="O44" s="1" t="e">
        <f t="shared" si="4"/>
        <v>#DIV/0!</v>
      </c>
      <c r="P44" s="1" t="e">
        <f t="shared" si="4"/>
        <v>#DIV/0!</v>
      </c>
    </row>
    <row r="45" spans="5:16" x14ac:dyDescent="0.25">
      <c r="L45">
        <f t="shared" si="2"/>
        <v>0</v>
      </c>
      <c r="M45">
        <f t="shared" si="2"/>
        <v>0</v>
      </c>
      <c r="N45" s="1" t="e">
        <f t="shared" si="4"/>
        <v>#DIV/0!</v>
      </c>
      <c r="O45" s="1" t="e">
        <f t="shared" si="4"/>
        <v>#DIV/0!</v>
      </c>
      <c r="P45" s="1" t="e">
        <f t="shared" si="4"/>
        <v>#DIV/0!</v>
      </c>
    </row>
    <row r="46" spans="5:16" x14ac:dyDescent="0.25">
      <c r="L46">
        <f t="shared" si="2"/>
        <v>0</v>
      </c>
      <c r="M46">
        <f t="shared" si="2"/>
        <v>0</v>
      </c>
      <c r="N46" s="1" t="e">
        <f t="shared" ref="N46:P63" si="5">+C46/$J46</f>
        <v>#DIV/0!</v>
      </c>
      <c r="O46" s="1" t="e">
        <f t="shared" si="5"/>
        <v>#DIV/0!</v>
      </c>
      <c r="P46" s="1" t="e">
        <f t="shared" si="5"/>
        <v>#DIV/0!</v>
      </c>
    </row>
    <row r="47" spans="5:16" x14ac:dyDescent="0.25">
      <c r="L47">
        <f t="shared" si="2"/>
        <v>0</v>
      </c>
      <c r="M47">
        <f t="shared" si="2"/>
        <v>0</v>
      </c>
      <c r="N47" s="1" t="e">
        <f t="shared" si="5"/>
        <v>#DIV/0!</v>
      </c>
      <c r="O47" s="1" t="e">
        <f t="shared" si="5"/>
        <v>#DIV/0!</v>
      </c>
      <c r="P47" s="1" t="e">
        <f t="shared" si="5"/>
        <v>#DIV/0!</v>
      </c>
    </row>
    <row r="48" spans="5:16" x14ac:dyDescent="0.25">
      <c r="L48">
        <f t="shared" si="2"/>
        <v>0</v>
      </c>
      <c r="M48">
        <f t="shared" si="2"/>
        <v>0</v>
      </c>
      <c r="N48" s="1" t="e">
        <f t="shared" si="5"/>
        <v>#DIV/0!</v>
      </c>
      <c r="O48" s="1" t="e">
        <f t="shared" si="5"/>
        <v>#DIV/0!</v>
      </c>
      <c r="P48" s="1" t="e">
        <f t="shared" si="5"/>
        <v>#DIV/0!</v>
      </c>
    </row>
    <row r="49" spans="12:16" x14ac:dyDescent="0.25">
      <c r="L49">
        <f t="shared" si="2"/>
        <v>0</v>
      </c>
      <c r="M49">
        <f t="shared" si="2"/>
        <v>0</v>
      </c>
      <c r="N49" s="1" t="e">
        <f t="shared" si="5"/>
        <v>#DIV/0!</v>
      </c>
      <c r="O49" s="1" t="e">
        <f t="shared" si="5"/>
        <v>#DIV/0!</v>
      </c>
      <c r="P49" s="1" t="e">
        <f t="shared" si="5"/>
        <v>#DIV/0!</v>
      </c>
    </row>
    <row r="50" spans="12:16" x14ac:dyDescent="0.25">
      <c r="L50">
        <f t="shared" si="2"/>
        <v>0</v>
      </c>
      <c r="M50">
        <f t="shared" si="2"/>
        <v>0</v>
      </c>
      <c r="N50" s="1" t="e">
        <f t="shared" si="5"/>
        <v>#DIV/0!</v>
      </c>
      <c r="O50" s="1" t="e">
        <f t="shared" si="5"/>
        <v>#DIV/0!</v>
      </c>
      <c r="P50" s="1" t="e">
        <f t="shared" si="5"/>
        <v>#DIV/0!</v>
      </c>
    </row>
    <row r="51" spans="12:16" x14ac:dyDescent="0.25">
      <c r="L51">
        <f t="shared" si="2"/>
        <v>0</v>
      </c>
      <c r="M51">
        <f t="shared" si="2"/>
        <v>0</v>
      </c>
      <c r="N51" s="1" t="e">
        <f t="shared" si="5"/>
        <v>#DIV/0!</v>
      </c>
      <c r="O51" s="1" t="e">
        <f t="shared" si="5"/>
        <v>#DIV/0!</v>
      </c>
      <c r="P51" s="1" t="e">
        <f t="shared" si="5"/>
        <v>#DIV/0!</v>
      </c>
    </row>
    <row r="52" spans="12:16" x14ac:dyDescent="0.25">
      <c r="L52">
        <f t="shared" si="2"/>
        <v>0</v>
      </c>
      <c r="M52">
        <f t="shared" si="2"/>
        <v>0</v>
      </c>
      <c r="N52" s="1" t="e">
        <f t="shared" si="5"/>
        <v>#DIV/0!</v>
      </c>
      <c r="O52" s="1" t="e">
        <f t="shared" si="5"/>
        <v>#DIV/0!</v>
      </c>
      <c r="P52" s="1" t="e">
        <f t="shared" si="5"/>
        <v>#DIV/0!</v>
      </c>
    </row>
    <row r="53" spans="12:16" x14ac:dyDescent="0.25">
      <c r="L53">
        <f t="shared" si="2"/>
        <v>0</v>
      </c>
      <c r="M53">
        <f t="shared" si="2"/>
        <v>0</v>
      </c>
      <c r="N53" s="1" t="e">
        <f t="shared" si="5"/>
        <v>#DIV/0!</v>
      </c>
      <c r="O53" s="1" t="e">
        <f t="shared" si="5"/>
        <v>#DIV/0!</v>
      </c>
      <c r="P53" s="1" t="e">
        <f t="shared" si="5"/>
        <v>#DIV/0!</v>
      </c>
    </row>
    <row r="54" spans="12:16" x14ac:dyDescent="0.25">
      <c r="L54">
        <f t="shared" si="2"/>
        <v>0</v>
      </c>
      <c r="M54">
        <f t="shared" si="2"/>
        <v>0</v>
      </c>
      <c r="N54" s="1" t="e">
        <f t="shared" si="5"/>
        <v>#DIV/0!</v>
      </c>
      <c r="O54" s="1" t="e">
        <f t="shared" si="5"/>
        <v>#DIV/0!</v>
      </c>
      <c r="P54" s="1" t="e">
        <f t="shared" si="5"/>
        <v>#DIV/0!</v>
      </c>
    </row>
    <row r="55" spans="12:16" x14ac:dyDescent="0.25">
      <c r="L55">
        <f t="shared" si="2"/>
        <v>0</v>
      </c>
      <c r="M55">
        <f t="shared" si="2"/>
        <v>0</v>
      </c>
      <c r="N55" s="1" t="e">
        <f t="shared" si="5"/>
        <v>#DIV/0!</v>
      </c>
      <c r="O55" s="1" t="e">
        <f t="shared" si="5"/>
        <v>#DIV/0!</v>
      </c>
      <c r="P55" s="1" t="e">
        <f t="shared" si="5"/>
        <v>#DIV/0!</v>
      </c>
    </row>
    <row r="56" spans="12:16" x14ac:dyDescent="0.25">
      <c r="L56">
        <f t="shared" si="2"/>
        <v>0</v>
      </c>
      <c r="M56">
        <f t="shared" si="2"/>
        <v>0</v>
      </c>
      <c r="N56" s="1" t="e">
        <f t="shared" si="5"/>
        <v>#DIV/0!</v>
      </c>
      <c r="O56" s="1" t="e">
        <f t="shared" si="5"/>
        <v>#DIV/0!</v>
      </c>
      <c r="P56" s="1" t="e">
        <f t="shared" si="5"/>
        <v>#DIV/0!</v>
      </c>
    </row>
    <row r="57" spans="12:16" x14ac:dyDescent="0.25">
      <c r="L57">
        <f t="shared" si="2"/>
        <v>0</v>
      </c>
      <c r="M57">
        <f t="shared" si="2"/>
        <v>0</v>
      </c>
      <c r="N57" s="1" t="e">
        <f t="shared" si="5"/>
        <v>#DIV/0!</v>
      </c>
      <c r="O57" s="1" t="e">
        <f t="shared" si="5"/>
        <v>#DIV/0!</v>
      </c>
      <c r="P57" s="1" t="e">
        <f t="shared" si="5"/>
        <v>#DIV/0!</v>
      </c>
    </row>
    <row r="58" spans="12:16" x14ac:dyDescent="0.25">
      <c r="L58">
        <f t="shared" si="2"/>
        <v>0</v>
      </c>
      <c r="M58">
        <f t="shared" si="2"/>
        <v>0</v>
      </c>
      <c r="N58" s="1" t="e">
        <f t="shared" si="5"/>
        <v>#DIV/0!</v>
      </c>
      <c r="O58" s="1" t="e">
        <f t="shared" si="5"/>
        <v>#DIV/0!</v>
      </c>
      <c r="P58" s="1" t="e">
        <f t="shared" si="5"/>
        <v>#DIV/0!</v>
      </c>
    </row>
    <row r="59" spans="12:16" x14ac:dyDescent="0.25">
      <c r="L59">
        <f t="shared" si="2"/>
        <v>0</v>
      </c>
      <c r="M59">
        <f t="shared" si="2"/>
        <v>0</v>
      </c>
      <c r="N59" s="1" t="e">
        <f t="shared" si="5"/>
        <v>#DIV/0!</v>
      </c>
      <c r="O59" s="1" t="e">
        <f t="shared" si="5"/>
        <v>#DIV/0!</v>
      </c>
      <c r="P59" s="1" t="e">
        <f t="shared" si="5"/>
        <v>#DIV/0!</v>
      </c>
    </row>
    <row r="60" spans="12:16" x14ac:dyDescent="0.25">
      <c r="L60">
        <f t="shared" si="2"/>
        <v>0</v>
      </c>
      <c r="M60">
        <f t="shared" si="2"/>
        <v>0</v>
      </c>
      <c r="N60" s="1" t="e">
        <f t="shared" si="5"/>
        <v>#DIV/0!</v>
      </c>
      <c r="O60" s="1" t="e">
        <f t="shared" si="5"/>
        <v>#DIV/0!</v>
      </c>
      <c r="P60" s="1" t="e">
        <f t="shared" si="5"/>
        <v>#DIV/0!</v>
      </c>
    </row>
    <row r="61" spans="12:16" x14ac:dyDescent="0.25">
      <c r="L61">
        <f t="shared" si="2"/>
        <v>0</v>
      </c>
      <c r="M61">
        <f t="shared" si="2"/>
        <v>0</v>
      </c>
      <c r="N61" s="1" t="e">
        <f t="shared" si="5"/>
        <v>#DIV/0!</v>
      </c>
      <c r="O61" s="1" t="e">
        <f t="shared" si="5"/>
        <v>#DIV/0!</v>
      </c>
      <c r="P61" s="1" t="e">
        <f t="shared" si="5"/>
        <v>#DIV/0!</v>
      </c>
    </row>
    <row r="62" spans="12:16" x14ac:dyDescent="0.25">
      <c r="L62">
        <f t="shared" si="2"/>
        <v>0</v>
      </c>
      <c r="M62">
        <f t="shared" si="2"/>
        <v>0</v>
      </c>
      <c r="N62" s="1" t="e">
        <f t="shared" si="5"/>
        <v>#DIV/0!</v>
      </c>
      <c r="O62" s="1" t="e">
        <f t="shared" si="5"/>
        <v>#DIV/0!</v>
      </c>
      <c r="P62" s="1" t="e">
        <f t="shared" si="5"/>
        <v>#DIV/0!</v>
      </c>
    </row>
    <row r="63" spans="12:16" x14ac:dyDescent="0.25">
      <c r="L63">
        <f t="shared" si="2"/>
        <v>0</v>
      </c>
      <c r="M63">
        <f t="shared" si="2"/>
        <v>0</v>
      </c>
      <c r="N63" s="1" t="e">
        <f t="shared" si="5"/>
        <v>#DIV/0!</v>
      </c>
      <c r="O63" s="1" t="e">
        <f t="shared" si="5"/>
        <v>#DIV/0!</v>
      </c>
      <c r="P63" s="1" t="e">
        <f t="shared" si="5"/>
        <v>#DIV/0!</v>
      </c>
    </row>
  </sheetData>
  <mergeCells count="1">
    <mergeCell ref="D23:G23"/>
  </mergeCell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P63"/>
  <sheetViews>
    <sheetView topLeftCell="G1" workbookViewId="0">
      <selection activeCell="B22" sqref="B22:K55"/>
    </sheetView>
  </sheetViews>
  <sheetFormatPr baseColWidth="10" defaultColWidth="11.42578125" defaultRowHeight="15" x14ac:dyDescent="0.25"/>
  <cols>
    <col min="1" max="12" width="11.42578125" customWidth="1"/>
    <col min="13" max="13" width="47.7109375" customWidth="1"/>
  </cols>
  <sheetData>
    <row r="1" spans="1:16" x14ac:dyDescent="0.25">
      <c r="A1" t="s">
        <v>10</v>
      </c>
      <c r="B1" t="s">
        <v>11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L1" t="s">
        <v>0</v>
      </c>
      <c r="N1" t="s">
        <v>1</v>
      </c>
      <c r="O1" t="s">
        <v>2</v>
      </c>
      <c r="P1" t="s">
        <v>3</v>
      </c>
    </row>
    <row r="2" spans="1:16" x14ac:dyDescent="0.25">
      <c r="A2" t="s">
        <v>42</v>
      </c>
      <c r="B2" t="s">
        <v>43</v>
      </c>
      <c r="C2">
        <v>200.71</v>
      </c>
      <c r="D2">
        <v>2756.55</v>
      </c>
      <c r="E2">
        <v>90.29</v>
      </c>
      <c r="F2">
        <v>18</v>
      </c>
      <c r="G2">
        <v>0</v>
      </c>
      <c r="H2">
        <v>4.5</v>
      </c>
      <c r="I2">
        <v>0</v>
      </c>
      <c r="J2">
        <v>3070.05</v>
      </c>
      <c r="L2" t="str">
        <f>+A2</f>
        <v>A</v>
      </c>
      <c r="M2" t="str">
        <f>+B2</f>
        <v>Agrònoms</v>
      </c>
      <c r="N2" s="1">
        <f t="shared" ref="N2:N19" si="0">+C2/$J2</f>
        <v>6.5376785394374679E-2</v>
      </c>
      <c r="O2" s="1">
        <f t="shared" ref="O2:P17" si="1">+D2/$J2</f>
        <v>0.89788439927688479</v>
      </c>
      <c r="P2" s="1">
        <f t="shared" si="1"/>
        <v>2.940994446344522E-2</v>
      </c>
    </row>
    <row r="3" spans="1:16" x14ac:dyDescent="0.25">
      <c r="A3" t="s">
        <v>12</v>
      </c>
      <c r="B3" t="s">
        <v>13</v>
      </c>
      <c r="C3">
        <v>78.75</v>
      </c>
      <c r="D3">
        <v>4942.8990000000003</v>
      </c>
      <c r="E3">
        <v>89.379000000000005</v>
      </c>
      <c r="F3">
        <v>24</v>
      </c>
      <c r="G3">
        <v>0</v>
      </c>
      <c r="H3">
        <v>0</v>
      </c>
      <c r="I3">
        <v>0</v>
      </c>
      <c r="J3">
        <v>5135.0280000000002</v>
      </c>
      <c r="L3" t="str">
        <f t="shared" ref="L3:M19" si="2">+A3</f>
        <v>B</v>
      </c>
      <c r="M3" t="str">
        <f t="shared" si="2"/>
        <v>ETS Arquit</v>
      </c>
      <c r="N3" s="1">
        <f t="shared" si="0"/>
        <v>1.5335846269971653E-2</v>
      </c>
      <c r="O3" s="1">
        <f t="shared" si="1"/>
        <v>0.9625846246602745</v>
      </c>
      <c r="P3" s="1">
        <f t="shared" si="1"/>
        <v>1.740574734938154E-2</v>
      </c>
    </row>
    <row r="4" spans="1:16" x14ac:dyDescent="0.25">
      <c r="A4" t="s">
        <v>14</v>
      </c>
      <c r="B4" t="s">
        <v>15</v>
      </c>
      <c r="C4">
        <v>144.19999999999999</v>
      </c>
      <c r="D4">
        <v>3099.2</v>
      </c>
      <c r="E4">
        <v>69.05</v>
      </c>
      <c r="F4">
        <v>31</v>
      </c>
      <c r="G4">
        <v>0</v>
      </c>
      <c r="H4">
        <v>24.5</v>
      </c>
      <c r="I4">
        <v>0</v>
      </c>
      <c r="J4">
        <v>3367.95</v>
      </c>
      <c r="L4" t="str">
        <f t="shared" si="2"/>
        <v>C</v>
      </c>
      <c r="M4" t="str">
        <f t="shared" si="2"/>
        <v>Camins</v>
      </c>
      <c r="N4" s="1">
        <f t="shared" si="0"/>
        <v>4.2815362460844129E-2</v>
      </c>
      <c r="O4" s="1">
        <f t="shared" si="1"/>
        <v>0.92020368473403702</v>
      </c>
      <c r="P4" s="1">
        <f t="shared" si="1"/>
        <v>2.0502085838566487E-2</v>
      </c>
    </row>
    <row r="5" spans="1:16" x14ac:dyDescent="0.25">
      <c r="A5" t="s">
        <v>16</v>
      </c>
      <c r="B5" t="s">
        <v>17</v>
      </c>
      <c r="C5">
        <v>296.08199999999999</v>
      </c>
      <c r="D5">
        <v>4450.6610000000001</v>
      </c>
      <c r="E5">
        <v>186.84899999999999</v>
      </c>
      <c r="F5">
        <v>36</v>
      </c>
      <c r="G5">
        <v>0</v>
      </c>
      <c r="H5">
        <v>46.5</v>
      </c>
      <c r="I5">
        <v>0</v>
      </c>
      <c r="J5">
        <v>5016.0919999999996</v>
      </c>
      <c r="L5" t="str">
        <f t="shared" si="2"/>
        <v>D</v>
      </c>
      <c r="M5" t="str">
        <f t="shared" si="2"/>
        <v>Industr.</v>
      </c>
      <c r="N5" s="1">
        <f t="shared" si="0"/>
        <v>5.9026429339812753E-2</v>
      </c>
      <c r="O5" s="1">
        <f t="shared" si="1"/>
        <v>0.88727658902587914</v>
      </c>
      <c r="P5" s="1">
        <f t="shared" si="1"/>
        <v>3.7249914873969614E-2</v>
      </c>
    </row>
    <row r="6" spans="1:16" x14ac:dyDescent="0.25">
      <c r="A6" t="s">
        <v>18</v>
      </c>
      <c r="B6" t="s">
        <v>19</v>
      </c>
      <c r="C6">
        <v>210.75</v>
      </c>
      <c r="D6">
        <v>4537.3</v>
      </c>
      <c r="E6">
        <v>260.5</v>
      </c>
      <c r="F6">
        <v>18</v>
      </c>
      <c r="G6">
        <v>12</v>
      </c>
      <c r="H6">
        <v>24</v>
      </c>
      <c r="I6">
        <v>0</v>
      </c>
      <c r="J6">
        <v>5062.55</v>
      </c>
      <c r="L6" t="str">
        <f t="shared" si="2"/>
        <v>E</v>
      </c>
      <c r="M6" t="str">
        <f t="shared" si="2"/>
        <v>ETSIDiseny</v>
      </c>
      <c r="N6" s="1">
        <f t="shared" si="0"/>
        <v>4.1629218476854551E-2</v>
      </c>
      <c r="O6" s="1">
        <f t="shared" si="1"/>
        <v>0.89624793829196747</v>
      </c>
      <c r="P6" s="1">
        <f t="shared" si="1"/>
        <v>5.1456281913265053E-2</v>
      </c>
    </row>
    <row r="7" spans="1:16" x14ac:dyDescent="0.25">
      <c r="A7" t="s">
        <v>44</v>
      </c>
      <c r="B7" t="s">
        <v>45</v>
      </c>
      <c r="C7">
        <v>41.25</v>
      </c>
      <c r="D7">
        <v>1287.1500000000001</v>
      </c>
      <c r="E7">
        <v>67.5</v>
      </c>
      <c r="F7">
        <v>0</v>
      </c>
      <c r="G7">
        <v>0</v>
      </c>
      <c r="H7">
        <v>0</v>
      </c>
      <c r="I7">
        <v>0</v>
      </c>
      <c r="J7">
        <v>1395.9</v>
      </c>
      <c r="L7" t="str">
        <f t="shared" si="2"/>
        <v>F</v>
      </c>
      <c r="M7" t="str">
        <f t="shared" si="2"/>
        <v>ETSMRiE</v>
      </c>
      <c r="N7" s="1">
        <f t="shared" si="0"/>
        <v>2.9550827423167846E-2</v>
      </c>
      <c r="O7" s="1">
        <f t="shared" si="1"/>
        <v>0.92209327315710299</v>
      </c>
      <c r="P7" s="1">
        <f t="shared" si="1"/>
        <v>4.8355899419729204E-2</v>
      </c>
    </row>
    <row r="8" spans="1:16" x14ac:dyDescent="0.25">
      <c r="A8" t="s">
        <v>20</v>
      </c>
      <c r="B8" t="s">
        <v>21</v>
      </c>
      <c r="C8">
        <v>43.5</v>
      </c>
      <c r="D8">
        <v>1120.75</v>
      </c>
      <c r="E8">
        <v>35.25</v>
      </c>
      <c r="F8">
        <v>0</v>
      </c>
      <c r="G8">
        <v>0</v>
      </c>
      <c r="H8">
        <v>4.5</v>
      </c>
      <c r="I8">
        <v>0</v>
      </c>
      <c r="J8">
        <v>1204</v>
      </c>
      <c r="L8" t="str">
        <f t="shared" si="2"/>
        <v>G</v>
      </c>
      <c r="M8" t="str">
        <f t="shared" si="2"/>
        <v>Geodesia</v>
      </c>
      <c r="N8" s="1">
        <f t="shared" si="0"/>
        <v>3.6129568106312293E-2</v>
      </c>
      <c r="O8" s="1">
        <f t="shared" si="1"/>
        <v>0.93085548172757471</v>
      </c>
      <c r="P8" s="1">
        <f t="shared" si="1"/>
        <v>2.9277408637873755E-2</v>
      </c>
    </row>
    <row r="9" spans="1:16" x14ac:dyDescent="0.25">
      <c r="A9" t="s">
        <v>22</v>
      </c>
      <c r="B9" t="s">
        <v>23</v>
      </c>
      <c r="C9">
        <v>93.85</v>
      </c>
      <c r="D9">
        <v>2362.25</v>
      </c>
      <c r="E9">
        <v>33.6</v>
      </c>
      <c r="F9">
        <v>15.9</v>
      </c>
      <c r="G9">
        <v>0</v>
      </c>
      <c r="H9">
        <v>0</v>
      </c>
      <c r="I9">
        <v>0</v>
      </c>
      <c r="J9">
        <v>2505.6</v>
      </c>
      <c r="L9" t="str">
        <f t="shared" si="2"/>
        <v>H</v>
      </c>
      <c r="M9" t="str">
        <f t="shared" si="2"/>
        <v>Gest.Edif.</v>
      </c>
      <c r="N9" s="1">
        <f t="shared" si="0"/>
        <v>3.7456098339719031E-2</v>
      </c>
      <c r="O9" s="1">
        <f t="shared" si="1"/>
        <v>0.94278815453384424</v>
      </c>
      <c r="P9" s="1">
        <f t="shared" si="1"/>
        <v>1.3409961685823755E-2</v>
      </c>
    </row>
    <row r="10" spans="1:16" x14ac:dyDescent="0.25">
      <c r="A10" t="s">
        <v>24</v>
      </c>
      <c r="B10" t="s">
        <v>25</v>
      </c>
      <c r="C10">
        <v>269.5</v>
      </c>
      <c r="D10">
        <v>2591.75</v>
      </c>
      <c r="E10">
        <v>132.55000000000001</v>
      </c>
      <c r="F10">
        <v>12</v>
      </c>
      <c r="G10">
        <v>0</v>
      </c>
      <c r="H10">
        <v>12</v>
      </c>
      <c r="I10">
        <v>0</v>
      </c>
      <c r="J10">
        <v>3017.8</v>
      </c>
      <c r="L10" t="str">
        <f t="shared" si="2"/>
        <v>J</v>
      </c>
      <c r="M10" t="str">
        <f t="shared" si="2"/>
        <v>EPS Alcoi</v>
      </c>
      <c r="N10" s="1">
        <f t="shared" si="0"/>
        <v>8.9303466101133266E-2</v>
      </c>
      <c r="O10" s="1">
        <f t="shared" si="1"/>
        <v>0.85882099542713231</v>
      </c>
      <c r="P10" s="1">
        <f t="shared" si="1"/>
        <v>4.3922725164026774E-2</v>
      </c>
    </row>
    <row r="11" spans="1:16" x14ac:dyDescent="0.25">
      <c r="A11" t="s">
        <v>26</v>
      </c>
      <c r="B11" t="s">
        <v>27</v>
      </c>
      <c r="C11">
        <v>526</v>
      </c>
      <c r="D11">
        <v>3123.3</v>
      </c>
      <c r="E11">
        <v>66</v>
      </c>
      <c r="F11">
        <v>0</v>
      </c>
      <c r="G11">
        <v>0</v>
      </c>
      <c r="H11">
        <v>6</v>
      </c>
      <c r="I11">
        <v>0</v>
      </c>
      <c r="J11">
        <v>3721.3</v>
      </c>
      <c r="L11" t="str">
        <f t="shared" si="2"/>
        <v>L</v>
      </c>
      <c r="M11" t="str">
        <f t="shared" si="2"/>
        <v>Fac. BBAA</v>
      </c>
      <c r="N11" s="1">
        <f t="shared" si="0"/>
        <v>0.14134845349743369</v>
      </c>
      <c r="O11" s="1">
        <f t="shared" si="1"/>
        <v>0.83930346921774646</v>
      </c>
      <c r="P11" s="1">
        <f t="shared" si="1"/>
        <v>1.7735737511084836E-2</v>
      </c>
    </row>
    <row r="12" spans="1:16" x14ac:dyDescent="0.25">
      <c r="A12" t="s">
        <v>28</v>
      </c>
      <c r="B12" t="s">
        <v>29</v>
      </c>
      <c r="C12">
        <v>103.65</v>
      </c>
      <c r="D12">
        <v>1819.51</v>
      </c>
      <c r="E12">
        <v>182.74</v>
      </c>
      <c r="F12">
        <v>18.3</v>
      </c>
      <c r="G12">
        <v>0</v>
      </c>
      <c r="H12">
        <v>16.2</v>
      </c>
      <c r="I12">
        <v>0</v>
      </c>
      <c r="J12">
        <v>2140.4</v>
      </c>
      <c r="L12" t="str">
        <f t="shared" si="2"/>
        <v>M</v>
      </c>
      <c r="M12" t="str">
        <f t="shared" si="2"/>
        <v>Fac. Ade</v>
      </c>
      <c r="N12" s="1">
        <f t="shared" si="0"/>
        <v>4.8425527938703049E-2</v>
      </c>
      <c r="O12" s="1">
        <f t="shared" si="1"/>
        <v>0.85007942440665296</v>
      </c>
      <c r="P12" s="1">
        <f t="shared" si="1"/>
        <v>8.5376565128013462E-2</v>
      </c>
    </row>
    <row r="13" spans="1:16" x14ac:dyDescent="0.25">
      <c r="A13" t="s">
        <v>30</v>
      </c>
      <c r="B13" t="s">
        <v>31</v>
      </c>
      <c r="C13">
        <v>317.25</v>
      </c>
      <c r="D13">
        <v>2303.65</v>
      </c>
      <c r="E13">
        <v>127</v>
      </c>
      <c r="F13">
        <v>31</v>
      </c>
      <c r="G13">
        <v>0</v>
      </c>
      <c r="H13">
        <v>31</v>
      </c>
      <c r="I13">
        <v>0</v>
      </c>
      <c r="J13">
        <v>2809.9</v>
      </c>
      <c r="L13" t="str">
        <f t="shared" si="2"/>
        <v>Q</v>
      </c>
      <c r="M13" t="str">
        <f t="shared" si="2"/>
        <v>EPS Gandia</v>
      </c>
      <c r="N13" s="1">
        <f t="shared" si="0"/>
        <v>0.11290437382113241</v>
      </c>
      <c r="O13" s="1">
        <f t="shared" si="1"/>
        <v>0.81983344603010788</v>
      </c>
      <c r="P13" s="1">
        <f t="shared" si="1"/>
        <v>4.5197337983558135E-2</v>
      </c>
    </row>
    <row r="14" spans="1:16" x14ac:dyDescent="0.25">
      <c r="A14" t="s">
        <v>32</v>
      </c>
      <c r="B14" t="s">
        <v>33</v>
      </c>
      <c r="C14">
        <v>619.41</v>
      </c>
      <c r="D14">
        <v>3529.09</v>
      </c>
      <c r="E14">
        <v>248.5</v>
      </c>
      <c r="F14">
        <v>4.5</v>
      </c>
      <c r="G14">
        <v>4.5</v>
      </c>
      <c r="H14">
        <v>18</v>
      </c>
      <c r="I14">
        <v>0</v>
      </c>
      <c r="J14">
        <v>4424</v>
      </c>
      <c r="L14" t="str">
        <f t="shared" si="2"/>
        <v>R</v>
      </c>
      <c r="M14" t="str">
        <f t="shared" si="2"/>
        <v>ETSINF</v>
      </c>
      <c r="N14" s="1">
        <f t="shared" si="0"/>
        <v>0.14001130198915007</v>
      </c>
      <c r="O14" s="1">
        <f t="shared" si="1"/>
        <v>0.79771473779385171</v>
      </c>
      <c r="P14" s="1">
        <f t="shared" si="1"/>
        <v>5.6170886075949368E-2</v>
      </c>
    </row>
    <row r="15" spans="1:16" x14ac:dyDescent="0.25">
      <c r="A15" t="s">
        <v>36</v>
      </c>
      <c r="B15" t="s">
        <v>37</v>
      </c>
      <c r="C15">
        <v>94.95</v>
      </c>
      <c r="D15">
        <v>1806.45</v>
      </c>
      <c r="E15">
        <v>70</v>
      </c>
      <c r="F15">
        <v>30</v>
      </c>
      <c r="G15">
        <v>0</v>
      </c>
      <c r="H15">
        <v>23</v>
      </c>
      <c r="I15">
        <v>0</v>
      </c>
      <c r="J15">
        <v>2024.4</v>
      </c>
      <c r="L15" t="str">
        <f t="shared" si="2"/>
        <v>T</v>
      </c>
      <c r="M15" t="str">
        <f t="shared" si="2"/>
        <v>ETS Teleco</v>
      </c>
      <c r="N15" s="1">
        <f t="shared" si="0"/>
        <v>4.6902786010669828E-2</v>
      </c>
      <c r="O15" s="1">
        <f t="shared" si="1"/>
        <v>0.89233847065797267</v>
      </c>
      <c r="P15" s="1">
        <f t="shared" si="1"/>
        <v>3.4578146611341627E-2</v>
      </c>
    </row>
    <row r="16" spans="1:16" x14ac:dyDescent="0.25">
      <c r="A16" t="s">
        <v>38</v>
      </c>
      <c r="B16" t="s">
        <v>39</v>
      </c>
      <c r="C16">
        <v>0</v>
      </c>
      <c r="D16">
        <v>54.4</v>
      </c>
      <c r="E16">
        <v>0</v>
      </c>
      <c r="F16">
        <v>0</v>
      </c>
      <c r="G16">
        <v>0</v>
      </c>
      <c r="H16">
        <v>0</v>
      </c>
      <c r="I16">
        <v>0</v>
      </c>
      <c r="J16">
        <v>54.4</v>
      </c>
      <c r="L16" t="str">
        <f t="shared" si="2"/>
        <v>U</v>
      </c>
      <c r="M16" t="str">
        <f t="shared" si="2"/>
        <v>Universit.</v>
      </c>
      <c r="N16" s="1">
        <f t="shared" si="0"/>
        <v>0</v>
      </c>
      <c r="O16" s="1">
        <f t="shared" si="1"/>
        <v>1</v>
      </c>
      <c r="P16" s="1">
        <f t="shared" si="1"/>
        <v>0</v>
      </c>
    </row>
    <row r="17" spans="1:16" x14ac:dyDescent="0.25">
      <c r="A17" t="s">
        <v>40</v>
      </c>
      <c r="B17" t="s">
        <v>41</v>
      </c>
      <c r="C17">
        <v>166.49</v>
      </c>
      <c r="D17">
        <v>2976.7379999999998</v>
      </c>
      <c r="E17">
        <v>36</v>
      </c>
      <c r="F17">
        <v>0</v>
      </c>
      <c r="G17">
        <v>0</v>
      </c>
      <c r="H17">
        <v>0</v>
      </c>
      <c r="I17">
        <v>0</v>
      </c>
      <c r="J17">
        <v>3179.2280000000001</v>
      </c>
      <c r="L17" t="str">
        <f t="shared" si="2"/>
        <v>X</v>
      </c>
      <c r="M17" t="str">
        <f t="shared" si="2"/>
        <v>Uni.Master</v>
      </c>
      <c r="N17" s="1">
        <f t="shared" si="0"/>
        <v>5.236805916404863E-2</v>
      </c>
      <c r="O17" s="1">
        <f t="shared" si="1"/>
        <v>0.93630843714260181</v>
      </c>
      <c r="P17" s="1">
        <f t="shared" si="1"/>
        <v>1.1323503693349455E-2</v>
      </c>
    </row>
    <row r="18" spans="1:16" x14ac:dyDescent="0.25">
      <c r="A18" t="s">
        <v>46</v>
      </c>
      <c r="B18" t="s">
        <v>47</v>
      </c>
      <c r="C18">
        <v>0</v>
      </c>
      <c r="D18">
        <v>43.5</v>
      </c>
      <c r="E18">
        <v>0</v>
      </c>
      <c r="F18">
        <v>0</v>
      </c>
      <c r="G18">
        <v>0</v>
      </c>
      <c r="H18">
        <v>0</v>
      </c>
      <c r="I18">
        <v>0</v>
      </c>
      <c r="J18">
        <v>43.5</v>
      </c>
      <c r="L18" t="str">
        <f t="shared" si="2"/>
        <v>Y</v>
      </c>
      <c r="M18" t="str">
        <f t="shared" si="2"/>
        <v>DOCTORAT</v>
      </c>
      <c r="N18" s="1">
        <f t="shared" si="0"/>
        <v>0</v>
      </c>
      <c r="O18" s="1">
        <f t="shared" ref="O18:P19" si="3">+D18/$J18</f>
        <v>1</v>
      </c>
      <c r="P18" s="1">
        <f t="shared" si="3"/>
        <v>0</v>
      </c>
    </row>
    <row r="19" spans="1:16" x14ac:dyDescent="0.25">
      <c r="A19" t="s">
        <v>9</v>
      </c>
      <c r="B19" t="s">
        <v>8</v>
      </c>
      <c r="C19">
        <v>3206.3420000000001</v>
      </c>
      <c r="D19">
        <v>42805.148000000001</v>
      </c>
      <c r="E19">
        <v>1695.2080000000001</v>
      </c>
      <c r="F19">
        <v>238.7</v>
      </c>
      <c r="G19">
        <v>16.5</v>
      </c>
      <c r="H19">
        <v>210.2</v>
      </c>
      <c r="I19">
        <v>0</v>
      </c>
      <c r="J19">
        <v>48172.097999999998</v>
      </c>
      <c r="L19" t="str">
        <f t="shared" si="2"/>
        <v>Z</v>
      </c>
      <c r="M19" t="str">
        <f t="shared" si="2"/>
        <v>TOTALS</v>
      </c>
      <c r="N19" s="1">
        <f t="shared" si="0"/>
        <v>6.6560148573973257E-2</v>
      </c>
      <c r="O19" s="1">
        <f t="shared" si="3"/>
        <v>0.88858799548236411</v>
      </c>
      <c r="P19" s="1">
        <f t="shared" si="3"/>
        <v>3.5190661614945648E-2</v>
      </c>
    </row>
    <row r="20" spans="1:16" x14ac:dyDescent="0.25">
      <c r="N20" s="1"/>
      <c r="O20" s="1"/>
      <c r="P20" s="1"/>
    </row>
    <row r="21" spans="1:16" x14ac:dyDescent="0.25">
      <c r="N21" s="1"/>
      <c r="O21" s="1"/>
      <c r="P21" s="1"/>
    </row>
    <row r="22" spans="1:16" x14ac:dyDescent="0.25">
      <c r="N22" s="1"/>
      <c r="O22" s="1"/>
      <c r="P22" s="1"/>
    </row>
    <row r="23" spans="1:16" x14ac:dyDescent="0.25">
      <c r="D23" s="34"/>
      <c r="E23" s="34"/>
      <c r="F23" s="34"/>
      <c r="G23" s="34"/>
      <c r="N23" s="1"/>
      <c r="O23" s="1"/>
      <c r="P23" s="1"/>
    </row>
    <row r="24" spans="1:16" x14ac:dyDescent="0.25">
      <c r="N24" s="1"/>
      <c r="O24" s="1"/>
      <c r="P24" s="1"/>
    </row>
    <row r="25" spans="1:16" x14ac:dyDescent="0.25">
      <c r="E25" s="11"/>
      <c r="F25" s="11"/>
      <c r="G25" s="11"/>
      <c r="N25" s="1"/>
      <c r="O25" s="1"/>
      <c r="P25" s="1"/>
    </row>
    <row r="26" spans="1:16" x14ac:dyDescent="0.25">
      <c r="E26" s="11"/>
      <c r="F26" s="11"/>
      <c r="G26" s="11"/>
      <c r="N26" s="1"/>
      <c r="O26" s="1"/>
      <c r="P26" s="1"/>
    </row>
    <row r="27" spans="1:16" x14ac:dyDescent="0.25">
      <c r="E27" s="11"/>
      <c r="F27" s="11"/>
      <c r="G27" s="11"/>
      <c r="N27" s="1"/>
      <c r="O27" s="1"/>
      <c r="P27" s="1"/>
    </row>
    <row r="28" spans="1:16" x14ac:dyDescent="0.25">
      <c r="E28" s="11"/>
      <c r="F28" s="11"/>
      <c r="G28" s="11"/>
      <c r="N28" s="1"/>
      <c r="O28" s="1"/>
      <c r="P28" s="1"/>
    </row>
    <row r="29" spans="1:16" x14ac:dyDescent="0.25">
      <c r="E29" s="11"/>
      <c r="F29" s="11"/>
      <c r="G29" s="11"/>
      <c r="N29" s="1"/>
      <c r="O29" s="1"/>
      <c r="P29" s="1"/>
    </row>
    <row r="30" spans="1:16" x14ac:dyDescent="0.25">
      <c r="E30" s="11"/>
      <c r="F30" s="11"/>
      <c r="G30" s="11"/>
      <c r="N30" s="1"/>
      <c r="O30" s="1"/>
      <c r="P30" s="1"/>
    </row>
    <row r="31" spans="1:16" x14ac:dyDescent="0.25">
      <c r="E31" s="11"/>
      <c r="F31" s="11"/>
      <c r="G31" s="11"/>
      <c r="N31" s="1"/>
      <c r="O31" s="1"/>
      <c r="P31" s="1"/>
    </row>
    <row r="32" spans="1:16" x14ac:dyDescent="0.25">
      <c r="E32" s="11"/>
      <c r="F32" s="11"/>
      <c r="G32" s="11"/>
      <c r="N32" s="1"/>
      <c r="O32" s="1"/>
      <c r="P32" s="1"/>
    </row>
    <row r="33" spans="5:16" x14ac:dyDescent="0.25">
      <c r="E33" s="11"/>
      <c r="F33" s="11"/>
      <c r="G33" s="11"/>
      <c r="N33" s="1"/>
      <c r="O33" s="1"/>
      <c r="P33" s="1"/>
    </row>
    <row r="34" spans="5:16" x14ac:dyDescent="0.25">
      <c r="E34" s="11"/>
      <c r="F34" s="11"/>
      <c r="G34" s="11"/>
      <c r="N34" s="1"/>
      <c r="O34" s="1"/>
      <c r="P34" s="1"/>
    </row>
    <row r="35" spans="5:16" x14ac:dyDescent="0.25">
      <c r="E35" s="11"/>
      <c r="F35" s="11"/>
      <c r="G35" s="11"/>
      <c r="N35" s="1"/>
      <c r="O35" s="1"/>
      <c r="P35" s="1"/>
    </row>
    <row r="36" spans="5:16" x14ac:dyDescent="0.25">
      <c r="E36" s="11"/>
      <c r="F36" s="11"/>
      <c r="G36" s="11"/>
      <c r="N36" s="1"/>
      <c r="O36" s="1"/>
      <c r="P36" s="1"/>
    </row>
    <row r="37" spans="5:16" x14ac:dyDescent="0.25">
      <c r="E37" s="11"/>
      <c r="F37" s="11"/>
      <c r="G37" s="11"/>
      <c r="N37" s="1"/>
      <c r="O37" s="1"/>
      <c r="P37" s="1"/>
    </row>
    <row r="38" spans="5:16" x14ac:dyDescent="0.25">
      <c r="E38" s="11"/>
      <c r="F38" s="11"/>
      <c r="G38" s="11"/>
      <c r="N38" s="1"/>
      <c r="O38" s="1"/>
      <c r="P38" s="1"/>
    </row>
    <row r="39" spans="5:16" x14ac:dyDescent="0.25">
      <c r="E39" s="11"/>
      <c r="F39" s="11"/>
      <c r="G39" s="11"/>
      <c r="N39" s="1"/>
      <c r="O39" s="1"/>
      <c r="P39" s="1"/>
    </row>
    <row r="40" spans="5:16" x14ac:dyDescent="0.25">
      <c r="E40" s="11"/>
      <c r="F40" s="11"/>
      <c r="G40" s="11"/>
      <c r="N40" s="1"/>
      <c r="O40" s="1"/>
      <c r="P40" s="1"/>
    </row>
    <row r="41" spans="5:16" x14ac:dyDescent="0.25">
      <c r="E41" s="11"/>
      <c r="F41" s="11"/>
      <c r="G41" s="11"/>
      <c r="N41" s="1"/>
      <c r="O41" s="1"/>
      <c r="P41" s="1"/>
    </row>
    <row r="42" spans="5:16" x14ac:dyDescent="0.25">
      <c r="N42" s="1"/>
      <c r="O42" s="1"/>
      <c r="P42" s="1"/>
    </row>
    <row r="43" spans="5:16" x14ac:dyDescent="0.25">
      <c r="N43" s="1"/>
      <c r="O43" s="1"/>
      <c r="P43" s="1"/>
    </row>
    <row r="44" spans="5:16" x14ac:dyDescent="0.25">
      <c r="N44" s="1"/>
      <c r="O44" s="1"/>
      <c r="P44" s="1"/>
    </row>
    <row r="45" spans="5:16" x14ac:dyDescent="0.25">
      <c r="N45" s="1"/>
      <c r="O45" s="1"/>
      <c r="P45" s="1"/>
    </row>
    <row r="46" spans="5:16" x14ac:dyDescent="0.25">
      <c r="N46" s="1"/>
      <c r="O46" s="1"/>
      <c r="P46" s="1"/>
    </row>
    <row r="47" spans="5:16" x14ac:dyDescent="0.25">
      <c r="N47" s="1"/>
      <c r="O47" s="1"/>
      <c r="P47" s="1"/>
    </row>
    <row r="48" spans="5:16" x14ac:dyDescent="0.25">
      <c r="N48" s="1"/>
      <c r="O48" s="1"/>
      <c r="P48" s="1"/>
    </row>
    <row r="49" spans="14:16" x14ac:dyDescent="0.25">
      <c r="N49" s="1"/>
      <c r="O49" s="1"/>
      <c r="P49" s="1"/>
    </row>
    <row r="50" spans="14:16" x14ac:dyDescent="0.25">
      <c r="N50" s="1"/>
      <c r="O50" s="1"/>
      <c r="P50" s="1"/>
    </row>
    <row r="51" spans="14:16" x14ac:dyDescent="0.25">
      <c r="N51" s="1"/>
      <c r="O51" s="1"/>
      <c r="P51" s="1"/>
    </row>
    <row r="52" spans="14:16" x14ac:dyDescent="0.25">
      <c r="N52" s="1"/>
      <c r="O52" s="1"/>
      <c r="P52" s="1"/>
    </row>
    <row r="53" spans="14:16" x14ac:dyDescent="0.25">
      <c r="N53" s="1"/>
      <c r="O53" s="1"/>
      <c r="P53" s="1"/>
    </row>
    <row r="54" spans="14:16" x14ac:dyDescent="0.25">
      <c r="N54" s="1"/>
      <c r="O54" s="1"/>
      <c r="P54" s="1"/>
    </row>
    <row r="55" spans="14:16" x14ac:dyDescent="0.25">
      <c r="N55" s="1"/>
      <c r="O55" s="1"/>
      <c r="P55" s="1"/>
    </row>
    <row r="56" spans="14:16" x14ac:dyDescent="0.25">
      <c r="N56" s="1"/>
      <c r="O56" s="1"/>
      <c r="P56" s="1"/>
    </row>
    <row r="57" spans="14:16" x14ac:dyDescent="0.25">
      <c r="N57" s="1"/>
      <c r="O57" s="1"/>
      <c r="P57" s="1"/>
    </row>
    <row r="58" spans="14:16" x14ac:dyDescent="0.25">
      <c r="N58" s="1"/>
      <c r="O58" s="1"/>
      <c r="P58" s="1"/>
    </row>
    <row r="59" spans="14:16" x14ac:dyDescent="0.25">
      <c r="N59" s="1"/>
      <c r="O59" s="1"/>
      <c r="P59" s="1"/>
    </row>
    <row r="60" spans="14:16" x14ac:dyDescent="0.25">
      <c r="N60" s="1"/>
      <c r="O60" s="1"/>
      <c r="P60" s="1"/>
    </row>
    <row r="61" spans="14:16" x14ac:dyDescent="0.25">
      <c r="N61" s="1"/>
      <c r="O61" s="1"/>
      <c r="P61" s="1"/>
    </row>
    <row r="62" spans="14:16" x14ac:dyDescent="0.25">
      <c r="N62" s="1"/>
      <c r="O62" s="1"/>
      <c r="P62" s="1"/>
    </row>
    <row r="63" spans="14:16" x14ac:dyDescent="0.25">
      <c r="N63" s="1"/>
      <c r="O63" s="1"/>
      <c r="P63" s="1"/>
    </row>
  </sheetData>
  <mergeCells count="1">
    <mergeCell ref="D23:G23"/>
  </mergeCells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P62"/>
  <sheetViews>
    <sheetView topLeftCell="G1" workbookViewId="0">
      <selection activeCell="N14" sqref="N14"/>
    </sheetView>
  </sheetViews>
  <sheetFormatPr baseColWidth="10" defaultColWidth="11.42578125" defaultRowHeight="15" x14ac:dyDescent="0.25"/>
  <cols>
    <col min="1" max="12" width="11.42578125" customWidth="1"/>
    <col min="13" max="13" width="47.7109375" customWidth="1"/>
  </cols>
  <sheetData>
    <row r="1" spans="1:16" x14ac:dyDescent="0.25">
      <c r="A1" t="s">
        <v>10</v>
      </c>
      <c r="B1" t="s">
        <v>11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L1" t="s">
        <v>0</v>
      </c>
      <c r="N1" t="s">
        <v>1</v>
      </c>
      <c r="O1" t="s">
        <v>2</v>
      </c>
      <c r="P1" t="s">
        <v>3</v>
      </c>
    </row>
    <row r="2" spans="1:16" x14ac:dyDescent="0.25">
      <c r="A2" t="s">
        <v>12</v>
      </c>
      <c r="B2" t="s">
        <v>13</v>
      </c>
      <c r="C2">
        <v>71.75</v>
      </c>
      <c r="D2">
        <v>4700.1409999999996</v>
      </c>
      <c r="E2">
        <v>71.989000000000004</v>
      </c>
      <c r="F2">
        <v>24</v>
      </c>
      <c r="G2">
        <v>0</v>
      </c>
      <c r="H2">
        <v>0</v>
      </c>
      <c r="I2">
        <v>0</v>
      </c>
      <c r="J2">
        <v>4867.88</v>
      </c>
      <c r="L2" t="str">
        <f>+A2</f>
        <v>B</v>
      </c>
      <c r="M2" t="str">
        <f>+B2</f>
        <v>ETS Arquit</v>
      </c>
      <c r="N2" s="1">
        <f t="shared" ref="N2:N21" si="0">+C2/$J2</f>
        <v>1.4739475911485082E-2</v>
      </c>
      <c r="O2" s="1">
        <f t="shared" ref="O2:P17" si="1">+D2/$J2</f>
        <v>0.96554167317189399</v>
      </c>
      <c r="P2" s="1">
        <f t="shared" si="1"/>
        <v>1.4788573259817415E-2</v>
      </c>
    </row>
    <row r="3" spans="1:16" x14ac:dyDescent="0.25">
      <c r="A3" t="s">
        <v>14</v>
      </c>
      <c r="B3" t="s">
        <v>15</v>
      </c>
      <c r="C3">
        <v>110.62</v>
      </c>
      <c r="D3">
        <v>3261.1</v>
      </c>
      <c r="E3">
        <v>69.150000000000006</v>
      </c>
      <c r="F3">
        <v>31</v>
      </c>
      <c r="G3">
        <v>0</v>
      </c>
      <c r="H3">
        <v>24.5</v>
      </c>
      <c r="I3">
        <v>0</v>
      </c>
      <c r="J3">
        <v>3496.37</v>
      </c>
      <c r="L3" t="str">
        <f t="shared" ref="L3:M62" si="2">+A3</f>
        <v>C</v>
      </c>
      <c r="M3" t="str">
        <f t="shared" si="2"/>
        <v>Camins</v>
      </c>
      <c r="N3" s="1">
        <f t="shared" si="0"/>
        <v>3.1638527958997478E-2</v>
      </c>
      <c r="O3" s="1">
        <f t="shared" si="1"/>
        <v>0.93271021087585126</v>
      </c>
      <c r="P3" s="1">
        <f t="shared" si="1"/>
        <v>1.9777655110872136E-2</v>
      </c>
    </row>
    <row r="4" spans="1:16" x14ac:dyDescent="0.25">
      <c r="A4" t="s">
        <v>16</v>
      </c>
      <c r="B4" t="s">
        <v>17</v>
      </c>
      <c r="C4">
        <v>306.45400000000001</v>
      </c>
      <c r="D4">
        <v>4301.6760000000004</v>
      </c>
      <c r="E4">
        <v>162.35</v>
      </c>
      <c r="F4">
        <v>36</v>
      </c>
      <c r="G4">
        <v>0</v>
      </c>
      <c r="H4">
        <v>46.5</v>
      </c>
      <c r="I4">
        <v>0</v>
      </c>
      <c r="J4">
        <v>4852.9799999999996</v>
      </c>
      <c r="L4" t="str">
        <f t="shared" si="2"/>
        <v>D</v>
      </c>
      <c r="M4" t="str">
        <f t="shared" si="2"/>
        <v>Industr.</v>
      </c>
      <c r="N4" s="1">
        <f t="shared" si="0"/>
        <v>6.3147591788962662E-2</v>
      </c>
      <c r="O4" s="1">
        <f t="shared" si="1"/>
        <v>0.88639887244538418</v>
      </c>
      <c r="P4" s="1">
        <f t="shared" si="1"/>
        <v>3.3453671764565276E-2</v>
      </c>
    </row>
    <row r="5" spans="1:16" x14ac:dyDescent="0.25">
      <c r="A5" t="s">
        <v>18</v>
      </c>
      <c r="B5" t="s">
        <v>19</v>
      </c>
      <c r="C5">
        <v>177.94</v>
      </c>
      <c r="D5">
        <v>4375.6099999999997</v>
      </c>
      <c r="E5">
        <v>286.89999999999998</v>
      </c>
      <c r="F5">
        <v>37.5</v>
      </c>
      <c r="G5">
        <v>10.5</v>
      </c>
      <c r="H5">
        <v>34.5</v>
      </c>
      <c r="I5">
        <v>0</v>
      </c>
      <c r="J5">
        <v>4922.95</v>
      </c>
      <c r="L5" t="str">
        <f t="shared" si="2"/>
        <v>E</v>
      </c>
      <c r="M5" t="str">
        <f t="shared" si="2"/>
        <v>ETSIDiseny</v>
      </c>
      <c r="N5" s="1">
        <f t="shared" si="0"/>
        <v>3.6144994363135924E-2</v>
      </c>
      <c r="O5" s="1">
        <f t="shared" si="1"/>
        <v>0.88881869610700892</v>
      </c>
      <c r="P5" s="1">
        <f t="shared" si="1"/>
        <v>5.8278064981362801E-2</v>
      </c>
    </row>
    <row r="6" spans="1:16" x14ac:dyDescent="0.25">
      <c r="A6" t="s">
        <v>20</v>
      </c>
      <c r="B6" t="s">
        <v>21</v>
      </c>
      <c r="C6">
        <v>18</v>
      </c>
      <c r="D6">
        <v>947.5</v>
      </c>
      <c r="E6">
        <v>16.5</v>
      </c>
      <c r="F6">
        <v>0</v>
      </c>
      <c r="G6">
        <v>0</v>
      </c>
      <c r="H6">
        <v>0</v>
      </c>
      <c r="I6">
        <v>0</v>
      </c>
      <c r="J6">
        <v>982</v>
      </c>
      <c r="L6" t="str">
        <f t="shared" si="2"/>
        <v>G</v>
      </c>
      <c r="M6" t="str">
        <f t="shared" si="2"/>
        <v>Geodesia</v>
      </c>
      <c r="N6" s="1">
        <f t="shared" si="0"/>
        <v>1.8329938900203666E-2</v>
      </c>
      <c r="O6" s="1">
        <f t="shared" si="1"/>
        <v>0.964867617107943</v>
      </c>
      <c r="P6" s="1">
        <f t="shared" si="1"/>
        <v>1.680244399185336E-2</v>
      </c>
    </row>
    <row r="7" spans="1:16" x14ac:dyDescent="0.25">
      <c r="A7" t="s">
        <v>22</v>
      </c>
      <c r="B7" t="s">
        <v>23</v>
      </c>
      <c r="C7">
        <v>85.95</v>
      </c>
      <c r="D7">
        <v>2397.21</v>
      </c>
      <c r="E7">
        <v>36</v>
      </c>
      <c r="F7">
        <v>21</v>
      </c>
      <c r="G7">
        <v>0</v>
      </c>
      <c r="H7">
        <v>0</v>
      </c>
      <c r="I7">
        <v>0</v>
      </c>
      <c r="J7">
        <v>2540.16</v>
      </c>
      <c r="L7" t="str">
        <f t="shared" si="2"/>
        <v>H</v>
      </c>
      <c r="M7" t="str">
        <f t="shared" si="2"/>
        <v>Gest.Edif.</v>
      </c>
      <c r="N7" s="1">
        <f t="shared" si="0"/>
        <v>3.3836451247165535E-2</v>
      </c>
      <c r="O7" s="1">
        <f t="shared" si="1"/>
        <v>0.94372401738473177</v>
      </c>
      <c r="P7" s="1">
        <f t="shared" si="1"/>
        <v>1.417233560090703E-2</v>
      </c>
    </row>
    <row r="8" spans="1:16" x14ac:dyDescent="0.25">
      <c r="A8" t="s">
        <v>24</v>
      </c>
      <c r="B8" t="s">
        <v>25</v>
      </c>
      <c r="C8">
        <v>223.38</v>
      </c>
      <c r="D8">
        <v>2565.5700000000002</v>
      </c>
      <c r="E8">
        <v>102.75</v>
      </c>
      <c r="F8">
        <v>12</v>
      </c>
      <c r="G8">
        <v>0</v>
      </c>
      <c r="H8">
        <v>12</v>
      </c>
      <c r="I8">
        <v>0</v>
      </c>
      <c r="J8">
        <v>2915.7</v>
      </c>
      <c r="L8" t="str">
        <f t="shared" si="2"/>
        <v>J</v>
      </c>
      <c r="M8" t="str">
        <f t="shared" si="2"/>
        <v>EPS Alcoi</v>
      </c>
      <c r="N8" s="1">
        <f t="shared" si="0"/>
        <v>7.6612820248996807E-2</v>
      </c>
      <c r="O8" s="1">
        <f t="shared" si="1"/>
        <v>0.87991562917995692</v>
      </c>
      <c r="P8" s="1">
        <f t="shared" si="1"/>
        <v>3.5240251054635255E-2</v>
      </c>
    </row>
    <row r="9" spans="1:16" x14ac:dyDescent="0.25">
      <c r="A9" t="s">
        <v>26</v>
      </c>
      <c r="B9" t="s">
        <v>27</v>
      </c>
      <c r="C9">
        <v>507.08</v>
      </c>
      <c r="D9">
        <v>2992.09</v>
      </c>
      <c r="E9">
        <v>54</v>
      </c>
      <c r="F9">
        <v>0</v>
      </c>
      <c r="G9">
        <v>0</v>
      </c>
      <c r="H9">
        <v>6</v>
      </c>
      <c r="I9">
        <v>0</v>
      </c>
      <c r="J9">
        <v>3559.17</v>
      </c>
      <c r="L9" t="str">
        <f t="shared" si="2"/>
        <v>L</v>
      </c>
      <c r="M9" t="str">
        <f t="shared" si="2"/>
        <v>Fac. BBAA</v>
      </c>
      <c r="N9" s="1">
        <f t="shared" si="0"/>
        <v>0.14247141889822626</v>
      </c>
      <c r="O9" s="1">
        <f t="shared" si="1"/>
        <v>0.84067071817305727</v>
      </c>
      <c r="P9" s="1">
        <f t="shared" si="1"/>
        <v>1.5172076635844873E-2</v>
      </c>
    </row>
    <row r="10" spans="1:16" x14ac:dyDescent="0.25">
      <c r="A10" t="s">
        <v>28</v>
      </c>
      <c r="B10" t="s">
        <v>29</v>
      </c>
      <c r="C10">
        <v>106.35</v>
      </c>
      <c r="D10">
        <v>1702.2</v>
      </c>
      <c r="E10">
        <v>190.1</v>
      </c>
      <c r="F10">
        <v>18.3</v>
      </c>
      <c r="G10">
        <v>0</v>
      </c>
      <c r="H10">
        <v>16.2</v>
      </c>
      <c r="I10">
        <v>0</v>
      </c>
      <c r="J10">
        <v>2033.15</v>
      </c>
      <c r="L10" t="str">
        <f t="shared" si="2"/>
        <v>M</v>
      </c>
      <c r="M10" t="str">
        <f t="shared" si="2"/>
        <v>Fac. Ade</v>
      </c>
      <c r="N10" s="1">
        <f t="shared" si="0"/>
        <v>5.2307994983154214E-2</v>
      </c>
      <c r="O10" s="1">
        <f t="shared" si="1"/>
        <v>0.83722302830583084</v>
      </c>
      <c r="P10" s="1">
        <f t="shared" si="1"/>
        <v>9.3500233627622151E-2</v>
      </c>
    </row>
    <row r="11" spans="1:16" x14ac:dyDescent="0.25">
      <c r="A11" t="s">
        <v>30</v>
      </c>
      <c r="B11" t="s">
        <v>31</v>
      </c>
      <c r="C11">
        <v>242.3</v>
      </c>
      <c r="D11">
        <v>1953.2</v>
      </c>
      <c r="E11">
        <v>106.2</v>
      </c>
      <c r="F11">
        <v>25</v>
      </c>
      <c r="G11">
        <v>0</v>
      </c>
      <c r="H11">
        <v>32</v>
      </c>
      <c r="I11">
        <v>0</v>
      </c>
      <c r="J11">
        <v>2358.6999999999998</v>
      </c>
      <c r="L11" t="str">
        <f t="shared" si="2"/>
        <v>Q</v>
      </c>
      <c r="M11" t="str">
        <f t="shared" si="2"/>
        <v>EPS Gandia</v>
      </c>
      <c r="N11" s="1">
        <f t="shared" si="0"/>
        <v>0.10272607792428033</v>
      </c>
      <c r="O11" s="1">
        <f t="shared" si="1"/>
        <v>0.82808326620596096</v>
      </c>
      <c r="P11" s="1">
        <f t="shared" si="1"/>
        <v>4.5024801797600378E-2</v>
      </c>
    </row>
    <row r="12" spans="1:16" x14ac:dyDescent="0.25">
      <c r="A12" t="s">
        <v>32</v>
      </c>
      <c r="B12" t="s">
        <v>33</v>
      </c>
      <c r="C12">
        <v>549.1</v>
      </c>
      <c r="D12">
        <v>3091.2</v>
      </c>
      <c r="E12">
        <v>209.2</v>
      </c>
      <c r="F12">
        <v>4.5</v>
      </c>
      <c r="G12">
        <v>4.5</v>
      </c>
      <c r="H12">
        <v>15</v>
      </c>
      <c r="I12">
        <v>0</v>
      </c>
      <c r="J12">
        <v>3873.5</v>
      </c>
      <c r="L12" t="str">
        <f t="shared" si="2"/>
        <v>R</v>
      </c>
      <c r="M12" t="str">
        <f t="shared" si="2"/>
        <v>ETSINF</v>
      </c>
      <c r="N12" s="1">
        <f t="shared" si="0"/>
        <v>0.14175809990964244</v>
      </c>
      <c r="O12" s="1">
        <f t="shared" si="1"/>
        <v>0.79803795017426093</v>
      </c>
      <c r="P12" s="1">
        <f t="shared" si="1"/>
        <v>5.4008003097973406E-2</v>
      </c>
    </row>
    <row r="13" spans="1:16" x14ac:dyDescent="0.25">
      <c r="A13" t="s">
        <v>34</v>
      </c>
      <c r="B13" t="s">
        <v>35</v>
      </c>
      <c r="C13">
        <v>232.02</v>
      </c>
      <c r="D13">
        <v>3851.76</v>
      </c>
      <c r="E13">
        <v>111.02</v>
      </c>
      <c r="F13">
        <v>9</v>
      </c>
      <c r="G13">
        <v>0</v>
      </c>
      <c r="H13">
        <v>0</v>
      </c>
      <c r="I13">
        <v>0</v>
      </c>
      <c r="J13">
        <v>4203.8</v>
      </c>
      <c r="L13" t="str">
        <f t="shared" si="2"/>
        <v>S</v>
      </c>
      <c r="M13" t="str">
        <f t="shared" si="2"/>
        <v>Agronómica</v>
      </c>
      <c r="N13" s="1">
        <f t="shared" si="0"/>
        <v>5.519292069080356E-2</v>
      </c>
      <c r="O13" s="1">
        <f t="shared" si="1"/>
        <v>0.91625672011037629</v>
      </c>
      <c r="P13" s="1">
        <f t="shared" si="1"/>
        <v>2.6409439078928586E-2</v>
      </c>
    </row>
    <row r="14" spans="1:16" x14ac:dyDescent="0.25">
      <c r="A14" t="s">
        <v>36</v>
      </c>
      <c r="B14" t="s">
        <v>37</v>
      </c>
      <c r="C14">
        <v>53.25</v>
      </c>
      <c r="D14">
        <v>1606.6</v>
      </c>
      <c r="E14">
        <v>70</v>
      </c>
      <c r="F14">
        <v>24</v>
      </c>
      <c r="G14">
        <v>0</v>
      </c>
      <c r="H14">
        <v>23</v>
      </c>
      <c r="I14">
        <v>0</v>
      </c>
      <c r="J14">
        <v>1776.85</v>
      </c>
      <c r="L14" t="str">
        <f t="shared" si="2"/>
        <v>T</v>
      </c>
      <c r="M14" t="str">
        <f t="shared" si="2"/>
        <v>ETS Teleco</v>
      </c>
      <c r="N14" s="1">
        <f t="shared" si="0"/>
        <v>2.996876494920787E-2</v>
      </c>
      <c r="O14" s="1">
        <f t="shared" si="1"/>
        <v>0.90418437121872974</v>
      </c>
      <c r="P14" s="1">
        <f t="shared" si="1"/>
        <v>3.939555955764415E-2</v>
      </c>
    </row>
    <row r="15" spans="1:16" x14ac:dyDescent="0.25">
      <c r="A15" t="s">
        <v>38</v>
      </c>
      <c r="B15" t="s">
        <v>39</v>
      </c>
      <c r="C15">
        <v>0</v>
      </c>
      <c r="D15">
        <v>80.2</v>
      </c>
      <c r="E15">
        <v>0</v>
      </c>
      <c r="F15">
        <v>0</v>
      </c>
      <c r="G15">
        <v>0</v>
      </c>
      <c r="H15">
        <v>0</v>
      </c>
      <c r="I15">
        <v>0</v>
      </c>
      <c r="J15">
        <v>80.2</v>
      </c>
      <c r="L15" t="str">
        <f t="shared" si="2"/>
        <v>U</v>
      </c>
      <c r="M15" t="str">
        <f t="shared" si="2"/>
        <v>Universit.</v>
      </c>
      <c r="N15" s="1">
        <f t="shared" si="0"/>
        <v>0</v>
      </c>
      <c r="O15" s="1">
        <f t="shared" si="1"/>
        <v>1</v>
      </c>
      <c r="P15" s="1">
        <f t="shared" si="1"/>
        <v>0</v>
      </c>
    </row>
    <row r="16" spans="1:16" x14ac:dyDescent="0.25">
      <c r="A16" t="s">
        <v>40</v>
      </c>
      <c r="B16" t="s">
        <v>41</v>
      </c>
      <c r="C16">
        <v>164</v>
      </c>
      <c r="D16">
        <v>3049.52</v>
      </c>
      <c r="E16">
        <v>23.71</v>
      </c>
      <c r="F16">
        <v>0</v>
      </c>
      <c r="G16">
        <v>0</v>
      </c>
      <c r="H16">
        <v>0</v>
      </c>
      <c r="I16">
        <v>0</v>
      </c>
      <c r="J16">
        <v>3237.23</v>
      </c>
      <c r="L16" t="str">
        <f t="shared" si="2"/>
        <v>X</v>
      </c>
      <c r="M16" t="str">
        <f t="shared" si="2"/>
        <v>Uni.Master</v>
      </c>
      <c r="N16" s="1">
        <f t="shared" si="0"/>
        <v>5.0660595632685969E-2</v>
      </c>
      <c r="O16" s="1">
        <f t="shared" si="1"/>
        <v>0.94201524142553972</v>
      </c>
      <c r="P16" s="1">
        <f t="shared" si="1"/>
        <v>7.3241629417742952E-3</v>
      </c>
    </row>
    <row r="17" spans="1:16" x14ac:dyDescent="0.25">
      <c r="A17" t="s">
        <v>9</v>
      </c>
      <c r="B17" t="s">
        <v>8</v>
      </c>
      <c r="C17">
        <v>2848.194</v>
      </c>
      <c r="D17">
        <v>40875.576999999997</v>
      </c>
      <c r="E17">
        <v>1509.8689999999999</v>
      </c>
      <c r="F17">
        <v>242.3</v>
      </c>
      <c r="G17">
        <v>15</v>
      </c>
      <c r="H17">
        <v>209.7</v>
      </c>
      <c r="I17">
        <v>0</v>
      </c>
      <c r="J17">
        <v>45700.639999999999</v>
      </c>
      <c r="L17" t="str">
        <f t="shared" si="2"/>
        <v>Z</v>
      </c>
      <c r="M17" t="str">
        <f t="shared" si="2"/>
        <v>TOTALS</v>
      </c>
      <c r="N17" s="1">
        <f t="shared" si="0"/>
        <v>6.2322847119865278E-2</v>
      </c>
      <c r="O17" s="1">
        <f t="shared" si="1"/>
        <v>0.89442023131404724</v>
      </c>
      <c r="P17" s="1">
        <f t="shared" si="1"/>
        <v>3.3038246291518018E-2</v>
      </c>
    </row>
    <row r="18" spans="1:16" x14ac:dyDescent="0.25">
      <c r="L18">
        <f t="shared" si="2"/>
        <v>0</v>
      </c>
      <c r="M18">
        <f t="shared" si="2"/>
        <v>0</v>
      </c>
      <c r="N18" s="1" t="e">
        <f t="shared" si="0"/>
        <v>#DIV/0!</v>
      </c>
      <c r="O18" s="1" t="e">
        <f t="shared" ref="O18:P21" si="3">+D18/$J18</f>
        <v>#DIV/0!</v>
      </c>
      <c r="P18" s="1" t="e">
        <f t="shared" si="3"/>
        <v>#DIV/0!</v>
      </c>
    </row>
    <row r="19" spans="1:16" x14ac:dyDescent="0.25">
      <c r="L19">
        <f t="shared" si="2"/>
        <v>0</v>
      </c>
      <c r="M19">
        <f t="shared" si="2"/>
        <v>0</v>
      </c>
      <c r="N19" s="1" t="e">
        <f t="shared" si="0"/>
        <v>#DIV/0!</v>
      </c>
      <c r="O19" s="1" t="e">
        <f t="shared" si="3"/>
        <v>#DIV/0!</v>
      </c>
      <c r="P19" s="1" t="e">
        <f t="shared" si="3"/>
        <v>#DIV/0!</v>
      </c>
    </row>
    <row r="20" spans="1:16" x14ac:dyDescent="0.25">
      <c r="L20">
        <f t="shared" si="2"/>
        <v>0</v>
      </c>
      <c r="M20">
        <f t="shared" si="2"/>
        <v>0</v>
      </c>
      <c r="N20" s="1" t="e">
        <f t="shared" si="0"/>
        <v>#DIV/0!</v>
      </c>
      <c r="O20" s="1" t="e">
        <f t="shared" si="3"/>
        <v>#DIV/0!</v>
      </c>
      <c r="P20" s="1" t="e">
        <f t="shared" si="3"/>
        <v>#DIV/0!</v>
      </c>
    </row>
    <row r="21" spans="1:16" x14ac:dyDescent="0.25">
      <c r="L21">
        <f t="shared" si="2"/>
        <v>0</v>
      </c>
      <c r="M21">
        <f t="shared" si="2"/>
        <v>0</v>
      </c>
      <c r="N21" s="1" t="e">
        <f t="shared" si="0"/>
        <v>#DIV/0!</v>
      </c>
      <c r="O21" s="1" t="e">
        <f t="shared" si="3"/>
        <v>#DIV/0!</v>
      </c>
      <c r="P21" s="1" t="e">
        <f t="shared" si="3"/>
        <v>#DIV/0!</v>
      </c>
    </row>
    <row r="22" spans="1:16" x14ac:dyDescent="0.25">
      <c r="L22">
        <f t="shared" si="2"/>
        <v>0</v>
      </c>
      <c r="M22">
        <f t="shared" si="2"/>
        <v>0</v>
      </c>
      <c r="N22" s="1" t="e">
        <f t="shared" ref="N22:P44" si="4">+C22/$J22</f>
        <v>#DIV/0!</v>
      </c>
      <c r="O22" s="1" t="e">
        <f t="shared" si="4"/>
        <v>#DIV/0!</v>
      </c>
      <c r="P22" s="1" t="e">
        <f t="shared" si="4"/>
        <v>#DIV/0!</v>
      </c>
    </row>
    <row r="23" spans="1:16" x14ac:dyDescent="0.25">
      <c r="L23">
        <f t="shared" si="2"/>
        <v>0</v>
      </c>
      <c r="M23">
        <f t="shared" si="2"/>
        <v>0</v>
      </c>
      <c r="N23" s="1" t="e">
        <f t="shared" si="4"/>
        <v>#DIV/0!</v>
      </c>
      <c r="O23" s="1" t="e">
        <f t="shared" si="4"/>
        <v>#DIV/0!</v>
      </c>
      <c r="P23" s="1" t="e">
        <f t="shared" si="4"/>
        <v>#DIV/0!</v>
      </c>
    </row>
    <row r="24" spans="1:16" x14ac:dyDescent="0.25">
      <c r="L24">
        <f t="shared" si="2"/>
        <v>0</v>
      </c>
      <c r="M24">
        <f t="shared" si="2"/>
        <v>0</v>
      </c>
      <c r="N24" s="1" t="e">
        <f t="shared" si="4"/>
        <v>#DIV/0!</v>
      </c>
      <c r="O24" s="1" t="e">
        <f t="shared" si="4"/>
        <v>#DIV/0!</v>
      </c>
      <c r="P24" s="1" t="e">
        <f t="shared" si="4"/>
        <v>#DIV/0!</v>
      </c>
    </row>
    <row r="25" spans="1:16" x14ac:dyDescent="0.25">
      <c r="L25">
        <f t="shared" si="2"/>
        <v>0</v>
      </c>
      <c r="M25">
        <f t="shared" si="2"/>
        <v>0</v>
      </c>
      <c r="N25" s="1" t="e">
        <f t="shared" si="4"/>
        <v>#DIV/0!</v>
      </c>
      <c r="O25" s="1" t="e">
        <f t="shared" si="4"/>
        <v>#DIV/0!</v>
      </c>
      <c r="P25" s="1" t="e">
        <f t="shared" si="4"/>
        <v>#DIV/0!</v>
      </c>
    </row>
    <row r="26" spans="1:16" x14ac:dyDescent="0.25">
      <c r="L26">
        <f t="shared" si="2"/>
        <v>0</v>
      </c>
      <c r="M26">
        <f t="shared" si="2"/>
        <v>0</v>
      </c>
      <c r="N26" s="1" t="e">
        <f t="shared" si="4"/>
        <v>#DIV/0!</v>
      </c>
      <c r="O26" s="1" t="e">
        <f t="shared" si="4"/>
        <v>#DIV/0!</v>
      </c>
      <c r="P26" s="1" t="e">
        <f t="shared" si="4"/>
        <v>#DIV/0!</v>
      </c>
    </row>
    <row r="27" spans="1:16" x14ac:dyDescent="0.25">
      <c r="L27">
        <f t="shared" si="2"/>
        <v>0</v>
      </c>
      <c r="M27">
        <f t="shared" si="2"/>
        <v>0</v>
      </c>
      <c r="N27" s="1" t="e">
        <f t="shared" si="4"/>
        <v>#DIV/0!</v>
      </c>
      <c r="O27" s="1" t="e">
        <f t="shared" si="4"/>
        <v>#DIV/0!</v>
      </c>
      <c r="P27" s="1" t="e">
        <f t="shared" si="4"/>
        <v>#DIV/0!</v>
      </c>
    </row>
    <row r="28" spans="1:16" x14ac:dyDescent="0.25">
      <c r="L28">
        <f t="shared" si="2"/>
        <v>0</v>
      </c>
      <c r="M28">
        <f t="shared" si="2"/>
        <v>0</v>
      </c>
      <c r="N28" s="1" t="e">
        <f t="shared" si="4"/>
        <v>#DIV/0!</v>
      </c>
      <c r="O28" s="1" t="e">
        <f t="shared" si="4"/>
        <v>#DIV/0!</v>
      </c>
      <c r="P28" s="1" t="e">
        <f t="shared" si="4"/>
        <v>#DIV/0!</v>
      </c>
    </row>
    <row r="29" spans="1:16" x14ac:dyDescent="0.25">
      <c r="L29">
        <f t="shared" si="2"/>
        <v>0</v>
      </c>
      <c r="M29">
        <f t="shared" si="2"/>
        <v>0</v>
      </c>
      <c r="N29" s="1" t="e">
        <f t="shared" si="4"/>
        <v>#DIV/0!</v>
      </c>
      <c r="O29" s="1" t="e">
        <f t="shared" si="4"/>
        <v>#DIV/0!</v>
      </c>
      <c r="P29" s="1" t="e">
        <f t="shared" si="4"/>
        <v>#DIV/0!</v>
      </c>
    </row>
    <row r="30" spans="1:16" x14ac:dyDescent="0.25">
      <c r="L30">
        <f t="shared" si="2"/>
        <v>0</v>
      </c>
      <c r="M30">
        <f t="shared" si="2"/>
        <v>0</v>
      </c>
      <c r="N30" s="1" t="e">
        <f t="shared" si="4"/>
        <v>#DIV/0!</v>
      </c>
      <c r="O30" s="1" t="e">
        <f t="shared" si="4"/>
        <v>#DIV/0!</v>
      </c>
      <c r="P30" s="1" t="e">
        <f t="shared" si="4"/>
        <v>#DIV/0!</v>
      </c>
    </row>
    <row r="31" spans="1:16" x14ac:dyDescent="0.25">
      <c r="L31">
        <f t="shared" si="2"/>
        <v>0</v>
      </c>
      <c r="M31">
        <f t="shared" si="2"/>
        <v>0</v>
      </c>
      <c r="N31" s="1" t="e">
        <f t="shared" si="4"/>
        <v>#DIV/0!</v>
      </c>
      <c r="O31" s="1" t="e">
        <f t="shared" si="4"/>
        <v>#DIV/0!</v>
      </c>
      <c r="P31" s="1" t="e">
        <f t="shared" si="4"/>
        <v>#DIV/0!</v>
      </c>
    </row>
    <row r="32" spans="1:16" x14ac:dyDescent="0.25">
      <c r="L32">
        <f t="shared" si="2"/>
        <v>0</v>
      </c>
      <c r="M32">
        <f t="shared" si="2"/>
        <v>0</v>
      </c>
      <c r="N32" s="1" t="e">
        <f t="shared" si="4"/>
        <v>#DIV/0!</v>
      </c>
      <c r="O32" s="1" t="e">
        <f t="shared" si="4"/>
        <v>#DIV/0!</v>
      </c>
      <c r="P32" s="1" t="e">
        <f t="shared" si="4"/>
        <v>#DIV/0!</v>
      </c>
    </row>
    <row r="33" spans="12:16" x14ac:dyDescent="0.25">
      <c r="L33">
        <f t="shared" si="2"/>
        <v>0</v>
      </c>
      <c r="M33">
        <f t="shared" si="2"/>
        <v>0</v>
      </c>
      <c r="N33" s="1" t="e">
        <f t="shared" si="4"/>
        <v>#DIV/0!</v>
      </c>
      <c r="O33" s="1" t="e">
        <f t="shared" si="4"/>
        <v>#DIV/0!</v>
      </c>
      <c r="P33" s="1" t="e">
        <f t="shared" si="4"/>
        <v>#DIV/0!</v>
      </c>
    </row>
    <row r="34" spans="12:16" x14ac:dyDescent="0.25">
      <c r="L34">
        <f t="shared" si="2"/>
        <v>0</v>
      </c>
      <c r="M34">
        <f t="shared" si="2"/>
        <v>0</v>
      </c>
      <c r="N34" s="1" t="e">
        <f t="shared" si="4"/>
        <v>#DIV/0!</v>
      </c>
      <c r="O34" s="1" t="e">
        <f t="shared" si="4"/>
        <v>#DIV/0!</v>
      </c>
      <c r="P34" s="1" t="e">
        <f t="shared" si="4"/>
        <v>#DIV/0!</v>
      </c>
    </row>
    <row r="35" spans="12:16" x14ac:dyDescent="0.25">
      <c r="L35">
        <f t="shared" si="2"/>
        <v>0</v>
      </c>
      <c r="M35">
        <f t="shared" si="2"/>
        <v>0</v>
      </c>
      <c r="N35" s="1" t="e">
        <f t="shared" si="4"/>
        <v>#DIV/0!</v>
      </c>
      <c r="O35" s="1" t="e">
        <f t="shared" si="4"/>
        <v>#DIV/0!</v>
      </c>
      <c r="P35" s="1" t="e">
        <f t="shared" si="4"/>
        <v>#DIV/0!</v>
      </c>
    </row>
    <row r="36" spans="12:16" x14ac:dyDescent="0.25">
      <c r="L36">
        <f t="shared" si="2"/>
        <v>0</v>
      </c>
      <c r="M36">
        <f t="shared" si="2"/>
        <v>0</v>
      </c>
      <c r="N36" s="1" t="e">
        <f t="shared" si="4"/>
        <v>#DIV/0!</v>
      </c>
      <c r="O36" s="1" t="e">
        <f t="shared" si="4"/>
        <v>#DIV/0!</v>
      </c>
      <c r="P36" s="1" t="e">
        <f t="shared" si="4"/>
        <v>#DIV/0!</v>
      </c>
    </row>
    <row r="37" spans="12:16" x14ac:dyDescent="0.25">
      <c r="L37">
        <f t="shared" si="2"/>
        <v>0</v>
      </c>
      <c r="M37">
        <f t="shared" si="2"/>
        <v>0</v>
      </c>
      <c r="N37" s="1" t="e">
        <f t="shared" si="4"/>
        <v>#DIV/0!</v>
      </c>
      <c r="O37" s="1" t="e">
        <f t="shared" si="4"/>
        <v>#DIV/0!</v>
      </c>
      <c r="P37" s="1" t="e">
        <f t="shared" si="4"/>
        <v>#DIV/0!</v>
      </c>
    </row>
    <row r="38" spans="12:16" x14ac:dyDescent="0.25">
      <c r="L38">
        <f t="shared" si="2"/>
        <v>0</v>
      </c>
      <c r="M38">
        <f t="shared" si="2"/>
        <v>0</v>
      </c>
      <c r="N38" s="1" t="e">
        <f t="shared" si="4"/>
        <v>#DIV/0!</v>
      </c>
      <c r="O38" s="1" t="e">
        <f t="shared" si="4"/>
        <v>#DIV/0!</v>
      </c>
      <c r="P38" s="1" t="e">
        <f t="shared" si="4"/>
        <v>#DIV/0!</v>
      </c>
    </row>
    <row r="39" spans="12:16" x14ac:dyDescent="0.25">
      <c r="L39">
        <f t="shared" si="2"/>
        <v>0</v>
      </c>
      <c r="M39">
        <f t="shared" si="2"/>
        <v>0</v>
      </c>
      <c r="N39" s="1" t="e">
        <f t="shared" si="4"/>
        <v>#DIV/0!</v>
      </c>
      <c r="O39" s="1" t="e">
        <f t="shared" si="4"/>
        <v>#DIV/0!</v>
      </c>
      <c r="P39" s="1" t="e">
        <f t="shared" si="4"/>
        <v>#DIV/0!</v>
      </c>
    </row>
    <row r="40" spans="12:16" x14ac:dyDescent="0.25">
      <c r="L40">
        <f t="shared" si="2"/>
        <v>0</v>
      </c>
      <c r="M40">
        <f t="shared" si="2"/>
        <v>0</v>
      </c>
      <c r="N40" s="1" t="e">
        <f t="shared" si="4"/>
        <v>#DIV/0!</v>
      </c>
      <c r="O40" s="1" t="e">
        <f t="shared" si="4"/>
        <v>#DIV/0!</v>
      </c>
      <c r="P40" s="1" t="e">
        <f t="shared" si="4"/>
        <v>#DIV/0!</v>
      </c>
    </row>
    <row r="41" spans="12:16" x14ac:dyDescent="0.25">
      <c r="L41">
        <f t="shared" si="2"/>
        <v>0</v>
      </c>
      <c r="M41">
        <f t="shared" si="2"/>
        <v>0</v>
      </c>
      <c r="N41" s="1" t="e">
        <f t="shared" si="4"/>
        <v>#DIV/0!</v>
      </c>
      <c r="O41" s="1" t="e">
        <f t="shared" si="4"/>
        <v>#DIV/0!</v>
      </c>
      <c r="P41" s="1" t="e">
        <f t="shared" si="4"/>
        <v>#DIV/0!</v>
      </c>
    </row>
    <row r="42" spans="12:16" x14ac:dyDescent="0.25">
      <c r="L42">
        <f t="shared" si="2"/>
        <v>0</v>
      </c>
      <c r="M42">
        <f t="shared" si="2"/>
        <v>0</v>
      </c>
      <c r="N42" s="1" t="e">
        <f t="shared" si="4"/>
        <v>#DIV/0!</v>
      </c>
      <c r="O42" s="1" t="e">
        <f t="shared" si="4"/>
        <v>#DIV/0!</v>
      </c>
      <c r="P42" s="1" t="e">
        <f t="shared" si="4"/>
        <v>#DIV/0!</v>
      </c>
    </row>
    <row r="43" spans="12:16" x14ac:dyDescent="0.25">
      <c r="L43">
        <f t="shared" si="2"/>
        <v>0</v>
      </c>
      <c r="M43">
        <f t="shared" si="2"/>
        <v>0</v>
      </c>
      <c r="N43" s="1" t="e">
        <f t="shared" si="4"/>
        <v>#DIV/0!</v>
      </c>
      <c r="O43" s="1" t="e">
        <f t="shared" si="4"/>
        <v>#DIV/0!</v>
      </c>
      <c r="P43" s="1" t="e">
        <f t="shared" si="4"/>
        <v>#DIV/0!</v>
      </c>
    </row>
    <row r="44" spans="12:16" x14ac:dyDescent="0.25">
      <c r="L44">
        <f t="shared" si="2"/>
        <v>0</v>
      </c>
      <c r="M44">
        <f t="shared" si="2"/>
        <v>0</v>
      </c>
      <c r="N44" s="1" t="e">
        <f t="shared" si="4"/>
        <v>#DIV/0!</v>
      </c>
      <c r="O44" s="1" t="e">
        <f t="shared" si="4"/>
        <v>#DIV/0!</v>
      </c>
      <c r="P44" s="1" t="e">
        <f t="shared" si="4"/>
        <v>#DIV/0!</v>
      </c>
    </row>
    <row r="45" spans="12:16" x14ac:dyDescent="0.25">
      <c r="L45">
        <f t="shared" si="2"/>
        <v>0</v>
      </c>
      <c r="M45">
        <f t="shared" si="2"/>
        <v>0</v>
      </c>
      <c r="N45" s="1" t="e">
        <f t="shared" ref="N45:P62" si="5">+C45/$J45</f>
        <v>#DIV/0!</v>
      </c>
      <c r="O45" s="1" t="e">
        <f t="shared" si="5"/>
        <v>#DIV/0!</v>
      </c>
      <c r="P45" s="1" t="e">
        <f t="shared" si="5"/>
        <v>#DIV/0!</v>
      </c>
    </row>
    <row r="46" spans="12:16" x14ac:dyDescent="0.25">
      <c r="L46">
        <f t="shared" si="2"/>
        <v>0</v>
      </c>
      <c r="M46">
        <f t="shared" si="2"/>
        <v>0</v>
      </c>
      <c r="N46" s="1" t="e">
        <f t="shared" si="5"/>
        <v>#DIV/0!</v>
      </c>
      <c r="O46" s="1" t="e">
        <f t="shared" si="5"/>
        <v>#DIV/0!</v>
      </c>
      <c r="P46" s="1" t="e">
        <f t="shared" si="5"/>
        <v>#DIV/0!</v>
      </c>
    </row>
    <row r="47" spans="12:16" x14ac:dyDescent="0.25">
      <c r="L47">
        <f t="shared" si="2"/>
        <v>0</v>
      </c>
      <c r="M47">
        <f t="shared" si="2"/>
        <v>0</v>
      </c>
      <c r="N47" s="1" t="e">
        <f t="shared" si="5"/>
        <v>#DIV/0!</v>
      </c>
      <c r="O47" s="1" t="e">
        <f t="shared" si="5"/>
        <v>#DIV/0!</v>
      </c>
      <c r="P47" s="1" t="e">
        <f t="shared" si="5"/>
        <v>#DIV/0!</v>
      </c>
    </row>
    <row r="48" spans="12:16" x14ac:dyDescent="0.25">
      <c r="L48">
        <f t="shared" si="2"/>
        <v>0</v>
      </c>
      <c r="M48">
        <f t="shared" si="2"/>
        <v>0</v>
      </c>
      <c r="N48" s="1" t="e">
        <f t="shared" si="5"/>
        <v>#DIV/0!</v>
      </c>
      <c r="O48" s="1" t="e">
        <f t="shared" si="5"/>
        <v>#DIV/0!</v>
      </c>
      <c r="P48" s="1" t="e">
        <f t="shared" si="5"/>
        <v>#DIV/0!</v>
      </c>
    </row>
    <row r="49" spans="12:16" x14ac:dyDescent="0.25">
      <c r="L49">
        <f t="shared" si="2"/>
        <v>0</v>
      </c>
      <c r="M49">
        <f t="shared" si="2"/>
        <v>0</v>
      </c>
      <c r="N49" s="1" t="e">
        <f t="shared" si="5"/>
        <v>#DIV/0!</v>
      </c>
      <c r="O49" s="1" t="e">
        <f t="shared" si="5"/>
        <v>#DIV/0!</v>
      </c>
      <c r="P49" s="1" t="e">
        <f t="shared" si="5"/>
        <v>#DIV/0!</v>
      </c>
    </row>
    <row r="50" spans="12:16" x14ac:dyDescent="0.25">
      <c r="L50">
        <f t="shared" si="2"/>
        <v>0</v>
      </c>
      <c r="M50">
        <f t="shared" si="2"/>
        <v>0</v>
      </c>
      <c r="N50" s="1" t="e">
        <f t="shared" si="5"/>
        <v>#DIV/0!</v>
      </c>
      <c r="O50" s="1" t="e">
        <f t="shared" si="5"/>
        <v>#DIV/0!</v>
      </c>
      <c r="P50" s="1" t="e">
        <f t="shared" si="5"/>
        <v>#DIV/0!</v>
      </c>
    </row>
    <row r="51" spans="12:16" x14ac:dyDescent="0.25">
      <c r="L51">
        <f t="shared" si="2"/>
        <v>0</v>
      </c>
      <c r="M51">
        <f t="shared" si="2"/>
        <v>0</v>
      </c>
      <c r="N51" s="1" t="e">
        <f t="shared" si="5"/>
        <v>#DIV/0!</v>
      </c>
      <c r="O51" s="1" t="e">
        <f t="shared" si="5"/>
        <v>#DIV/0!</v>
      </c>
      <c r="P51" s="1" t="e">
        <f t="shared" si="5"/>
        <v>#DIV/0!</v>
      </c>
    </row>
    <row r="52" spans="12:16" x14ac:dyDescent="0.25">
      <c r="L52">
        <f t="shared" si="2"/>
        <v>0</v>
      </c>
      <c r="M52">
        <f t="shared" si="2"/>
        <v>0</v>
      </c>
      <c r="N52" s="1" t="e">
        <f t="shared" si="5"/>
        <v>#DIV/0!</v>
      </c>
      <c r="O52" s="1" t="e">
        <f t="shared" si="5"/>
        <v>#DIV/0!</v>
      </c>
      <c r="P52" s="1" t="e">
        <f t="shared" si="5"/>
        <v>#DIV/0!</v>
      </c>
    </row>
    <row r="53" spans="12:16" x14ac:dyDescent="0.25">
      <c r="L53">
        <f t="shared" si="2"/>
        <v>0</v>
      </c>
      <c r="M53">
        <f t="shared" si="2"/>
        <v>0</v>
      </c>
      <c r="N53" s="1" t="e">
        <f t="shared" si="5"/>
        <v>#DIV/0!</v>
      </c>
      <c r="O53" s="1" t="e">
        <f t="shared" si="5"/>
        <v>#DIV/0!</v>
      </c>
      <c r="P53" s="1" t="e">
        <f t="shared" si="5"/>
        <v>#DIV/0!</v>
      </c>
    </row>
    <row r="54" spans="12:16" x14ac:dyDescent="0.25">
      <c r="L54">
        <f t="shared" si="2"/>
        <v>0</v>
      </c>
      <c r="M54">
        <f t="shared" si="2"/>
        <v>0</v>
      </c>
      <c r="N54" s="1" t="e">
        <f t="shared" si="5"/>
        <v>#DIV/0!</v>
      </c>
      <c r="O54" s="1" t="e">
        <f t="shared" si="5"/>
        <v>#DIV/0!</v>
      </c>
      <c r="P54" s="1" t="e">
        <f t="shared" si="5"/>
        <v>#DIV/0!</v>
      </c>
    </row>
    <row r="55" spans="12:16" x14ac:dyDescent="0.25">
      <c r="L55">
        <f t="shared" si="2"/>
        <v>0</v>
      </c>
      <c r="M55">
        <f t="shared" si="2"/>
        <v>0</v>
      </c>
      <c r="N55" s="1" t="e">
        <f t="shared" si="5"/>
        <v>#DIV/0!</v>
      </c>
      <c r="O55" s="1" t="e">
        <f t="shared" si="5"/>
        <v>#DIV/0!</v>
      </c>
      <c r="P55" s="1" t="e">
        <f t="shared" si="5"/>
        <v>#DIV/0!</v>
      </c>
    </row>
    <row r="56" spans="12:16" x14ac:dyDescent="0.25">
      <c r="L56">
        <f t="shared" si="2"/>
        <v>0</v>
      </c>
      <c r="M56">
        <f t="shared" si="2"/>
        <v>0</v>
      </c>
      <c r="N56" s="1" t="e">
        <f t="shared" si="5"/>
        <v>#DIV/0!</v>
      </c>
      <c r="O56" s="1" t="e">
        <f t="shared" si="5"/>
        <v>#DIV/0!</v>
      </c>
      <c r="P56" s="1" t="e">
        <f t="shared" si="5"/>
        <v>#DIV/0!</v>
      </c>
    </row>
    <row r="57" spans="12:16" x14ac:dyDescent="0.25">
      <c r="L57">
        <f t="shared" si="2"/>
        <v>0</v>
      </c>
      <c r="M57">
        <f t="shared" si="2"/>
        <v>0</v>
      </c>
      <c r="N57" s="1" t="e">
        <f t="shared" si="5"/>
        <v>#DIV/0!</v>
      </c>
      <c r="O57" s="1" t="e">
        <f t="shared" si="5"/>
        <v>#DIV/0!</v>
      </c>
      <c r="P57" s="1" t="e">
        <f t="shared" si="5"/>
        <v>#DIV/0!</v>
      </c>
    </row>
    <row r="58" spans="12:16" x14ac:dyDescent="0.25">
      <c r="L58">
        <f t="shared" si="2"/>
        <v>0</v>
      </c>
      <c r="M58">
        <f t="shared" si="2"/>
        <v>0</v>
      </c>
      <c r="N58" s="1" t="e">
        <f t="shared" si="5"/>
        <v>#DIV/0!</v>
      </c>
      <c r="O58" s="1" t="e">
        <f t="shared" si="5"/>
        <v>#DIV/0!</v>
      </c>
      <c r="P58" s="1" t="e">
        <f t="shared" si="5"/>
        <v>#DIV/0!</v>
      </c>
    </row>
    <row r="59" spans="12:16" x14ac:dyDescent="0.25">
      <c r="L59">
        <f t="shared" si="2"/>
        <v>0</v>
      </c>
      <c r="M59">
        <f t="shared" si="2"/>
        <v>0</v>
      </c>
      <c r="N59" s="1" t="e">
        <f t="shared" si="5"/>
        <v>#DIV/0!</v>
      </c>
      <c r="O59" s="1" t="e">
        <f t="shared" si="5"/>
        <v>#DIV/0!</v>
      </c>
      <c r="P59" s="1" t="e">
        <f t="shared" si="5"/>
        <v>#DIV/0!</v>
      </c>
    </row>
    <row r="60" spans="12:16" x14ac:dyDescent="0.25">
      <c r="L60">
        <f t="shared" si="2"/>
        <v>0</v>
      </c>
      <c r="M60">
        <f t="shared" si="2"/>
        <v>0</v>
      </c>
      <c r="N60" s="1" t="e">
        <f t="shared" si="5"/>
        <v>#DIV/0!</v>
      </c>
      <c r="O60" s="1" t="e">
        <f t="shared" si="5"/>
        <v>#DIV/0!</v>
      </c>
      <c r="P60" s="1" t="e">
        <f t="shared" si="5"/>
        <v>#DIV/0!</v>
      </c>
    </row>
    <row r="61" spans="12:16" x14ac:dyDescent="0.25">
      <c r="L61">
        <f t="shared" si="2"/>
        <v>0</v>
      </c>
      <c r="M61">
        <f t="shared" si="2"/>
        <v>0</v>
      </c>
      <c r="N61" s="1" t="e">
        <f t="shared" si="5"/>
        <v>#DIV/0!</v>
      </c>
      <c r="O61" s="1" t="e">
        <f t="shared" si="5"/>
        <v>#DIV/0!</v>
      </c>
      <c r="P61" s="1" t="e">
        <f t="shared" si="5"/>
        <v>#DIV/0!</v>
      </c>
    </row>
    <row r="62" spans="12:16" x14ac:dyDescent="0.25">
      <c r="L62">
        <f t="shared" si="2"/>
        <v>0</v>
      </c>
      <c r="M62">
        <f t="shared" si="2"/>
        <v>0</v>
      </c>
      <c r="N62" s="1" t="e">
        <f t="shared" si="5"/>
        <v>#DIV/0!</v>
      </c>
      <c r="O62" s="1" t="e">
        <f t="shared" si="5"/>
        <v>#DIV/0!</v>
      </c>
      <c r="P62" s="1" t="e">
        <f t="shared" si="5"/>
        <v>#DIV/0!</v>
      </c>
    </row>
  </sheetData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P62"/>
  <sheetViews>
    <sheetView topLeftCell="F1" workbookViewId="0">
      <selection activeCell="N14" sqref="N14"/>
    </sheetView>
  </sheetViews>
  <sheetFormatPr baseColWidth="10" defaultColWidth="11.42578125" defaultRowHeight="15" x14ac:dyDescent="0.25"/>
  <cols>
    <col min="1" max="12" width="11.42578125" customWidth="1"/>
    <col min="13" max="13" width="47.7109375" customWidth="1"/>
  </cols>
  <sheetData>
    <row r="1" spans="1:16" x14ac:dyDescent="0.25">
      <c r="A1" t="s">
        <v>10</v>
      </c>
      <c r="B1" t="s">
        <v>11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L1" t="s">
        <v>0</v>
      </c>
      <c r="N1" t="s">
        <v>1</v>
      </c>
      <c r="O1" t="s">
        <v>2</v>
      </c>
      <c r="P1" t="s">
        <v>3</v>
      </c>
    </row>
    <row r="2" spans="1:16" x14ac:dyDescent="0.25">
      <c r="A2" t="s">
        <v>12</v>
      </c>
      <c r="B2" t="s">
        <v>13</v>
      </c>
      <c r="C2">
        <v>62.55</v>
      </c>
      <c r="D2">
        <v>4478.8100000000004</v>
      </c>
      <c r="E2">
        <v>116.61</v>
      </c>
      <c r="F2">
        <v>24</v>
      </c>
      <c r="G2">
        <v>0</v>
      </c>
      <c r="H2">
        <v>0</v>
      </c>
      <c r="I2">
        <v>0</v>
      </c>
      <c r="J2">
        <v>4681.97</v>
      </c>
      <c r="L2" t="str">
        <f>+A2</f>
        <v>B</v>
      </c>
      <c r="M2" t="str">
        <f>+B2</f>
        <v>ETS Arquit</v>
      </c>
      <c r="N2" s="1">
        <f>+C2/$J2</f>
        <v>1.335976095532436E-2</v>
      </c>
      <c r="O2" s="1">
        <f>+D2/$J2</f>
        <v>0.9566080090218434</v>
      </c>
      <c r="P2" s="1">
        <f>+E2/$J2</f>
        <v>2.4906182653882874E-2</v>
      </c>
    </row>
    <row r="3" spans="1:16" x14ac:dyDescent="0.25">
      <c r="A3" t="s">
        <v>14</v>
      </c>
      <c r="B3" t="s">
        <v>15</v>
      </c>
      <c r="C3">
        <v>66.900000000000006</v>
      </c>
      <c r="D3">
        <v>3035.68</v>
      </c>
      <c r="E3">
        <v>49.05</v>
      </c>
      <c r="F3">
        <v>23</v>
      </c>
      <c r="G3">
        <v>0</v>
      </c>
      <c r="H3">
        <v>23.5</v>
      </c>
      <c r="I3">
        <v>0</v>
      </c>
      <c r="J3">
        <v>3198.13</v>
      </c>
      <c r="L3" t="str">
        <f t="shared" ref="L3:L62" si="0">+A3</f>
        <v>C</v>
      </c>
      <c r="M3" t="str">
        <f t="shared" ref="M3:M62" si="1">+B3</f>
        <v>Camins</v>
      </c>
      <c r="N3" s="1">
        <f t="shared" ref="N3:N21" si="2">+C3/$J3</f>
        <v>2.0918474233380134E-2</v>
      </c>
      <c r="O3" s="1">
        <f t="shared" ref="O3:O21" si="3">+D3/$J3</f>
        <v>0.94920469149159037</v>
      </c>
      <c r="P3" s="1">
        <f t="shared" ref="P3:P21" si="4">+E3/$J3</f>
        <v>1.5337087610572427E-2</v>
      </c>
    </row>
    <row r="4" spans="1:16" x14ac:dyDescent="0.25">
      <c r="A4" t="s">
        <v>16</v>
      </c>
      <c r="B4" t="s">
        <v>17</v>
      </c>
      <c r="C4">
        <v>217.7</v>
      </c>
      <c r="D4">
        <v>4398.3999999999996</v>
      </c>
      <c r="E4">
        <v>157.15</v>
      </c>
      <c r="F4">
        <v>36</v>
      </c>
      <c r="G4">
        <v>0</v>
      </c>
      <c r="H4">
        <v>48</v>
      </c>
      <c r="I4">
        <v>0</v>
      </c>
      <c r="J4">
        <v>4857.25</v>
      </c>
      <c r="L4" t="str">
        <f t="shared" si="0"/>
        <v>D</v>
      </c>
      <c r="M4" t="str">
        <f t="shared" si="1"/>
        <v>Industr.</v>
      </c>
      <c r="N4" s="1">
        <f t="shared" si="2"/>
        <v>4.481959956765659E-2</v>
      </c>
      <c r="O4" s="1">
        <f t="shared" si="3"/>
        <v>0.90553296618456935</v>
      </c>
      <c r="P4" s="1">
        <f t="shared" si="4"/>
        <v>3.2353698080189411E-2</v>
      </c>
    </row>
    <row r="5" spans="1:16" x14ac:dyDescent="0.25">
      <c r="A5" t="s">
        <v>18</v>
      </c>
      <c r="B5" t="s">
        <v>19</v>
      </c>
      <c r="C5">
        <v>166.1</v>
      </c>
      <c r="D5">
        <v>4178.6000000000004</v>
      </c>
      <c r="E5">
        <v>282.95</v>
      </c>
      <c r="F5">
        <v>31.5</v>
      </c>
      <c r="G5">
        <v>10.5</v>
      </c>
      <c r="H5">
        <v>28.5</v>
      </c>
      <c r="I5">
        <v>0</v>
      </c>
      <c r="J5">
        <v>4698.1499999999996</v>
      </c>
      <c r="L5" t="str">
        <f t="shared" si="0"/>
        <v>E</v>
      </c>
      <c r="M5" t="str">
        <f t="shared" si="1"/>
        <v>ETSIDiseny</v>
      </c>
      <c r="N5" s="1">
        <f t="shared" si="2"/>
        <v>3.5354341602545684E-2</v>
      </c>
      <c r="O5" s="1">
        <f t="shared" si="3"/>
        <v>0.88941391824441551</v>
      </c>
      <c r="P5" s="1">
        <f t="shared" si="4"/>
        <v>6.0225833572789295E-2</v>
      </c>
    </row>
    <row r="6" spans="1:16" x14ac:dyDescent="0.25">
      <c r="A6" t="s">
        <v>20</v>
      </c>
      <c r="B6" t="s">
        <v>21</v>
      </c>
      <c r="C6">
        <v>15</v>
      </c>
      <c r="D6">
        <v>830.75</v>
      </c>
      <c r="E6">
        <v>4.5</v>
      </c>
      <c r="F6">
        <v>0</v>
      </c>
      <c r="G6">
        <v>0</v>
      </c>
      <c r="H6">
        <v>0</v>
      </c>
      <c r="I6">
        <v>0</v>
      </c>
      <c r="J6">
        <v>850.25</v>
      </c>
      <c r="L6" t="str">
        <f t="shared" si="0"/>
        <v>G</v>
      </c>
      <c r="M6" t="str">
        <f t="shared" si="1"/>
        <v>Geodesia</v>
      </c>
      <c r="N6" s="1">
        <f t="shared" si="2"/>
        <v>1.7641870038224053E-2</v>
      </c>
      <c r="O6" s="1">
        <f t="shared" si="3"/>
        <v>0.97706556895030872</v>
      </c>
      <c r="P6" s="1">
        <f t="shared" si="4"/>
        <v>5.2925610114672155E-3</v>
      </c>
    </row>
    <row r="7" spans="1:16" x14ac:dyDescent="0.25">
      <c r="A7" t="s">
        <v>22</v>
      </c>
      <c r="B7" t="s">
        <v>23</v>
      </c>
      <c r="C7">
        <v>84.2</v>
      </c>
      <c r="D7">
        <v>2019.3</v>
      </c>
      <c r="E7">
        <v>60.4</v>
      </c>
      <c r="F7">
        <v>21</v>
      </c>
      <c r="G7">
        <v>0</v>
      </c>
      <c r="H7">
        <v>0</v>
      </c>
      <c r="I7">
        <v>0</v>
      </c>
      <c r="J7">
        <v>2184.9</v>
      </c>
      <c r="L7" t="str">
        <f t="shared" si="0"/>
        <v>H</v>
      </c>
      <c r="M7" t="str">
        <f t="shared" si="1"/>
        <v>Gest.Edif.</v>
      </c>
      <c r="N7" s="1">
        <f t="shared" si="2"/>
        <v>3.8537232825300929E-2</v>
      </c>
      <c r="O7" s="1">
        <f t="shared" si="3"/>
        <v>0.92420705753123711</v>
      </c>
      <c r="P7" s="1">
        <f t="shared" si="4"/>
        <v>2.7644285779669549E-2</v>
      </c>
    </row>
    <row r="8" spans="1:16" x14ac:dyDescent="0.25">
      <c r="A8" t="s">
        <v>24</v>
      </c>
      <c r="B8" t="s">
        <v>25</v>
      </c>
      <c r="C8">
        <v>200.75</v>
      </c>
      <c r="D8">
        <v>2307.0500000000002</v>
      </c>
      <c r="E8">
        <v>146.75</v>
      </c>
      <c r="F8">
        <v>14</v>
      </c>
      <c r="G8">
        <v>0</v>
      </c>
      <c r="H8">
        <v>12</v>
      </c>
      <c r="I8">
        <v>0</v>
      </c>
      <c r="J8">
        <v>2680.55</v>
      </c>
      <c r="L8" t="str">
        <f t="shared" si="0"/>
        <v>J</v>
      </c>
      <c r="M8" t="str">
        <f t="shared" si="1"/>
        <v>EPS Alcoi</v>
      </c>
      <c r="N8" s="1">
        <f t="shared" si="2"/>
        <v>7.4891346925071337E-2</v>
      </c>
      <c r="O8" s="1">
        <f t="shared" si="3"/>
        <v>0.86066292365372776</v>
      </c>
      <c r="P8" s="1">
        <f t="shared" si="4"/>
        <v>5.4746227453321146E-2</v>
      </c>
    </row>
    <row r="9" spans="1:16" x14ac:dyDescent="0.25">
      <c r="A9" t="s">
        <v>26</v>
      </c>
      <c r="B9" t="s">
        <v>27</v>
      </c>
      <c r="C9">
        <v>392.58</v>
      </c>
      <c r="D9">
        <v>2890.42</v>
      </c>
      <c r="E9">
        <v>54</v>
      </c>
      <c r="F9">
        <v>0</v>
      </c>
      <c r="G9">
        <v>0</v>
      </c>
      <c r="H9">
        <v>6</v>
      </c>
      <c r="I9">
        <v>0</v>
      </c>
      <c r="J9">
        <v>3343</v>
      </c>
      <c r="L9" t="str">
        <f t="shared" si="0"/>
        <v>L</v>
      </c>
      <c r="M9" t="str">
        <f t="shared" si="1"/>
        <v>Fac. BBAA</v>
      </c>
      <c r="N9" s="1">
        <f t="shared" si="2"/>
        <v>0.11743344301525575</v>
      </c>
      <c r="O9" s="1">
        <f t="shared" si="3"/>
        <v>0.86461860604247687</v>
      </c>
      <c r="P9" s="1">
        <f t="shared" si="4"/>
        <v>1.6153155848040682E-2</v>
      </c>
    </row>
    <row r="10" spans="1:16" x14ac:dyDescent="0.25">
      <c r="A10" t="s">
        <v>28</v>
      </c>
      <c r="B10" t="s">
        <v>29</v>
      </c>
      <c r="C10">
        <v>146.84</v>
      </c>
      <c r="D10">
        <v>1466.57</v>
      </c>
      <c r="E10">
        <v>157.59</v>
      </c>
      <c r="F10">
        <v>16.2</v>
      </c>
      <c r="G10">
        <v>0</v>
      </c>
      <c r="H10">
        <v>16.2</v>
      </c>
      <c r="I10">
        <v>0</v>
      </c>
      <c r="J10">
        <v>1803.4</v>
      </c>
      <c r="L10" t="str">
        <f t="shared" si="0"/>
        <v>M</v>
      </c>
      <c r="M10" t="str">
        <f t="shared" si="1"/>
        <v>Fac. Ade</v>
      </c>
      <c r="N10" s="1">
        <f t="shared" si="2"/>
        <v>8.1423976932460909E-2</v>
      </c>
      <c r="O10" s="1">
        <f t="shared" si="3"/>
        <v>0.81322501940778524</v>
      </c>
      <c r="P10" s="1">
        <f t="shared" si="4"/>
        <v>8.7384939558611513E-2</v>
      </c>
    </row>
    <row r="11" spans="1:16" x14ac:dyDescent="0.25">
      <c r="A11" t="s">
        <v>30</v>
      </c>
      <c r="B11" t="s">
        <v>31</v>
      </c>
      <c r="C11">
        <v>198.42</v>
      </c>
      <c r="D11">
        <v>1700.5419999999999</v>
      </c>
      <c r="E11">
        <v>147</v>
      </c>
      <c r="F11">
        <v>24</v>
      </c>
      <c r="G11">
        <v>0</v>
      </c>
      <c r="H11">
        <v>23</v>
      </c>
      <c r="I11">
        <v>0</v>
      </c>
      <c r="J11">
        <v>2092.962</v>
      </c>
      <c r="L11" t="str">
        <f t="shared" si="0"/>
        <v>Q</v>
      </c>
      <c r="M11" t="str">
        <f t="shared" si="1"/>
        <v>EPS Gandia</v>
      </c>
      <c r="N11" s="1">
        <f t="shared" si="2"/>
        <v>9.4803441247380507E-2</v>
      </c>
      <c r="O11" s="1">
        <f t="shared" si="3"/>
        <v>0.81250495708952186</v>
      </c>
      <c r="P11" s="1">
        <f t="shared" si="4"/>
        <v>7.023538888904815E-2</v>
      </c>
    </row>
    <row r="12" spans="1:16" x14ac:dyDescent="0.25">
      <c r="A12" t="s">
        <v>32</v>
      </c>
      <c r="B12" t="s">
        <v>33</v>
      </c>
      <c r="C12">
        <v>358.27</v>
      </c>
      <c r="D12">
        <v>2531.96</v>
      </c>
      <c r="E12">
        <v>253.27</v>
      </c>
      <c r="F12">
        <v>4.5</v>
      </c>
      <c r="G12">
        <v>4.5</v>
      </c>
      <c r="H12">
        <v>16.5</v>
      </c>
      <c r="I12">
        <v>0</v>
      </c>
      <c r="J12">
        <v>3169</v>
      </c>
      <c r="L12" t="str">
        <f t="shared" si="0"/>
        <v>R</v>
      </c>
      <c r="M12" t="str">
        <f t="shared" si="1"/>
        <v>ETSINF</v>
      </c>
      <c r="N12" s="1">
        <f t="shared" si="2"/>
        <v>0.11305459135373934</v>
      </c>
      <c r="O12" s="1">
        <f t="shared" si="3"/>
        <v>0.79897759545597979</v>
      </c>
      <c r="P12" s="1">
        <f t="shared" si="4"/>
        <v>7.992111076049227E-2</v>
      </c>
    </row>
    <row r="13" spans="1:16" x14ac:dyDescent="0.25">
      <c r="A13" t="s">
        <v>34</v>
      </c>
      <c r="B13" t="s">
        <v>35</v>
      </c>
      <c r="C13">
        <v>162.75</v>
      </c>
      <c r="D13">
        <v>3451.84</v>
      </c>
      <c r="E13">
        <v>157.05000000000001</v>
      </c>
      <c r="F13">
        <v>4.5</v>
      </c>
      <c r="G13">
        <v>0</v>
      </c>
      <c r="H13">
        <v>0</v>
      </c>
      <c r="I13">
        <v>0</v>
      </c>
      <c r="J13">
        <v>3776.14</v>
      </c>
      <c r="L13" t="str">
        <f t="shared" si="0"/>
        <v>S</v>
      </c>
      <c r="M13" t="str">
        <f t="shared" si="1"/>
        <v>Agronómica</v>
      </c>
      <c r="N13" s="1">
        <f t="shared" si="2"/>
        <v>4.309956728299269E-2</v>
      </c>
      <c r="O13" s="1">
        <f t="shared" si="3"/>
        <v>0.91411865026190775</v>
      </c>
      <c r="P13" s="1">
        <f t="shared" si="4"/>
        <v>4.1590089350500778E-2</v>
      </c>
    </row>
    <row r="14" spans="1:16" x14ac:dyDescent="0.25">
      <c r="A14" t="s">
        <v>36</v>
      </c>
      <c r="B14" t="s">
        <v>37</v>
      </c>
      <c r="C14">
        <v>14.1</v>
      </c>
      <c r="D14">
        <v>1494.95</v>
      </c>
      <c r="E14">
        <v>56.5</v>
      </c>
      <c r="F14">
        <v>24</v>
      </c>
      <c r="G14">
        <v>0</v>
      </c>
      <c r="H14">
        <v>23</v>
      </c>
      <c r="I14">
        <v>0</v>
      </c>
      <c r="J14">
        <v>1612.55</v>
      </c>
      <c r="L14" t="str">
        <f t="shared" si="0"/>
        <v>T</v>
      </c>
      <c r="M14" t="str">
        <f t="shared" si="1"/>
        <v>ETS Teleco</v>
      </c>
      <c r="N14" s="1">
        <f t="shared" si="2"/>
        <v>8.7439149173669031E-3</v>
      </c>
      <c r="O14" s="1">
        <f t="shared" si="3"/>
        <v>0.92707202877430162</v>
      </c>
      <c r="P14" s="1">
        <f t="shared" si="4"/>
        <v>3.5037673250441846E-2</v>
      </c>
    </row>
    <row r="15" spans="1:16" x14ac:dyDescent="0.25">
      <c r="A15" t="s">
        <v>38</v>
      </c>
      <c r="B15" t="s">
        <v>39</v>
      </c>
      <c r="C15">
        <v>0</v>
      </c>
      <c r="D15">
        <v>81</v>
      </c>
      <c r="E15">
        <v>0</v>
      </c>
      <c r="F15">
        <v>0</v>
      </c>
      <c r="G15">
        <v>0</v>
      </c>
      <c r="H15">
        <v>0</v>
      </c>
      <c r="I15">
        <v>0</v>
      </c>
      <c r="J15">
        <v>81</v>
      </c>
      <c r="L15" t="str">
        <f t="shared" si="0"/>
        <v>U</v>
      </c>
      <c r="M15" t="str">
        <f t="shared" si="1"/>
        <v>Universit.</v>
      </c>
      <c r="N15" s="1">
        <f t="shared" si="2"/>
        <v>0</v>
      </c>
      <c r="O15" s="1">
        <f t="shared" si="3"/>
        <v>1</v>
      </c>
      <c r="P15" s="1">
        <f t="shared" si="4"/>
        <v>0</v>
      </c>
    </row>
    <row r="16" spans="1:16" x14ac:dyDescent="0.25">
      <c r="A16" t="s">
        <v>40</v>
      </c>
      <c r="B16" t="s">
        <v>41</v>
      </c>
      <c r="C16">
        <v>74</v>
      </c>
      <c r="D16">
        <v>2904.79</v>
      </c>
      <c r="E16">
        <v>91.2</v>
      </c>
      <c r="F16">
        <v>22.5</v>
      </c>
      <c r="G16">
        <v>0</v>
      </c>
      <c r="H16">
        <v>0</v>
      </c>
      <c r="I16">
        <v>0</v>
      </c>
      <c r="J16">
        <v>3092.49</v>
      </c>
      <c r="L16" t="str">
        <f t="shared" si="0"/>
        <v>X</v>
      </c>
      <c r="M16" t="str">
        <f t="shared" si="1"/>
        <v>Uni.Master</v>
      </c>
      <c r="N16" s="1">
        <f t="shared" si="2"/>
        <v>2.3928937522837587E-2</v>
      </c>
      <c r="O16" s="1">
        <f t="shared" si="3"/>
        <v>0.93930457333734307</v>
      </c>
      <c r="P16" s="1">
        <f t="shared" si="4"/>
        <v>2.9490798676794432E-2</v>
      </c>
    </row>
    <row r="17" spans="1:16" x14ac:dyDescent="0.25">
      <c r="A17" t="s">
        <v>9</v>
      </c>
      <c r="B17" t="s">
        <v>8</v>
      </c>
      <c r="C17">
        <v>2160.16</v>
      </c>
      <c r="D17">
        <v>37770.661999999997</v>
      </c>
      <c r="E17">
        <v>1734.02</v>
      </c>
      <c r="F17">
        <v>245.2</v>
      </c>
      <c r="G17">
        <v>15</v>
      </c>
      <c r="H17">
        <v>196.7</v>
      </c>
      <c r="I17">
        <v>0</v>
      </c>
      <c r="J17">
        <v>42121.741999999998</v>
      </c>
      <c r="L17" t="str">
        <f t="shared" si="0"/>
        <v>Z</v>
      </c>
      <c r="M17" t="str">
        <f t="shared" si="1"/>
        <v>TOTALS</v>
      </c>
      <c r="N17" s="1">
        <f t="shared" si="2"/>
        <v>5.1283728958788077E-2</v>
      </c>
      <c r="O17" s="1">
        <f t="shared" si="3"/>
        <v>0.89670227788774737</v>
      </c>
      <c r="P17" s="1">
        <f t="shared" si="4"/>
        <v>4.1166863421745477E-2</v>
      </c>
    </row>
    <row r="18" spans="1:16" x14ac:dyDescent="0.25">
      <c r="L18">
        <f t="shared" si="0"/>
        <v>0</v>
      </c>
      <c r="M18">
        <f t="shared" si="1"/>
        <v>0</v>
      </c>
      <c r="N18" s="1" t="e">
        <f t="shared" si="2"/>
        <v>#DIV/0!</v>
      </c>
      <c r="O18" s="1" t="e">
        <f t="shared" si="3"/>
        <v>#DIV/0!</v>
      </c>
      <c r="P18" s="1" t="e">
        <f t="shared" si="4"/>
        <v>#DIV/0!</v>
      </c>
    </row>
    <row r="19" spans="1:16" x14ac:dyDescent="0.25">
      <c r="L19">
        <f t="shared" si="0"/>
        <v>0</v>
      </c>
      <c r="M19">
        <f t="shared" si="1"/>
        <v>0</v>
      </c>
      <c r="N19" s="1" t="e">
        <f t="shared" si="2"/>
        <v>#DIV/0!</v>
      </c>
      <c r="O19" s="1" t="e">
        <f t="shared" si="3"/>
        <v>#DIV/0!</v>
      </c>
      <c r="P19" s="1" t="e">
        <f t="shared" si="4"/>
        <v>#DIV/0!</v>
      </c>
    </row>
    <row r="20" spans="1:16" x14ac:dyDescent="0.25">
      <c r="L20">
        <f t="shared" si="0"/>
        <v>0</v>
      </c>
      <c r="M20">
        <f t="shared" si="1"/>
        <v>0</v>
      </c>
      <c r="N20" s="1" t="e">
        <f t="shared" si="2"/>
        <v>#DIV/0!</v>
      </c>
      <c r="O20" s="1" t="e">
        <f t="shared" si="3"/>
        <v>#DIV/0!</v>
      </c>
      <c r="P20" s="1" t="e">
        <f t="shared" si="4"/>
        <v>#DIV/0!</v>
      </c>
    </row>
    <row r="21" spans="1:16" x14ac:dyDescent="0.25">
      <c r="L21">
        <f t="shared" si="0"/>
        <v>0</v>
      </c>
      <c r="M21">
        <f t="shared" si="1"/>
        <v>0</v>
      </c>
      <c r="N21" s="1" t="e">
        <f t="shared" si="2"/>
        <v>#DIV/0!</v>
      </c>
      <c r="O21" s="1" t="e">
        <f t="shared" si="3"/>
        <v>#DIV/0!</v>
      </c>
      <c r="P21" s="1" t="e">
        <f t="shared" si="4"/>
        <v>#DIV/0!</v>
      </c>
    </row>
    <row r="22" spans="1:16" x14ac:dyDescent="0.25">
      <c r="L22">
        <f t="shared" si="0"/>
        <v>0</v>
      </c>
      <c r="M22">
        <f t="shared" si="1"/>
        <v>0</v>
      </c>
      <c r="N22" s="1" t="e">
        <f t="shared" ref="N22:N44" si="5">+C22/$J22</f>
        <v>#DIV/0!</v>
      </c>
      <c r="O22" s="1" t="e">
        <f t="shared" ref="O22:O44" si="6">+D22/$J22</f>
        <v>#DIV/0!</v>
      </c>
      <c r="P22" s="1" t="e">
        <f t="shared" ref="P22:P44" si="7">+E22/$J22</f>
        <v>#DIV/0!</v>
      </c>
    </row>
    <row r="23" spans="1:16" x14ac:dyDescent="0.25">
      <c r="L23">
        <f t="shared" si="0"/>
        <v>0</v>
      </c>
      <c r="M23">
        <f t="shared" si="1"/>
        <v>0</v>
      </c>
      <c r="N23" s="1" t="e">
        <f t="shared" si="5"/>
        <v>#DIV/0!</v>
      </c>
      <c r="O23" s="1" t="e">
        <f t="shared" si="6"/>
        <v>#DIV/0!</v>
      </c>
      <c r="P23" s="1" t="e">
        <f t="shared" si="7"/>
        <v>#DIV/0!</v>
      </c>
    </row>
    <row r="24" spans="1:16" x14ac:dyDescent="0.25">
      <c r="L24">
        <f t="shared" si="0"/>
        <v>0</v>
      </c>
      <c r="M24">
        <f t="shared" si="1"/>
        <v>0</v>
      </c>
      <c r="N24" s="1" t="e">
        <f t="shared" si="5"/>
        <v>#DIV/0!</v>
      </c>
      <c r="O24" s="1" t="e">
        <f t="shared" si="6"/>
        <v>#DIV/0!</v>
      </c>
      <c r="P24" s="1" t="e">
        <f t="shared" si="7"/>
        <v>#DIV/0!</v>
      </c>
    </row>
    <row r="25" spans="1:16" x14ac:dyDescent="0.25">
      <c r="L25">
        <f t="shared" si="0"/>
        <v>0</v>
      </c>
      <c r="M25">
        <f t="shared" si="1"/>
        <v>0</v>
      </c>
      <c r="N25" s="1" t="e">
        <f t="shared" si="5"/>
        <v>#DIV/0!</v>
      </c>
      <c r="O25" s="1" t="e">
        <f t="shared" si="6"/>
        <v>#DIV/0!</v>
      </c>
      <c r="P25" s="1" t="e">
        <f t="shared" si="7"/>
        <v>#DIV/0!</v>
      </c>
    </row>
    <row r="26" spans="1:16" x14ac:dyDescent="0.25">
      <c r="L26">
        <f t="shared" si="0"/>
        <v>0</v>
      </c>
      <c r="M26">
        <f t="shared" si="1"/>
        <v>0</v>
      </c>
      <c r="N26" s="1" t="e">
        <f t="shared" si="5"/>
        <v>#DIV/0!</v>
      </c>
      <c r="O26" s="1" t="e">
        <f t="shared" si="6"/>
        <v>#DIV/0!</v>
      </c>
      <c r="P26" s="1" t="e">
        <f t="shared" si="7"/>
        <v>#DIV/0!</v>
      </c>
    </row>
    <row r="27" spans="1:16" x14ac:dyDescent="0.25">
      <c r="L27">
        <f t="shared" si="0"/>
        <v>0</v>
      </c>
      <c r="M27">
        <f t="shared" si="1"/>
        <v>0</v>
      </c>
      <c r="N27" s="1" t="e">
        <f t="shared" si="5"/>
        <v>#DIV/0!</v>
      </c>
      <c r="O27" s="1" t="e">
        <f t="shared" si="6"/>
        <v>#DIV/0!</v>
      </c>
      <c r="P27" s="1" t="e">
        <f t="shared" si="7"/>
        <v>#DIV/0!</v>
      </c>
    </row>
    <row r="28" spans="1:16" x14ac:dyDescent="0.25">
      <c r="L28">
        <f t="shared" si="0"/>
        <v>0</v>
      </c>
      <c r="M28">
        <f t="shared" si="1"/>
        <v>0</v>
      </c>
      <c r="N28" s="1" t="e">
        <f t="shared" si="5"/>
        <v>#DIV/0!</v>
      </c>
      <c r="O28" s="1" t="e">
        <f t="shared" si="6"/>
        <v>#DIV/0!</v>
      </c>
      <c r="P28" s="1" t="e">
        <f t="shared" si="7"/>
        <v>#DIV/0!</v>
      </c>
    </row>
    <row r="29" spans="1:16" x14ac:dyDescent="0.25">
      <c r="L29">
        <f t="shared" si="0"/>
        <v>0</v>
      </c>
      <c r="M29">
        <f t="shared" si="1"/>
        <v>0</v>
      </c>
      <c r="N29" s="1" t="e">
        <f t="shared" si="5"/>
        <v>#DIV/0!</v>
      </c>
      <c r="O29" s="1" t="e">
        <f t="shared" si="6"/>
        <v>#DIV/0!</v>
      </c>
      <c r="P29" s="1" t="e">
        <f t="shared" si="7"/>
        <v>#DIV/0!</v>
      </c>
    </row>
    <row r="30" spans="1:16" x14ac:dyDescent="0.25">
      <c r="L30">
        <f t="shared" si="0"/>
        <v>0</v>
      </c>
      <c r="M30">
        <f t="shared" si="1"/>
        <v>0</v>
      </c>
      <c r="N30" s="1" t="e">
        <f t="shared" si="5"/>
        <v>#DIV/0!</v>
      </c>
      <c r="O30" s="1" t="e">
        <f t="shared" si="6"/>
        <v>#DIV/0!</v>
      </c>
      <c r="P30" s="1" t="e">
        <f t="shared" si="7"/>
        <v>#DIV/0!</v>
      </c>
    </row>
    <row r="31" spans="1:16" x14ac:dyDescent="0.25">
      <c r="L31">
        <f t="shared" si="0"/>
        <v>0</v>
      </c>
      <c r="M31">
        <f t="shared" si="1"/>
        <v>0</v>
      </c>
      <c r="N31" s="1" t="e">
        <f t="shared" si="5"/>
        <v>#DIV/0!</v>
      </c>
      <c r="O31" s="1" t="e">
        <f t="shared" si="6"/>
        <v>#DIV/0!</v>
      </c>
      <c r="P31" s="1" t="e">
        <f t="shared" si="7"/>
        <v>#DIV/0!</v>
      </c>
    </row>
    <row r="32" spans="1:16" x14ac:dyDescent="0.25">
      <c r="L32">
        <f t="shared" si="0"/>
        <v>0</v>
      </c>
      <c r="M32">
        <f t="shared" si="1"/>
        <v>0</v>
      </c>
      <c r="N32" s="1" t="e">
        <f t="shared" si="5"/>
        <v>#DIV/0!</v>
      </c>
      <c r="O32" s="1" t="e">
        <f t="shared" si="6"/>
        <v>#DIV/0!</v>
      </c>
      <c r="P32" s="1" t="e">
        <f t="shared" si="7"/>
        <v>#DIV/0!</v>
      </c>
    </row>
    <row r="33" spans="12:16" x14ac:dyDescent="0.25">
      <c r="L33">
        <f t="shared" si="0"/>
        <v>0</v>
      </c>
      <c r="M33">
        <f t="shared" si="1"/>
        <v>0</v>
      </c>
      <c r="N33" s="1" t="e">
        <f t="shared" si="5"/>
        <v>#DIV/0!</v>
      </c>
      <c r="O33" s="1" t="e">
        <f t="shared" si="6"/>
        <v>#DIV/0!</v>
      </c>
      <c r="P33" s="1" t="e">
        <f t="shared" si="7"/>
        <v>#DIV/0!</v>
      </c>
    </row>
    <row r="34" spans="12:16" x14ac:dyDescent="0.25">
      <c r="L34">
        <f t="shared" si="0"/>
        <v>0</v>
      </c>
      <c r="M34">
        <f t="shared" si="1"/>
        <v>0</v>
      </c>
      <c r="N34" s="1" t="e">
        <f t="shared" si="5"/>
        <v>#DIV/0!</v>
      </c>
      <c r="O34" s="1" t="e">
        <f t="shared" si="6"/>
        <v>#DIV/0!</v>
      </c>
      <c r="P34" s="1" t="e">
        <f t="shared" si="7"/>
        <v>#DIV/0!</v>
      </c>
    </row>
    <row r="35" spans="12:16" x14ac:dyDescent="0.25">
      <c r="L35">
        <f t="shared" si="0"/>
        <v>0</v>
      </c>
      <c r="M35">
        <f t="shared" si="1"/>
        <v>0</v>
      </c>
      <c r="N35" s="1" t="e">
        <f t="shared" si="5"/>
        <v>#DIV/0!</v>
      </c>
      <c r="O35" s="1" t="e">
        <f t="shared" si="6"/>
        <v>#DIV/0!</v>
      </c>
      <c r="P35" s="1" t="e">
        <f t="shared" si="7"/>
        <v>#DIV/0!</v>
      </c>
    </row>
    <row r="36" spans="12:16" x14ac:dyDescent="0.25">
      <c r="L36">
        <f t="shared" si="0"/>
        <v>0</v>
      </c>
      <c r="M36">
        <f t="shared" si="1"/>
        <v>0</v>
      </c>
      <c r="N36" s="1" t="e">
        <f t="shared" si="5"/>
        <v>#DIV/0!</v>
      </c>
      <c r="O36" s="1" t="e">
        <f t="shared" si="6"/>
        <v>#DIV/0!</v>
      </c>
      <c r="P36" s="1" t="e">
        <f t="shared" si="7"/>
        <v>#DIV/0!</v>
      </c>
    </row>
    <row r="37" spans="12:16" x14ac:dyDescent="0.25">
      <c r="L37">
        <f t="shared" si="0"/>
        <v>0</v>
      </c>
      <c r="M37">
        <f t="shared" si="1"/>
        <v>0</v>
      </c>
      <c r="N37" s="1" t="e">
        <f t="shared" si="5"/>
        <v>#DIV/0!</v>
      </c>
      <c r="O37" s="1" t="e">
        <f t="shared" si="6"/>
        <v>#DIV/0!</v>
      </c>
      <c r="P37" s="1" t="e">
        <f t="shared" si="7"/>
        <v>#DIV/0!</v>
      </c>
    </row>
    <row r="38" spans="12:16" x14ac:dyDescent="0.25">
      <c r="L38">
        <f t="shared" si="0"/>
        <v>0</v>
      </c>
      <c r="M38">
        <f t="shared" si="1"/>
        <v>0</v>
      </c>
      <c r="N38" s="1" t="e">
        <f t="shared" si="5"/>
        <v>#DIV/0!</v>
      </c>
      <c r="O38" s="1" t="e">
        <f t="shared" si="6"/>
        <v>#DIV/0!</v>
      </c>
      <c r="P38" s="1" t="e">
        <f t="shared" si="7"/>
        <v>#DIV/0!</v>
      </c>
    </row>
    <row r="39" spans="12:16" x14ac:dyDescent="0.25">
      <c r="L39">
        <f t="shared" si="0"/>
        <v>0</v>
      </c>
      <c r="M39">
        <f t="shared" si="1"/>
        <v>0</v>
      </c>
      <c r="N39" s="1" t="e">
        <f t="shared" si="5"/>
        <v>#DIV/0!</v>
      </c>
      <c r="O39" s="1" t="e">
        <f t="shared" si="6"/>
        <v>#DIV/0!</v>
      </c>
      <c r="P39" s="1" t="e">
        <f t="shared" si="7"/>
        <v>#DIV/0!</v>
      </c>
    </row>
    <row r="40" spans="12:16" x14ac:dyDescent="0.25">
      <c r="L40">
        <f t="shared" si="0"/>
        <v>0</v>
      </c>
      <c r="M40">
        <f t="shared" si="1"/>
        <v>0</v>
      </c>
      <c r="N40" s="1" t="e">
        <f t="shared" si="5"/>
        <v>#DIV/0!</v>
      </c>
      <c r="O40" s="1" t="e">
        <f t="shared" si="6"/>
        <v>#DIV/0!</v>
      </c>
      <c r="P40" s="1" t="e">
        <f t="shared" si="7"/>
        <v>#DIV/0!</v>
      </c>
    </row>
    <row r="41" spans="12:16" x14ac:dyDescent="0.25">
      <c r="L41">
        <f t="shared" si="0"/>
        <v>0</v>
      </c>
      <c r="M41">
        <f t="shared" si="1"/>
        <v>0</v>
      </c>
      <c r="N41" s="1" t="e">
        <f t="shared" si="5"/>
        <v>#DIV/0!</v>
      </c>
      <c r="O41" s="1" t="e">
        <f t="shared" si="6"/>
        <v>#DIV/0!</v>
      </c>
      <c r="P41" s="1" t="e">
        <f t="shared" si="7"/>
        <v>#DIV/0!</v>
      </c>
    </row>
    <row r="42" spans="12:16" x14ac:dyDescent="0.25">
      <c r="L42">
        <f t="shared" si="0"/>
        <v>0</v>
      </c>
      <c r="M42">
        <f t="shared" si="1"/>
        <v>0</v>
      </c>
      <c r="N42" s="1" t="e">
        <f t="shared" si="5"/>
        <v>#DIV/0!</v>
      </c>
      <c r="O42" s="1" t="e">
        <f t="shared" si="6"/>
        <v>#DIV/0!</v>
      </c>
      <c r="P42" s="1" t="e">
        <f t="shared" si="7"/>
        <v>#DIV/0!</v>
      </c>
    </row>
    <row r="43" spans="12:16" x14ac:dyDescent="0.25">
      <c r="L43">
        <f t="shared" si="0"/>
        <v>0</v>
      </c>
      <c r="M43">
        <f t="shared" si="1"/>
        <v>0</v>
      </c>
      <c r="N43" s="1" t="e">
        <f t="shared" si="5"/>
        <v>#DIV/0!</v>
      </c>
      <c r="O43" s="1" t="e">
        <f t="shared" si="6"/>
        <v>#DIV/0!</v>
      </c>
      <c r="P43" s="1" t="e">
        <f t="shared" si="7"/>
        <v>#DIV/0!</v>
      </c>
    </row>
    <row r="44" spans="12:16" x14ac:dyDescent="0.25">
      <c r="L44">
        <f t="shared" si="0"/>
        <v>0</v>
      </c>
      <c r="M44">
        <f t="shared" si="1"/>
        <v>0</v>
      </c>
      <c r="N44" s="1" t="e">
        <f t="shared" si="5"/>
        <v>#DIV/0!</v>
      </c>
      <c r="O44" s="1" t="e">
        <f t="shared" si="6"/>
        <v>#DIV/0!</v>
      </c>
      <c r="P44" s="1" t="e">
        <f t="shared" si="7"/>
        <v>#DIV/0!</v>
      </c>
    </row>
    <row r="45" spans="12:16" x14ac:dyDescent="0.25">
      <c r="L45">
        <f t="shared" si="0"/>
        <v>0</v>
      </c>
      <c r="M45">
        <f t="shared" si="1"/>
        <v>0</v>
      </c>
      <c r="N45" s="1" t="e">
        <f t="shared" ref="N45:N62" si="8">+C45/$J45</f>
        <v>#DIV/0!</v>
      </c>
      <c r="O45" s="1" t="e">
        <f t="shared" ref="O45:O62" si="9">+D45/$J45</f>
        <v>#DIV/0!</v>
      </c>
      <c r="P45" s="1" t="e">
        <f t="shared" ref="P45:P62" si="10">+E45/$J45</f>
        <v>#DIV/0!</v>
      </c>
    </row>
    <row r="46" spans="12:16" x14ac:dyDescent="0.25">
      <c r="L46">
        <f t="shared" si="0"/>
        <v>0</v>
      </c>
      <c r="M46">
        <f t="shared" si="1"/>
        <v>0</v>
      </c>
      <c r="N46" s="1" t="e">
        <f t="shared" si="8"/>
        <v>#DIV/0!</v>
      </c>
      <c r="O46" s="1" t="e">
        <f t="shared" si="9"/>
        <v>#DIV/0!</v>
      </c>
      <c r="P46" s="1" t="e">
        <f t="shared" si="10"/>
        <v>#DIV/0!</v>
      </c>
    </row>
    <row r="47" spans="12:16" x14ac:dyDescent="0.25">
      <c r="L47">
        <f t="shared" si="0"/>
        <v>0</v>
      </c>
      <c r="M47">
        <f t="shared" si="1"/>
        <v>0</v>
      </c>
      <c r="N47" s="1" t="e">
        <f t="shared" si="8"/>
        <v>#DIV/0!</v>
      </c>
      <c r="O47" s="1" t="e">
        <f t="shared" si="9"/>
        <v>#DIV/0!</v>
      </c>
      <c r="P47" s="1" t="e">
        <f t="shared" si="10"/>
        <v>#DIV/0!</v>
      </c>
    </row>
    <row r="48" spans="12:16" x14ac:dyDescent="0.25">
      <c r="L48">
        <f t="shared" si="0"/>
        <v>0</v>
      </c>
      <c r="M48">
        <f t="shared" si="1"/>
        <v>0</v>
      </c>
      <c r="N48" s="1" t="e">
        <f t="shared" si="8"/>
        <v>#DIV/0!</v>
      </c>
      <c r="O48" s="1" t="e">
        <f t="shared" si="9"/>
        <v>#DIV/0!</v>
      </c>
      <c r="P48" s="1" t="e">
        <f t="shared" si="10"/>
        <v>#DIV/0!</v>
      </c>
    </row>
    <row r="49" spans="12:16" x14ac:dyDescent="0.25">
      <c r="L49">
        <f t="shared" si="0"/>
        <v>0</v>
      </c>
      <c r="M49">
        <f t="shared" si="1"/>
        <v>0</v>
      </c>
      <c r="N49" s="1" t="e">
        <f t="shared" si="8"/>
        <v>#DIV/0!</v>
      </c>
      <c r="O49" s="1" t="e">
        <f t="shared" si="9"/>
        <v>#DIV/0!</v>
      </c>
      <c r="P49" s="1" t="e">
        <f t="shared" si="10"/>
        <v>#DIV/0!</v>
      </c>
    </row>
    <row r="50" spans="12:16" x14ac:dyDescent="0.25">
      <c r="L50">
        <f t="shared" si="0"/>
        <v>0</v>
      </c>
      <c r="M50">
        <f t="shared" si="1"/>
        <v>0</v>
      </c>
      <c r="N50" s="1" t="e">
        <f t="shared" si="8"/>
        <v>#DIV/0!</v>
      </c>
      <c r="O50" s="1" t="e">
        <f t="shared" si="9"/>
        <v>#DIV/0!</v>
      </c>
      <c r="P50" s="1" t="e">
        <f t="shared" si="10"/>
        <v>#DIV/0!</v>
      </c>
    </row>
    <row r="51" spans="12:16" x14ac:dyDescent="0.25">
      <c r="L51">
        <f t="shared" si="0"/>
        <v>0</v>
      </c>
      <c r="M51">
        <f t="shared" si="1"/>
        <v>0</v>
      </c>
      <c r="N51" s="1" t="e">
        <f t="shared" si="8"/>
        <v>#DIV/0!</v>
      </c>
      <c r="O51" s="1" t="e">
        <f t="shared" si="9"/>
        <v>#DIV/0!</v>
      </c>
      <c r="P51" s="1" t="e">
        <f t="shared" si="10"/>
        <v>#DIV/0!</v>
      </c>
    </row>
    <row r="52" spans="12:16" x14ac:dyDescent="0.25">
      <c r="L52">
        <f t="shared" si="0"/>
        <v>0</v>
      </c>
      <c r="M52">
        <f t="shared" si="1"/>
        <v>0</v>
      </c>
      <c r="N52" s="1" t="e">
        <f t="shared" si="8"/>
        <v>#DIV/0!</v>
      </c>
      <c r="O52" s="1" t="e">
        <f t="shared" si="9"/>
        <v>#DIV/0!</v>
      </c>
      <c r="P52" s="1" t="e">
        <f t="shared" si="10"/>
        <v>#DIV/0!</v>
      </c>
    </row>
    <row r="53" spans="12:16" x14ac:dyDescent="0.25">
      <c r="L53">
        <f t="shared" si="0"/>
        <v>0</v>
      </c>
      <c r="M53">
        <f t="shared" si="1"/>
        <v>0</v>
      </c>
      <c r="N53" s="1" t="e">
        <f t="shared" si="8"/>
        <v>#DIV/0!</v>
      </c>
      <c r="O53" s="1" t="e">
        <f t="shared" si="9"/>
        <v>#DIV/0!</v>
      </c>
      <c r="P53" s="1" t="e">
        <f t="shared" si="10"/>
        <v>#DIV/0!</v>
      </c>
    </row>
    <row r="54" spans="12:16" x14ac:dyDescent="0.25">
      <c r="L54">
        <f t="shared" si="0"/>
        <v>0</v>
      </c>
      <c r="M54">
        <f t="shared" si="1"/>
        <v>0</v>
      </c>
      <c r="N54" s="1" t="e">
        <f t="shared" si="8"/>
        <v>#DIV/0!</v>
      </c>
      <c r="O54" s="1" t="e">
        <f t="shared" si="9"/>
        <v>#DIV/0!</v>
      </c>
      <c r="P54" s="1" t="e">
        <f t="shared" si="10"/>
        <v>#DIV/0!</v>
      </c>
    </row>
    <row r="55" spans="12:16" x14ac:dyDescent="0.25">
      <c r="L55">
        <f t="shared" si="0"/>
        <v>0</v>
      </c>
      <c r="M55">
        <f t="shared" si="1"/>
        <v>0</v>
      </c>
      <c r="N55" s="1" t="e">
        <f t="shared" si="8"/>
        <v>#DIV/0!</v>
      </c>
      <c r="O55" s="1" t="e">
        <f t="shared" si="9"/>
        <v>#DIV/0!</v>
      </c>
      <c r="P55" s="1" t="e">
        <f t="shared" si="10"/>
        <v>#DIV/0!</v>
      </c>
    </row>
    <row r="56" spans="12:16" x14ac:dyDescent="0.25">
      <c r="L56">
        <f t="shared" si="0"/>
        <v>0</v>
      </c>
      <c r="M56">
        <f t="shared" si="1"/>
        <v>0</v>
      </c>
      <c r="N56" s="1" t="e">
        <f t="shared" si="8"/>
        <v>#DIV/0!</v>
      </c>
      <c r="O56" s="1" t="e">
        <f t="shared" si="9"/>
        <v>#DIV/0!</v>
      </c>
      <c r="P56" s="1" t="e">
        <f t="shared" si="10"/>
        <v>#DIV/0!</v>
      </c>
    </row>
    <row r="57" spans="12:16" x14ac:dyDescent="0.25">
      <c r="L57">
        <f t="shared" si="0"/>
        <v>0</v>
      </c>
      <c r="M57">
        <f t="shared" si="1"/>
        <v>0</v>
      </c>
      <c r="N57" s="1" t="e">
        <f t="shared" si="8"/>
        <v>#DIV/0!</v>
      </c>
      <c r="O57" s="1" t="e">
        <f t="shared" si="9"/>
        <v>#DIV/0!</v>
      </c>
      <c r="P57" s="1" t="e">
        <f t="shared" si="10"/>
        <v>#DIV/0!</v>
      </c>
    </row>
    <row r="58" spans="12:16" x14ac:dyDescent="0.25">
      <c r="L58">
        <f t="shared" si="0"/>
        <v>0</v>
      </c>
      <c r="M58">
        <f t="shared" si="1"/>
        <v>0</v>
      </c>
      <c r="N58" s="1" t="e">
        <f t="shared" si="8"/>
        <v>#DIV/0!</v>
      </c>
      <c r="O58" s="1" t="e">
        <f t="shared" si="9"/>
        <v>#DIV/0!</v>
      </c>
      <c r="P58" s="1" t="e">
        <f t="shared" si="10"/>
        <v>#DIV/0!</v>
      </c>
    </row>
    <row r="59" spans="12:16" x14ac:dyDescent="0.25">
      <c r="L59">
        <f t="shared" si="0"/>
        <v>0</v>
      </c>
      <c r="M59">
        <f t="shared" si="1"/>
        <v>0</v>
      </c>
      <c r="N59" s="1" t="e">
        <f t="shared" si="8"/>
        <v>#DIV/0!</v>
      </c>
      <c r="O59" s="1" t="e">
        <f t="shared" si="9"/>
        <v>#DIV/0!</v>
      </c>
      <c r="P59" s="1" t="e">
        <f t="shared" si="10"/>
        <v>#DIV/0!</v>
      </c>
    </row>
    <row r="60" spans="12:16" x14ac:dyDescent="0.25">
      <c r="L60">
        <f t="shared" si="0"/>
        <v>0</v>
      </c>
      <c r="M60">
        <f t="shared" si="1"/>
        <v>0</v>
      </c>
      <c r="N60" s="1" t="e">
        <f t="shared" si="8"/>
        <v>#DIV/0!</v>
      </c>
      <c r="O60" s="1" t="e">
        <f t="shared" si="9"/>
        <v>#DIV/0!</v>
      </c>
      <c r="P60" s="1" t="e">
        <f t="shared" si="10"/>
        <v>#DIV/0!</v>
      </c>
    </row>
    <row r="61" spans="12:16" x14ac:dyDescent="0.25">
      <c r="L61">
        <f t="shared" si="0"/>
        <v>0</v>
      </c>
      <c r="M61">
        <f t="shared" si="1"/>
        <v>0</v>
      </c>
      <c r="N61" s="1" t="e">
        <f t="shared" si="8"/>
        <v>#DIV/0!</v>
      </c>
      <c r="O61" s="1" t="e">
        <f t="shared" si="9"/>
        <v>#DIV/0!</v>
      </c>
      <c r="P61" s="1" t="e">
        <f t="shared" si="10"/>
        <v>#DIV/0!</v>
      </c>
    </row>
    <row r="62" spans="12:16" x14ac:dyDescent="0.25">
      <c r="L62">
        <f t="shared" si="0"/>
        <v>0</v>
      </c>
      <c r="M62">
        <f t="shared" si="1"/>
        <v>0</v>
      </c>
      <c r="N62" s="1" t="e">
        <f t="shared" si="8"/>
        <v>#DIV/0!</v>
      </c>
      <c r="O62" s="1" t="e">
        <f t="shared" si="9"/>
        <v>#DIV/0!</v>
      </c>
      <c r="P62" s="1" t="e">
        <f t="shared" si="10"/>
        <v>#DIV/0!</v>
      </c>
    </row>
  </sheetData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P17"/>
  <sheetViews>
    <sheetView topLeftCell="D1" workbookViewId="0">
      <selection activeCell="N11" sqref="N11"/>
    </sheetView>
  </sheetViews>
  <sheetFormatPr baseColWidth="10" defaultColWidth="11.42578125" defaultRowHeight="15" x14ac:dyDescent="0.25"/>
  <sheetData>
    <row r="1" spans="1:16" x14ac:dyDescent="0.25">
      <c r="A1" t="s">
        <v>10</v>
      </c>
      <c r="B1" t="s">
        <v>11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L1" t="s">
        <v>0</v>
      </c>
      <c r="N1" t="s">
        <v>1</v>
      </c>
      <c r="O1" t="s">
        <v>2</v>
      </c>
      <c r="P1" t="s">
        <v>3</v>
      </c>
    </row>
    <row r="2" spans="1:16" x14ac:dyDescent="0.25">
      <c r="A2" t="s">
        <v>12</v>
      </c>
      <c r="B2" t="s">
        <v>13</v>
      </c>
      <c r="C2">
        <v>54.43</v>
      </c>
      <c r="D2">
        <v>3999.23</v>
      </c>
      <c r="E2">
        <v>69.94</v>
      </c>
      <c r="F2">
        <v>24</v>
      </c>
      <c r="G2">
        <v>0</v>
      </c>
      <c r="H2">
        <v>0</v>
      </c>
      <c r="I2">
        <v>0</v>
      </c>
      <c r="J2">
        <v>4147.6000000000004</v>
      </c>
      <c r="L2" t="str">
        <f>+A2</f>
        <v>B</v>
      </c>
      <c r="M2" t="str">
        <f>+B2</f>
        <v>ETS Arquit</v>
      </c>
      <c r="N2" s="1">
        <f>+C2/$J2</f>
        <v>1.3123252001157295E-2</v>
      </c>
      <c r="O2" s="1">
        <f t="shared" ref="O2:P16" si="0">+D2/$J2</f>
        <v>0.96422750506316901</v>
      </c>
      <c r="P2" s="1">
        <f t="shared" si="0"/>
        <v>1.6862764008101067E-2</v>
      </c>
    </row>
    <row r="3" spans="1:16" x14ac:dyDescent="0.25">
      <c r="A3" t="s">
        <v>14</v>
      </c>
      <c r="B3" t="s">
        <v>15</v>
      </c>
      <c r="C3">
        <v>44.9</v>
      </c>
      <c r="D3">
        <v>2732.6350000000002</v>
      </c>
      <c r="E3">
        <v>32.024999999999999</v>
      </c>
      <c r="F3">
        <v>14.5</v>
      </c>
      <c r="G3">
        <v>0</v>
      </c>
      <c r="H3">
        <v>26.5</v>
      </c>
      <c r="I3">
        <v>0</v>
      </c>
      <c r="J3">
        <v>2850.56</v>
      </c>
      <c r="L3" t="str">
        <f t="shared" ref="L3:M14" si="1">+A3</f>
        <v>C</v>
      </c>
      <c r="M3" t="str">
        <f t="shared" si="1"/>
        <v>Camins</v>
      </c>
      <c r="N3" s="1">
        <f>+C3/$J3</f>
        <v>1.575129097440503E-2</v>
      </c>
      <c r="O3" s="1">
        <f t="shared" si="0"/>
        <v>0.95863093567579716</v>
      </c>
      <c r="P3" s="1">
        <f t="shared" si="0"/>
        <v>1.1234634598114055E-2</v>
      </c>
    </row>
    <row r="4" spans="1:16" x14ac:dyDescent="0.25">
      <c r="A4" t="s">
        <v>16</v>
      </c>
      <c r="B4" t="s">
        <v>17</v>
      </c>
      <c r="C4">
        <v>230.65</v>
      </c>
      <c r="D4">
        <v>4358.7809999999999</v>
      </c>
      <c r="E4">
        <v>195.899</v>
      </c>
      <c r="F4">
        <v>49.2</v>
      </c>
      <c r="G4">
        <v>0</v>
      </c>
      <c r="H4">
        <v>60.9</v>
      </c>
      <c r="I4">
        <v>0</v>
      </c>
      <c r="J4">
        <v>4895.43</v>
      </c>
      <c r="L4" t="str">
        <f t="shared" si="1"/>
        <v>D</v>
      </c>
      <c r="M4" t="str">
        <f t="shared" si="1"/>
        <v>Industr.</v>
      </c>
      <c r="N4" s="1">
        <f t="shared" ref="N4:N16" si="2">+C4/$J4</f>
        <v>4.7115370866297752E-2</v>
      </c>
      <c r="O4" s="1">
        <f t="shared" si="0"/>
        <v>0.89037755621058823</v>
      </c>
      <c r="P4" s="1">
        <f t="shared" si="0"/>
        <v>4.0016709461681607E-2</v>
      </c>
    </row>
    <row r="5" spans="1:16" x14ac:dyDescent="0.25">
      <c r="A5" t="s">
        <v>18</v>
      </c>
      <c r="B5" t="s">
        <v>19</v>
      </c>
      <c r="C5">
        <v>110.825</v>
      </c>
      <c r="D5">
        <v>4718.7749999999996</v>
      </c>
      <c r="E5">
        <v>359.6</v>
      </c>
      <c r="F5">
        <v>31.5</v>
      </c>
      <c r="G5">
        <v>10.5</v>
      </c>
      <c r="H5">
        <v>36</v>
      </c>
      <c r="I5">
        <v>0</v>
      </c>
      <c r="J5">
        <v>5267.2</v>
      </c>
      <c r="L5" t="str">
        <f t="shared" si="1"/>
        <v>E</v>
      </c>
      <c r="M5" t="str">
        <f t="shared" si="1"/>
        <v>ETSIDiseny</v>
      </c>
      <c r="N5" s="1">
        <f t="shared" si="2"/>
        <v>2.1040590826245445E-2</v>
      </c>
      <c r="O5" s="1">
        <f t="shared" si="0"/>
        <v>0.89587921476306198</v>
      </c>
      <c r="P5" s="1">
        <f t="shared" si="0"/>
        <v>6.8271567436209005E-2</v>
      </c>
    </row>
    <row r="6" spans="1:16" x14ac:dyDescent="0.25">
      <c r="A6" t="s">
        <v>20</v>
      </c>
      <c r="B6" t="s">
        <v>21</v>
      </c>
      <c r="C6">
        <v>9</v>
      </c>
      <c r="D6">
        <v>733</v>
      </c>
      <c r="E6">
        <v>4.5</v>
      </c>
      <c r="F6">
        <v>0</v>
      </c>
      <c r="G6">
        <v>0</v>
      </c>
      <c r="H6">
        <v>0</v>
      </c>
      <c r="I6">
        <v>0</v>
      </c>
      <c r="J6">
        <v>746.5</v>
      </c>
      <c r="L6" t="str">
        <f t="shared" si="1"/>
        <v>G</v>
      </c>
      <c r="M6" t="str">
        <f t="shared" si="1"/>
        <v>Geodesia</v>
      </c>
      <c r="N6" s="1">
        <f t="shared" si="2"/>
        <v>1.2056262558606833E-2</v>
      </c>
      <c r="O6" s="1">
        <f t="shared" si="0"/>
        <v>0.98191560616208973</v>
      </c>
      <c r="P6" s="1">
        <f t="shared" si="0"/>
        <v>6.0281312793034163E-3</v>
      </c>
    </row>
    <row r="7" spans="1:16" x14ac:dyDescent="0.25">
      <c r="A7" t="s">
        <v>22</v>
      </c>
      <c r="B7" t="s">
        <v>23</v>
      </c>
      <c r="C7">
        <v>107.1</v>
      </c>
      <c r="D7">
        <v>2214.35</v>
      </c>
      <c r="E7">
        <v>45</v>
      </c>
      <c r="F7">
        <v>12</v>
      </c>
      <c r="G7">
        <v>0</v>
      </c>
      <c r="H7">
        <v>0</v>
      </c>
      <c r="I7">
        <v>0</v>
      </c>
      <c r="J7">
        <v>2378.4499999999998</v>
      </c>
      <c r="L7" t="str">
        <f t="shared" si="1"/>
        <v>H</v>
      </c>
      <c r="M7" t="str">
        <f t="shared" si="1"/>
        <v>Gest.Edif.</v>
      </c>
      <c r="N7" s="1">
        <f t="shared" si="2"/>
        <v>4.5029325821438336E-2</v>
      </c>
      <c r="O7" s="1">
        <f t="shared" si="0"/>
        <v>0.93100548676659167</v>
      </c>
      <c r="P7" s="1">
        <f t="shared" si="0"/>
        <v>1.8919884798923672E-2</v>
      </c>
    </row>
    <row r="8" spans="1:16" x14ac:dyDescent="0.25">
      <c r="A8" t="s">
        <v>24</v>
      </c>
      <c r="B8" t="s">
        <v>25</v>
      </c>
      <c r="C8">
        <v>222.75</v>
      </c>
      <c r="D8">
        <v>2355.35</v>
      </c>
      <c r="E8">
        <v>128.75</v>
      </c>
      <c r="F8">
        <v>6</v>
      </c>
      <c r="G8">
        <v>0</v>
      </c>
      <c r="H8">
        <v>6</v>
      </c>
      <c r="I8">
        <v>0</v>
      </c>
      <c r="J8">
        <v>2721.1</v>
      </c>
      <c r="L8" t="str">
        <f t="shared" si="1"/>
        <v>J</v>
      </c>
      <c r="M8" t="str">
        <f t="shared" si="1"/>
        <v>EPS Alcoi</v>
      </c>
      <c r="N8" s="1">
        <f t="shared" si="2"/>
        <v>8.1860277093822348E-2</v>
      </c>
      <c r="O8" s="1">
        <f t="shared" si="0"/>
        <v>0.86558744625335338</v>
      </c>
      <c r="P8" s="1">
        <f t="shared" si="0"/>
        <v>4.7315423909448387E-2</v>
      </c>
    </row>
    <row r="9" spans="1:16" x14ac:dyDescent="0.25">
      <c r="A9" t="s">
        <v>26</v>
      </c>
      <c r="B9" t="s">
        <v>27</v>
      </c>
      <c r="C9">
        <v>396.11</v>
      </c>
      <c r="D9">
        <v>2945.09</v>
      </c>
      <c r="E9">
        <v>55.5</v>
      </c>
      <c r="F9">
        <v>0</v>
      </c>
      <c r="G9">
        <v>0</v>
      </c>
      <c r="H9">
        <v>6</v>
      </c>
      <c r="I9">
        <v>0</v>
      </c>
      <c r="J9">
        <v>3402.7</v>
      </c>
      <c r="L9" t="str">
        <f t="shared" si="1"/>
        <v>L</v>
      </c>
      <c r="M9" t="str">
        <f t="shared" si="1"/>
        <v>Fac. BBAA</v>
      </c>
      <c r="N9" s="1">
        <f t="shared" si="2"/>
        <v>0.11641049754606637</v>
      </c>
      <c r="O9" s="1">
        <f t="shared" si="0"/>
        <v>0.86551561994886428</v>
      </c>
      <c r="P9" s="1">
        <f t="shared" si="0"/>
        <v>1.631057689481882E-2</v>
      </c>
    </row>
    <row r="10" spans="1:16" x14ac:dyDescent="0.25">
      <c r="A10" t="s">
        <v>28</v>
      </c>
      <c r="B10" t="s">
        <v>29</v>
      </c>
      <c r="C10">
        <v>83.42</v>
      </c>
      <c r="D10">
        <v>1505.9390000000001</v>
      </c>
      <c r="E10">
        <v>168.46100000000001</v>
      </c>
      <c r="F10">
        <v>8.1</v>
      </c>
      <c r="G10">
        <v>0</v>
      </c>
      <c r="H10">
        <v>12.6</v>
      </c>
      <c r="I10">
        <v>0</v>
      </c>
      <c r="J10">
        <v>1778.52</v>
      </c>
      <c r="L10" t="str">
        <f t="shared" si="1"/>
        <v>M</v>
      </c>
      <c r="M10" t="str">
        <f t="shared" si="1"/>
        <v>Fac. Ade</v>
      </c>
      <c r="N10" s="1">
        <f t="shared" si="2"/>
        <v>4.690416751006455E-2</v>
      </c>
      <c r="O10" s="1">
        <f t="shared" si="0"/>
        <v>0.84673717472955046</v>
      </c>
      <c r="P10" s="1">
        <f t="shared" si="0"/>
        <v>9.4719766997278645E-2</v>
      </c>
    </row>
    <row r="11" spans="1:16" x14ac:dyDescent="0.25">
      <c r="A11" t="s">
        <v>30</v>
      </c>
      <c r="B11" t="s">
        <v>31</v>
      </c>
      <c r="C11">
        <v>162.75</v>
      </c>
      <c r="D11">
        <v>1410.45</v>
      </c>
      <c r="E11">
        <v>186.35</v>
      </c>
      <c r="F11">
        <v>30</v>
      </c>
      <c r="G11">
        <v>0</v>
      </c>
      <c r="H11">
        <v>27.5</v>
      </c>
      <c r="I11">
        <v>0</v>
      </c>
      <c r="J11">
        <v>1826.05</v>
      </c>
      <c r="L11" t="str">
        <f t="shared" si="1"/>
        <v>Q</v>
      </c>
      <c r="M11" t="str">
        <f t="shared" si="1"/>
        <v>EPS Gandia</v>
      </c>
      <c r="N11" s="1">
        <f t="shared" si="2"/>
        <v>8.9126803756742701E-2</v>
      </c>
      <c r="O11" s="1">
        <f t="shared" si="0"/>
        <v>0.77240491771857289</v>
      </c>
      <c r="P11" s="1">
        <f t="shared" si="0"/>
        <v>0.10205087483913365</v>
      </c>
    </row>
    <row r="12" spans="1:16" x14ac:dyDescent="0.25">
      <c r="A12" t="s">
        <v>32</v>
      </c>
      <c r="B12" t="s">
        <v>33</v>
      </c>
      <c r="C12">
        <v>349.13</v>
      </c>
      <c r="D12">
        <v>1906.37</v>
      </c>
      <c r="E12">
        <v>282</v>
      </c>
      <c r="F12">
        <v>4.5</v>
      </c>
      <c r="G12">
        <v>4.5</v>
      </c>
      <c r="H12">
        <v>16.5</v>
      </c>
      <c r="I12">
        <v>0</v>
      </c>
      <c r="J12">
        <v>2563</v>
      </c>
      <c r="L12" t="str">
        <f t="shared" si="1"/>
        <v>R</v>
      </c>
      <c r="M12" t="str">
        <f t="shared" si="1"/>
        <v>ETSINF</v>
      </c>
      <c r="N12" s="1">
        <f t="shared" si="2"/>
        <v>0.13621927428794381</v>
      </c>
      <c r="O12" s="1">
        <f t="shared" si="0"/>
        <v>0.74380413577838467</v>
      </c>
      <c r="P12" s="1">
        <f t="shared" si="0"/>
        <v>0.11002731174404994</v>
      </c>
    </row>
    <row r="13" spans="1:16" x14ac:dyDescent="0.25">
      <c r="A13" t="s">
        <v>34</v>
      </c>
      <c r="B13" t="s">
        <v>35</v>
      </c>
      <c r="C13">
        <v>106.45</v>
      </c>
      <c r="D13">
        <v>3340.7649999999999</v>
      </c>
      <c r="E13">
        <v>203.85499999999999</v>
      </c>
      <c r="F13">
        <v>10.5</v>
      </c>
      <c r="G13">
        <v>0</v>
      </c>
      <c r="H13">
        <v>0</v>
      </c>
      <c r="I13">
        <v>0</v>
      </c>
      <c r="J13">
        <v>3661.57</v>
      </c>
      <c r="L13" t="str">
        <f t="shared" si="1"/>
        <v>S</v>
      </c>
      <c r="M13" t="str">
        <f t="shared" si="1"/>
        <v>Agronómica</v>
      </c>
      <c r="N13" s="1">
        <f t="shared" si="2"/>
        <v>2.9072228579543748E-2</v>
      </c>
      <c r="O13" s="1">
        <f t="shared" si="0"/>
        <v>0.9123859437345182</v>
      </c>
      <c r="P13" s="1">
        <f t="shared" si="0"/>
        <v>5.5674205327223017E-2</v>
      </c>
    </row>
    <row r="14" spans="1:16" x14ac:dyDescent="0.25">
      <c r="A14" t="s">
        <v>36</v>
      </c>
      <c r="B14" t="s">
        <v>37</v>
      </c>
      <c r="C14">
        <v>19.8</v>
      </c>
      <c r="D14">
        <v>1258.7</v>
      </c>
      <c r="E14">
        <v>61.5</v>
      </c>
      <c r="F14">
        <v>22.5</v>
      </c>
      <c r="G14">
        <v>0</v>
      </c>
      <c r="H14">
        <v>19.5</v>
      </c>
      <c r="I14">
        <v>0</v>
      </c>
      <c r="J14">
        <v>1382</v>
      </c>
      <c r="L14" t="str">
        <f t="shared" si="1"/>
        <v>T</v>
      </c>
      <c r="M14" t="str">
        <f t="shared" si="1"/>
        <v>ETS Teleco</v>
      </c>
      <c r="N14" s="1">
        <f t="shared" si="2"/>
        <v>1.4327062228654125E-2</v>
      </c>
      <c r="O14" s="5">
        <f t="shared" si="0"/>
        <v>0.91078147612156302</v>
      </c>
      <c r="P14" s="1">
        <f t="shared" si="0"/>
        <v>4.4500723589001444E-2</v>
      </c>
    </row>
    <row r="15" spans="1:16" x14ac:dyDescent="0.25">
      <c r="A15" s="6" t="s">
        <v>38</v>
      </c>
      <c r="B15" s="6" t="s">
        <v>39</v>
      </c>
      <c r="C15" s="6">
        <v>0</v>
      </c>
      <c r="D15" s="6">
        <v>130.5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  <c r="J15" s="6">
        <v>130.5</v>
      </c>
      <c r="K15" s="6"/>
      <c r="L15" s="6" t="s">
        <v>38</v>
      </c>
      <c r="M15" s="6" t="s">
        <v>39</v>
      </c>
      <c r="N15" s="10">
        <f t="shared" si="2"/>
        <v>0</v>
      </c>
      <c r="O15" s="10">
        <f t="shared" si="0"/>
        <v>1</v>
      </c>
      <c r="P15" s="10">
        <f t="shared" si="0"/>
        <v>0</v>
      </c>
    </row>
    <row r="16" spans="1:16" x14ac:dyDescent="0.25">
      <c r="A16" s="6" t="s">
        <v>40</v>
      </c>
      <c r="B16" s="6" t="s">
        <v>41</v>
      </c>
      <c r="C16" s="6">
        <v>58.95</v>
      </c>
      <c r="D16" s="6">
        <v>2783.22</v>
      </c>
      <c r="E16" s="6">
        <v>92.2</v>
      </c>
      <c r="F16" s="6">
        <v>4</v>
      </c>
      <c r="G16" s="6">
        <v>0</v>
      </c>
      <c r="H16" s="6">
        <v>2</v>
      </c>
      <c r="I16" s="6">
        <v>0</v>
      </c>
      <c r="J16" s="6">
        <v>2940.37</v>
      </c>
      <c r="K16" s="6"/>
      <c r="L16" s="6" t="s">
        <v>40</v>
      </c>
      <c r="M16" s="6" t="s">
        <v>41</v>
      </c>
      <c r="N16" s="10">
        <f t="shared" si="2"/>
        <v>2.0048497297959104E-2</v>
      </c>
      <c r="O16" s="10">
        <f t="shared" si="0"/>
        <v>0.94655434520145421</v>
      </c>
      <c r="P16" s="10">
        <f t="shared" si="0"/>
        <v>3.1356597979165887E-2</v>
      </c>
    </row>
    <row r="17" spans="1:16" x14ac:dyDescent="0.25">
      <c r="A17" t="s">
        <v>9</v>
      </c>
      <c r="B17" t="s">
        <v>8</v>
      </c>
      <c r="C17">
        <f>SUM(C2:C16)</f>
        <v>1956.2650000000001</v>
      </c>
      <c r="D17">
        <f>SUM(D2:D16)</f>
        <v>36393.154999999999</v>
      </c>
      <c r="E17">
        <f>SUM(E2:E16)</f>
        <v>1885.5800000000002</v>
      </c>
      <c r="F17">
        <f>SUM(F2:F16)</f>
        <v>216.79999999999998</v>
      </c>
      <c r="G17">
        <f>SUM(G2:G14)</f>
        <v>15</v>
      </c>
      <c r="H17">
        <f>SUM(H2:H16)</f>
        <v>213.5</v>
      </c>
      <c r="I17">
        <f>SUM(I2:I14)</f>
        <v>0</v>
      </c>
      <c r="J17">
        <f>SUM(J2:J16)</f>
        <v>40691.550000000003</v>
      </c>
      <c r="L17" t="s">
        <v>9</v>
      </c>
      <c r="M17" t="str">
        <f>+B17</f>
        <v>TOTALS</v>
      </c>
      <c r="N17" s="1">
        <f>+C17/$J17</f>
        <v>4.8075460384281253E-2</v>
      </c>
      <c r="O17" s="1">
        <f>+D17/$J17</f>
        <v>0.89436639793765527</v>
      </c>
      <c r="P17" s="1">
        <f>+E17/$J17</f>
        <v>4.6338367548053587E-2</v>
      </c>
    </row>
  </sheetData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P17"/>
  <sheetViews>
    <sheetView topLeftCell="E1" workbookViewId="0">
      <selection activeCell="N10" sqref="N10"/>
    </sheetView>
  </sheetViews>
  <sheetFormatPr baseColWidth="10" defaultColWidth="11.42578125" defaultRowHeight="15" x14ac:dyDescent="0.25"/>
  <sheetData>
    <row r="1" spans="1:16" x14ac:dyDescent="0.25">
      <c r="A1" t="s">
        <v>10</v>
      </c>
      <c r="B1" t="s">
        <v>11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L1" t="s">
        <v>10</v>
      </c>
      <c r="M1" t="s">
        <v>11</v>
      </c>
      <c r="N1" t="s">
        <v>1</v>
      </c>
      <c r="O1" t="s">
        <v>2</v>
      </c>
      <c r="P1" t="s">
        <v>3</v>
      </c>
    </row>
    <row r="2" spans="1:16" x14ac:dyDescent="0.25">
      <c r="A2" t="s">
        <v>12</v>
      </c>
      <c r="B2" t="s">
        <v>13</v>
      </c>
      <c r="C2">
        <v>84.635000000000005</v>
      </c>
      <c r="D2">
        <v>4190.6750000000002</v>
      </c>
      <c r="E2">
        <v>65.66</v>
      </c>
      <c r="F2">
        <v>29.5</v>
      </c>
      <c r="G2">
        <v>0</v>
      </c>
      <c r="H2">
        <v>0</v>
      </c>
      <c r="I2">
        <v>0</v>
      </c>
      <c r="J2">
        <v>4370.47</v>
      </c>
      <c r="L2" t="s">
        <v>12</v>
      </c>
      <c r="M2" t="s">
        <v>13</v>
      </c>
      <c r="N2" s="7">
        <v>1.9400000000000001E-2</v>
      </c>
      <c r="O2" s="1">
        <f t="shared" ref="O2:O17" si="0">+D2/$J2</f>
        <v>0.95886140392223262</v>
      </c>
      <c r="P2" s="1">
        <f t="shared" ref="P2:P17" si="1">+E2/$J2</f>
        <v>1.5023555818939381E-2</v>
      </c>
    </row>
    <row r="3" spans="1:16" x14ac:dyDescent="0.25">
      <c r="A3" t="s">
        <v>14</v>
      </c>
      <c r="B3" t="s">
        <v>15</v>
      </c>
      <c r="C3">
        <v>56.7</v>
      </c>
      <c r="D3">
        <v>2351.7199999999998</v>
      </c>
      <c r="E3">
        <v>28.35</v>
      </c>
      <c r="F3">
        <v>15</v>
      </c>
      <c r="G3">
        <v>0</v>
      </c>
      <c r="H3">
        <v>32.5</v>
      </c>
      <c r="I3">
        <v>0</v>
      </c>
      <c r="J3">
        <v>2484.27</v>
      </c>
      <c r="L3" t="s">
        <v>14</v>
      </c>
      <c r="M3" t="s">
        <v>15</v>
      </c>
      <c r="N3" s="7">
        <v>2.2800000000000001E-2</v>
      </c>
      <c r="O3" s="1">
        <f t="shared" si="0"/>
        <v>0.94664428584654636</v>
      </c>
      <c r="P3" s="1">
        <f t="shared" si="1"/>
        <v>1.1411803064884252E-2</v>
      </c>
    </row>
    <row r="4" spans="1:16" x14ac:dyDescent="0.25">
      <c r="A4" t="s">
        <v>16</v>
      </c>
      <c r="B4" t="s">
        <v>17</v>
      </c>
      <c r="C4">
        <v>206.66</v>
      </c>
      <c r="D4">
        <v>4390.6099999999997</v>
      </c>
      <c r="E4">
        <v>185.5</v>
      </c>
      <c r="F4">
        <v>94.2</v>
      </c>
      <c r="G4">
        <v>0</v>
      </c>
      <c r="H4">
        <v>91.8</v>
      </c>
      <c r="I4">
        <v>0</v>
      </c>
      <c r="J4">
        <v>4968.7700000000004</v>
      </c>
      <c r="L4" t="s">
        <v>16</v>
      </c>
      <c r="M4" t="s">
        <v>17</v>
      </c>
      <c r="N4" s="7">
        <v>4.1599999999999998E-2</v>
      </c>
      <c r="O4" s="1">
        <f t="shared" si="0"/>
        <v>0.88364122307935344</v>
      </c>
      <c r="P4" s="1">
        <f t="shared" si="1"/>
        <v>3.7333183061401508E-2</v>
      </c>
    </row>
    <row r="5" spans="1:16" x14ac:dyDescent="0.25">
      <c r="A5" t="s">
        <v>18</v>
      </c>
      <c r="B5" t="s">
        <v>19</v>
      </c>
      <c r="C5">
        <v>104.9</v>
      </c>
      <c r="D5">
        <v>4709.45</v>
      </c>
      <c r="E5">
        <v>408.55</v>
      </c>
      <c r="F5">
        <v>49.5</v>
      </c>
      <c r="G5">
        <v>9</v>
      </c>
      <c r="H5">
        <v>54</v>
      </c>
      <c r="I5">
        <v>0</v>
      </c>
      <c r="J5">
        <v>5341.9</v>
      </c>
      <c r="L5" t="s">
        <v>18</v>
      </c>
      <c r="M5" t="s">
        <v>19</v>
      </c>
      <c r="N5" s="7">
        <v>1.9599999999999999E-2</v>
      </c>
      <c r="O5" s="1">
        <f t="shared" si="0"/>
        <v>0.88160579569067188</v>
      </c>
      <c r="P5" s="1">
        <f t="shared" si="1"/>
        <v>7.6480278552574929E-2</v>
      </c>
    </row>
    <row r="6" spans="1:16" x14ac:dyDescent="0.25">
      <c r="A6" t="s">
        <v>20</v>
      </c>
      <c r="B6" t="s">
        <v>21</v>
      </c>
      <c r="C6">
        <v>0</v>
      </c>
      <c r="D6">
        <v>710</v>
      </c>
      <c r="E6">
        <v>11.25</v>
      </c>
      <c r="F6">
        <v>0</v>
      </c>
      <c r="G6">
        <v>0</v>
      </c>
      <c r="H6">
        <v>0</v>
      </c>
      <c r="I6">
        <v>0</v>
      </c>
      <c r="J6">
        <v>721.25</v>
      </c>
      <c r="L6" t="s">
        <v>20</v>
      </c>
      <c r="M6" t="s">
        <v>21</v>
      </c>
      <c r="N6" s="7">
        <v>0</v>
      </c>
      <c r="O6" s="1">
        <f t="shared" si="0"/>
        <v>0.98440207972270366</v>
      </c>
      <c r="P6" s="1">
        <f t="shared" si="1"/>
        <v>1.5597920277296361E-2</v>
      </c>
    </row>
    <row r="7" spans="1:16" x14ac:dyDescent="0.25">
      <c r="A7" t="s">
        <v>22</v>
      </c>
      <c r="B7" t="s">
        <v>23</v>
      </c>
      <c r="C7">
        <v>92.7</v>
      </c>
      <c r="D7">
        <v>2018.6</v>
      </c>
      <c r="E7">
        <v>97.75</v>
      </c>
      <c r="F7">
        <v>12</v>
      </c>
      <c r="G7">
        <v>0</v>
      </c>
      <c r="H7">
        <v>6</v>
      </c>
      <c r="I7">
        <v>0</v>
      </c>
      <c r="J7">
        <v>2227.0500000000002</v>
      </c>
      <c r="L7" t="s">
        <v>22</v>
      </c>
      <c r="M7" t="s">
        <v>23</v>
      </c>
      <c r="N7" s="7">
        <v>4.1599999999999998E-2</v>
      </c>
      <c r="O7" s="1">
        <f t="shared" si="0"/>
        <v>0.90640084416604916</v>
      </c>
      <c r="P7" s="1">
        <f t="shared" si="1"/>
        <v>4.389214431647246E-2</v>
      </c>
    </row>
    <row r="8" spans="1:16" x14ac:dyDescent="0.25">
      <c r="A8" t="s">
        <v>24</v>
      </c>
      <c r="B8" t="s">
        <v>25</v>
      </c>
      <c r="C8">
        <v>277.45999999999998</v>
      </c>
      <c r="D8">
        <v>2609.09</v>
      </c>
      <c r="E8">
        <v>165</v>
      </c>
      <c r="F8">
        <v>0</v>
      </c>
      <c r="G8">
        <v>0</v>
      </c>
      <c r="H8">
        <v>0</v>
      </c>
      <c r="I8">
        <v>0</v>
      </c>
      <c r="J8">
        <v>3051.55</v>
      </c>
      <c r="L8" t="s">
        <v>24</v>
      </c>
      <c r="M8" t="s">
        <v>25</v>
      </c>
      <c r="N8" s="7">
        <v>9.0899999999999995E-2</v>
      </c>
      <c r="O8" s="1">
        <f t="shared" si="0"/>
        <v>0.85500483360914947</v>
      </c>
      <c r="P8" s="1">
        <f t="shared" si="1"/>
        <v>5.4070882010781404E-2</v>
      </c>
    </row>
    <row r="9" spans="1:16" x14ac:dyDescent="0.25">
      <c r="A9" t="s">
        <v>26</v>
      </c>
      <c r="B9" t="s">
        <v>27</v>
      </c>
      <c r="C9">
        <v>267.26</v>
      </c>
      <c r="D9">
        <v>3107.848</v>
      </c>
      <c r="E9">
        <v>45</v>
      </c>
      <c r="F9">
        <v>0</v>
      </c>
      <c r="G9">
        <v>0</v>
      </c>
      <c r="H9">
        <v>6</v>
      </c>
      <c r="I9">
        <v>0</v>
      </c>
      <c r="J9">
        <v>3426.1080000000002</v>
      </c>
      <c r="L9" t="s">
        <v>26</v>
      </c>
      <c r="M9" t="s">
        <v>27</v>
      </c>
      <c r="N9" s="7">
        <v>7.8E-2</v>
      </c>
      <c r="O9" s="1">
        <f t="shared" si="0"/>
        <v>0.90710742335034378</v>
      </c>
      <c r="P9" s="1">
        <f t="shared" si="1"/>
        <v>1.3134437093051357E-2</v>
      </c>
    </row>
    <row r="10" spans="1:16" x14ac:dyDescent="0.25">
      <c r="A10" t="s">
        <v>28</v>
      </c>
      <c r="B10" t="s">
        <v>29</v>
      </c>
      <c r="C10">
        <v>72.47</v>
      </c>
      <c r="D10">
        <v>1405.76</v>
      </c>
      <c r="E10">
        <v>182.56</v>
      </c>
      <c r="F10">
        <v>9</v>
      </c>
      <c r="G10">
        <v>0</v>
      </c>
      <c r="H10">
        <v>9</v>
      </c>
      <c r="I10">
        <v>0</v>
      </c>
      <c r="J10">
        <v>1678.79</v>
      </c>
      <c r="L10" t="s">
        <v>28</v>
      </c>
      <c r="M10" t="s">
        <v>29</v>
      </c>
      <c r="N10" s="7">
        <v>4.3200000000000002E-2</v>
      </c>
      <c r="O10" s="1">
        <f t="shared" si="0"/>
        <v>0.83736500693952198</v>
      </c>
      <c r="P10" s="1">
        <f t="shared" si="1"/>
        <v>0.10874498895037497</v>
      </c>
    </row>
    <row r="11" spans="1:16" x14ac:dyDescent="0.25">
      <c r="A11" t="s">
        <v>30</v>
      </c>
      <c r="B11" t="s">
        <v>31</v>
      </c>
      <c r="C11">
        <v>126.94</v>
      </c>
      <c r="D11">
        <v>1354.81</v>
      </c>
      <c r="E11">
        <v>199.9</v>
      </c>
      <c r="F11">
        <v>30</v>
      </c>
      <c r="G11">
        <v>0</v>
      </c>
      <c r="H11">
        <v>27.5</v>
      </c>
      <c r="I11">
        <v>0</v>
      </c>
      <c r="J11">
        <v>1753.25</v>
      </c>
      <c r="L11" t="s">
        <v>30</v>
      </c>
      <c r="M11" t="s">
        <v>31</v>
      </c>
      <c r="N11" s="7">
        <v>7.2400000000000006E-2</v>
      </c>
      <c r="O11" s="1">
        <f t="shared" si="0"/>
        <v>0.77274205047768429</v>
      </c>
      <c r="P11" s="1">
        <f t="shared" si="1"/>
        <v>0.11401682589476686</v>
      </c>
    </row>
    <row r="12" spans="1:16" x14ac:dyDescent="0.25">
      <c r="A12" t="s">
        <v>32</v>
      </c>
      <c r="B12" t="s">
        <v>33</v>
      </c>
      <c r="C12">
        <v>255.55</v>
      </c>
      <c r="D12">
        <v>1907.95</v>
      </c>
      <c r="E12">
        <v>244.5</v>
      </c>
      <c r="F12">
        <v>9</v>
      </c>
      <c r="G12">
        <v>4.5</v>
      </c>
      <c r="H12">
        <v>16.5</v>
      </c>
      <c r="I12">
        <v>0</v>
      </c>
      <c r="J12">
        <v>2447</v>
      </c>
      <c r="L12" t="s">
        <v>32</v>
      </c>
      <c r="M12" t="s">
        <v>33</v>
      </c>
      <c r="N12" s="7">
        <v>0.10440000000000001</v>
      </c>
      <c r="O12" s="1">
        <f t="shared" si="0"/>
        <v>0.77970984879444216</v>
      </c>
      <c r="P12" s="1">
        <f t="shared" si="1"/>
        <v>9.9918267266040042E-2</v>
      </c>
    </row>
    <row r="13" spans="1:16" x14ac:dyDescent="0.25">
      <c r="A13" t="s">
        <v>34</v>
      </c>
      <c r="B13" t="s">
        <v>35</v>
      </c>
      <c r="C13">
        <v>54.85</v>
      </c>
      <c r="D13">
        <v>2927.32</v>
      </c>
      <c r="E13">
        <v>215.08</v>
      </c>
      <c r="F13">
        <v>16.5</v>
      </c>
      <c r="G13">
        <v>0</v>
      </c>
      <c r="H13">
        <v>0</v>
      </c>
      <c r="I13">
        <v>0</v>
      </c>
      <c r="J13">
        <v>3213.75</v>
      </c>
      <c r="L13" t="s">
        <v>34</v>
      </c>
      <c r="M13" t="s">
        <v>35</v>
      </c>
      <c r="N13" s="7">
        <v>1.7100000000000001E-2</v>
      </c>
      <c r="O13" s="1">
        <f t="shared" si="0"/>
        <v>0.91087359004278501</v>
      </c>
      <c r="P13" s="1">
        <f t="shared" si="1"/>
        <v>6.6924931933099965E-2</v>
      </c>
    </row>
    <row r="14" spans="1:16" x14ac:dyDescent="0.25">
      <c r="A14" t="s">
        <v>36</v>
      </c>
      <c r="B14" t="s">
        <v>37</v>
      </c>
      <c r="C14">
        <v>20.2</v>
      </c>
      <c r="D14">
        <v>1167</v>
      </c>
      <c r="E14">
        <v>31.2</v>
      </c>
      <c r="F14">
        <v>12</v>
      </c>
      <c r="G14">
        <v>0</v>
      </c>
      <c r="H14">
        <v>15</v>
      </c>
      <c r="I14">
        <v>0</v>
      </c>
      <c r="J14">
        <v>1245.4000000000001</v>
      </c>
      <c r="L14" t="s">
        <v>36</v>
      </c>
      <c r="M14" t="s">
        <v>37</v>
      </c>
      <c r="N14" s="7">
        <v>1.6199999999999999E-2</v>
      </c>
      <c r="O14" s="1">
        <f t="shared" si="0"/>
        <v>0.93704833788341091</v>
      </c>
      <c r="P14" s="1">
        <f t="shared" si="1"/>
        <v>2.5052192066805843E-2</v>
      </c>
    </row>
    <row r="15" spans="1:16" x14ac:dyDescent="0.25">
      <c r="A15" t="s">
        <v>38</v>
      </c>
      <c r="B15" t="s">
        <v>39</v>
      </c>
      <c r="C15">
        <v>0</v>
      </c>
      <c r="D15">
        <v>121.5</v>
      </c>
      <c r="E15">
        <v>0</v>
      </c>
      <c r="F15">
        <v>0</v>
      </c>
      <c r="G15">
        <v>0</v>
      </c>
      <c r="H15">
        <v>0</v>
      </c>
      <c r="I15">
        <v>0</v>
      </c>
      <c r="J15">
        <v>121.5</v>
      </c>
      <c r="L15" t="s">
        <v>38</v>
      </c>
      <c r="M15" t="s">
        <v>39</v>
      </c>
      <c r="N15" s="7">
        <v>0</v>
      </c>
      <c r="O15" s="1">
        <f t="shared" si="0"/>
        <v>1</v>
      </c>
      <c r="P15" s="1">
        <f t="shared" si="1"/>
        <v>0</v>
      </c>
    </row>
    <row r="16" spans="1:16" x14ac:dyDescent="0.25">
      <c r="A16" t="s">
        <v>40</v>
      </c>
      <c r="B16" t="s">
        <v>41</v>
      </c>
      <c r="C16">
        <v>46</v>
      </c>
      <c r="D16">
        <v>2460.5500000000002</v>
      </c>
      <c r="E16">
        <v>133</v>
      </c>
      <c r="F16">
        <v>6</v>
      </c>
      <c r="G16">
        <v>0</v>
      </c>
      <c r="H16">
        <v>3</v>
      </c>
      <c r="I16">
        <v>0</v>
      </c>
      <c r="J16">
        <v>2653.3</v>
      </c>
      <c r="L16" t="s">
        <v>40</v>
      </c>
      <c r="M16" t="s">
        <v>41</v>
      </c>
      <c r="N16" s="7">
        <v>1.7299999999999999E-2</v>
      </c>
      <c r="O16" s="1">
        <f t="shared" si="0"/>
        <v>0.9273546150077262</v>
      </c>
      <c r="P16" s="1">
        <f t="shared" si="1"/>
        <v>5.0126257867561148E-2</v>
      </c>
    </row>
    <row r="17" spans="1:16" x14ac:dyDescent="0.25">
      <c r="A17" t="s">
        <v>9</v>
      </c>
      <c r="B17" t="s">
        <v>8</v>
      </c>
      <c r="C17">
        <v>1666.325</v>
      </c>
      <c r="D17">
        <v>35432.883000000002</v>
      </c>
      <c r="E17">
        <v>2013.3</v>
      </c>
      <c r="F17">
        <v>282.7</v>
      </c>
      <c r="G17">
        <v>13.5</v>
      </c>
      <c r="H17">
        <v>261.3</v>
      </c>
      <c r="I17">
        <v>0</v>
      </c>
      <c r="J17">
        <v>39704.358</v>
      </c>
      <c r="L17" t="s">
        <v>9</v>
      </c>
      <c r="M17" t="s">
        <v>8</v>
      </c>
      <c r="N17" s="7">
        <v>4.2000000000000003E-2</v>
      </c>
      <c r="O17" s="1">
        <f t="shared" si="0"/>
        <v>0.89241798091786306</v>
      </c>
      <c r="P17" s="1">
        <f t="shared" si="1"/>
        <v>5.0707280042155571E-2</v>
      </c>
    </row>
  </sheetData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P35"/>
  <sheetViews>
    <sheetView zoomScale="70" zoomScaleNormal="70" workbookViewId="0">
      <selection activeCell="N8" sqref="N8"/>
    </sheetView>
  </sheetViews>
  <sheetFormatPr baseColWidth="10" defaultColWidth="11.42578125" defaultRowHeight="15" x14ac:dyDescent="0.25"/>
  <sheetData>
    <row r="1" spans="1:16" x14ac:dyDescent="0.25">
      <c r="A1" t="s">
        <v>10</v>
      </c>
      <c r="B1" t="s">
        <v>11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L1" t="s">
        <v>10</v>
      </c>
      <c r="M1" t="s">
        <v>11</v>
      </c>
      <c r="N1" t="s">
        <v>1</v>
      </c>
      <c r="O1" t="s">
        <v>2</v>
      </c>
      <c r="P1" t="s">
        <v>3</v>
      </c>
    </row>
    <row r="2" spans="1:16" x14ac:dyDescent="0.25">
      <c r="A2" t="s">
        <v>12</v>
      </c>
      <c r="B2" t="s">
        <v>13</v>
      </c>
      <c r="C2">
        <v>43.45</v>
      </c>
      <c r="D2">
        <v>4627.5079999999998</v>
      </c>
      <c r="E2">
        <v>65.25</v>
      </c>
      <c r="F2">
        <v>29.25</v>
      </c>
      <c r="G2">
        <v>0</v>
      </c>
      <c r="H2">
        <v>0</v>
      </c>
      <c r="I2">
        <v>0</v>
      </c>
      <c r="J2">
        <v>4765.4579999999996</v>
      </c>
      <c r="L2" t="s">
        <v>12</v>
      </c>
      <c r="M2" t="s">
        <v>13</v>
      </c>
      <c r="N2" s="7">
        <f>+C2/$J2</f>
        <v>9.1176965571829627E-3</v>
      </c>
      <c r="O2" s="1">
        <f t="shared" ref="O2:P18" si="0">+D2/$J2</f>
        <v>0.97105210034376555</v>
      </c>
      <c r="P2" s="1">
        <f t="shared" si="0"/>
        <v>1.3692283092202261E-2</v>
      </c>
    </row>
    <row r="3" spans="1:16" x14ac:dyDescent="0.25">
      <c r="A3" t="s">
        <v>14</v>
      </c>
      <c r="B3" t="s">
        <v>15</v>
      </c>
      <c r="C3">
        <v>83.9</v>
      </c>
      <c r="D3">
        <v>2241.848</v>
      </c>
      <c r="E3">
        <v>22.6</v>
      </c>
      <c r="F3">
        <v>18.3</v>
      </c>
      <c r="G3">
        <v>0</v>
      </c>
      <c r="H3">
        <v>11.4</v>
      </c>
      <c r="I3">
        <v>0</v>
      </c>
      <c r="J3">
        <v>2378.0479999999998</v>
      </c>
      <c r="L3" t="s">
        <v>14</v>
      </c>
      <c r="M3" t="s">
        <v>15</v>
      </c>
      <c r="N3" s="7">
        <f t="shared" ref="N3:N18" si="1">+C3/$J3</f>
        <v>3.5281037220442991E-2</v>
      </c>
      <c r="O3" s="1">
        <f t="shared" si="0"/>
        <v>0.94272613504857772</v>
      </c>
      <c r="P3" s="1">
        <f t="shared" si="0"/>
        <v>9.5035928627176594E-3</v>
      </c>
    </row>
    <row r="4" spans="1:16" x14ac:dyDescent="0.25">
      <c r="A4" t="s">
        <v>16</v>
      </c>
      <c r="B4" t="s">
        <v>17</v>
      </c>
      <c r="C4">
        <v>353.16</v>
      </c>
      <c r="D4">
        <v>3992.39</v>
      </c>
      <c r="E4">
        <v>198.25</v>
      </c>
      <c r="F4">
        <v>71.099999999999994</v>
      </c>
      <c r="G4">
        <v>0</v>
      </c>
      <c r="H4">
        <v>87</v>
      </c>
      <c r="I4">
        <v>10.35</v>
      </c>
      <c r="J4">
        <v>4712.25</v>
      </c>
      <c r="L4" t="s">
        <v>16</v>
      </c>
      <c r="M4" t="s">
        <v>17</v>
      </c>
      <c r="N4" s="7">
        <f t="shared" si="1"/>
        <v>7.4945089925194983E-2</v>
      </c>
      <c r="O4" s="1">
        <f t="shared" si="0"/>
        <v>0.84723645816754201</v>
      </c>
      <c r="P4" s="1">
        <f t="shared" si="0"/>
        <v>4.2071197411003236E-2</v>
      </c>
    </row>
    <row r="5" spans="1:16" x14ac:dyDescent="0.25">
      <c r="A5" t="s">
        <v>18</v>
      </c>
      <c r="B5" t="s">
        <v>19</v>
      </c>
      <c r="C5">
        <v>127.67</v>
      </c>
      <c r="D5">
        <v>4432.6899999999996</v>
      </c>
      <c r="E5">
        <v>485.3</v>
      </c>
      <c r="F5">
        <v>51.75</v>
      </c>
      <c r="G5">
        <v>9</v>
      </c>
      <c r="H5">
        <v>54</v>
      </c>
      <c r="I5">
        <v>1.5</v>
      </c>
      <c r="J5">
        <v>5169.41</v>
      </c>
      <c r="L5" t="s">
        <v>18</v>
      </c>
      <c r="M5" t="s">
        <v>19</v>
      </c>
      <c r="N5" s="7">
        <f t="shared" si="1"/>
        <v>2.4697209159265758E-2</v>
      </c>
      <c r="O5" s="1">
        <f t="shared" si="0"/>
        <v>0.85748470328335336</v>
      </c>
      <c r="P5" s="1">
        <f t="shared" si="0"/>
        <v>9.3879185438957249E-2</v>
      </c>
    </row>
    <row r="6" spans="1:16" x14ac:dyDescent="0.25">
      <c r="A6" t="s">
        <v>20</v>
      </c>
      <c r="B6" t="s">
        <v>21</v>
      </c>
      <c r="C6">
        <v>0</v>
      </c>
      <c r="D6">
        <v>593.20000000000005</v>
      </c>
      <c r="E6">
        <v>12</v>
      </c>
      <c r="F6">
        <v>0</v>
      </c>
      <c r="G6">
        <v>0</v>
      </c>
      <c r="H6">
        <v>1.5</v>
      </c>
      <c r="I6">
        <v>0</v>
      </c>
      <c r="J6">
        <v>606.70000000000005</v>
      </c>
      <c r="L6" t="s">
        <v>20</v>
      </c>
      <c r="M6" t="s">
        <v>21</v>
      </c>
      <c r="N6" s="7">
        <f t="shared" si="1"/>
        <v>0</v>
      </c>
      <c r="O6" s="1">
        <f t="shared" si="0"/>
        <v>0.97774847535849674</v>
      </c>
      <c r="P6" s="1">
        <f t="shared" si="0"/>
        <v>1.9779133014669523E-2</v>
      </c>
    </row>
    <row r="7" spans="1:16" x14ac:dyDescent="0.25">
      <c r="A7" t="s">
        <v>22</v>
      </c>
      <c r="B7" t="s">
        <v>23</v>
      </c>
      <c r="C7">
        <v>49.51</v>
      </c>
      <c r="D7">
        <v>1536.75</v>
      </c>
      <c r="E7">
        <v>122.4</v>
      </c>
      <c r="F7">
        <v>20.7</v>
      </c>
      <c r="G7">
        <v>0</v>
      </c>
      <c r="H7">
        <v>6</v>
      </c>
      <c r="I7">
        <v>0</v>
      </c>
      <c r="J7">
        <v>1735.36</v>
      </c>
      <c r="L7" t="s">
        <v>22</v>
      </c>
      <c r="M7" t="s">
        <v>23</v>
      </c>
      <c r="N7" s="7">
        <f t="shared" si="1"/>
        <v>2.8530103263876085E-2</v>
      </c>
      <c r="O7" s="1">
        <f t="shared" si="0"/>
        <v>0.88555112483865028</v>
      </c>
      <c r="P7" s="1">
        <f t="shared" si="0"/>
        <v>7.0532915360501575E-2</v>
      </c>
    </row>
    <row r="8" spans="1:16" x14ac:dyDescent="0.25">
      <c r="A8" t="s">
        <v>24</v>
      </c>
      <c r="B8" t="s">
        <v>25</v>
      </c>
      <c r="C8">
        <v>321.5</v>
      </c>
      <c r="D8">
        <v>2541.6</v>
      </c>
      <c r="E8">
        <v>189.75</v>
      </c>
      <c r="F8">
        <v>31.5</v>
      </c>
      <c r="G8">
        <v>0</v>
      </c>
      <c r="H8">
        <v>31.5</v>
      </c>
      <c r="I8">
        <v>6</v>
      </c>
      <c r="J8">
        <v>3121.85</v>
      </c>
      <c r="L8" t="s">
        <v>24</v>
      </c>
      <c r="M8" t="s">
        <v>25</v>
      </c>
      <c r="N8" s="7">
        <f t="shared" si="1"/>
        <v>0.10298380767813957</v>
      </c>
      <c r="O8" s="1">
        <f t="shared" si="0"/>
        <v>0.81413264570687249</v>
      </c>
      <c r="P8" s="1">
        <f t="shared" si="0"/>
        <v>6.0781267517657799E-2</v>
      </c>
    </row>
    <row r="9" spans="1:16" x14ac:dyDescent="0.25">
      <c r="A9" t="s">
        <v>26</v>
      </c>
      <c r="B9" t="s">
        <v>27</v>
      </c>
      <c r="C9">
        <v>125.3</v>
      </c>
      <c r="D9">
        <v>2550.1999999999998</v>
      </c>
      <c r="E9">
        <v>54</v>
      </c>
      <c r="F9">
        <v>0</v>
      </c>
      <c r="G9">
        <v>0</v>
      </c>
      <c r="H9">
        <v>0</v>
      </c>
      <c r="I9">
        <v>0</v>
      </c>
      <c r="J9">
        <v>2729.5</v>
      </c>
      <c r="L9" t="s">
        <v>26</v>
      </c>
      <c r="M9" t="s">
        <v>27</v>
      </c>
      <c r="N9" s="7">
        <f t="shared" si="1"/>
        <v>4.5905843561091772E-2</v>
      </c>
      <c r="O9" s="1">
        <f t="shared" si="0"/>
        <v>0.9343103132441839</v>
      </c>
      <c r="P9" s="1">
        <f t="shared" si="0"/>
        <v>1.9783843194724308E-2</v>
      </c>
    </row>
    <row r="10" spans="1:16" x14ac:dyDescent="0.25">
      <c r="A10" t="s">
        <v>28</v>
      </c>
      <c r="B10" t="s">
        <v>29</v>
      </c>
      <c r="C10">
        <v>65.790000000000006</v>
      </c>
      <c r="D10">
        <v>1152.81</v>
      </c>
      <c r="E10">
        <v>235.35</v>
      </c>
      <c r="F10">
        <v>18</v>
      </c>
      <c r="G10">
        <v>0</v>
      </c>
      <c r="H10">
        <v>18</v>
      </c>
      <c r="I10">
        <v>0</v>
      </c>
      <c r="J10">
        <v>1489.95</v>
      </c>
      <c r="L10" t="s">
        <v>28</v>
      </c>
      <c r="M10" t="s">
        <v>29</v>
      </c>
      <c r="N10" s="7">
        <f t="shared" si="1"/>
        <v>4.4155844155844157E-2</v>
      </c>
      <c r="O10" s="1">
        <f t="shared" si="0"/>
        <v>0.77372395046813647</v>
      </c>
      <c r="P10" s="1">
        <f t="shared" si="0"/>
        <v>0.15795832074901842</v>
      </c>
    </row>
    <row r="11" spans="1:16" x14ac:dyDescent="0.25">
      <c r="A11" t="s">
        <v>30</v>
      </c>
      <c r="B11" t="s">
        <v>31</v>
      </c>
      <c r="C11">
        <v>144.15</v>
      </c>
      <c r="D11">
        <v>1317.85</v>
      </c>
      <c r="E11">
        <v>200.95</v>
      </c>
      <c r="F11">
        <v>24</v>
      </c>
      <c r="G11">
        <v>0</v>
      </c>
      <c r="H11">
        <v>28.5</v>
      </c>
      <c r="I11">
        <v>0</v>
      </c>
      <c r="J11">
        <v>1715.45</v>
      </c>
      <c r="L11" t="s">
        <v>30</v>
      </c>
      <c r="M11" t="s">
        <v>31</v>
      </c>
      <c r="N11" s="7">
        <f t="shared" si="1"/>
        <v>8.4030429333411066E-2</v>
      </c>
      <c r="O11" s="1">
        <f t="shared" si="0"/>
        <v>0.76822408114488905</v>
      </c>
      <c r="P11" s="1">
        <f t="shared" si="0"/>
        <v>0.11714127488414118</v>
      </c>
    </row>
    <row r="12" spans="1:16" x14ac:dyDescent="0.25">
      <c r="A12" t="s">
        <v>32</v>
      </c>
      <c r="B12" t="s">
        <v>33</v>
      </c>
      <c r="C12">
        <v>272.14999999999998</v>
      </c>
      <c r="D12">
        <v>1829.6</v>
      </c>
      <c r="E12">
        <v>240</v>
      </c>
      <c r="F12">
        <v>0</v>
      </c>
      <c r="G12">
        <v>0</v>
      </c>
      <c r="H12">
        <v>9.75</v>
      </c>
      <c r="I12">
        <v>0</v>
      </c>
      <c r="J12">
        <v>2351.5</v>
      </c>
      <c r="L12" t="s">
        <v>32</v>
      </c>
      <c r="M12" t="s">
        <v>33</v>
      </c>
      <c r="N12" s="7">
        <f t="shared" si="1"/>
        <v>0.11573463746544757</v>
      </c>
      <c r="O12" s="1">
        <f t="shared" si="0"/>
        <v>0.7780565596427812</v>
      </c>
      <c r="P12" s="1">
        <f t="shared" si="0"/>
        <v>0.10206251328938976</v>
      </c>
    </row>
    <row r="13" spans="1:16" x14ac:dyDescent="0.25">
      <c r="A13" t="s">
        <v>34</v>
      </c>
      <c r="B13" t="s">
        <v>35</v>
      </c>
      <c r="C13">
        <v>118.89</v>
      </c>
      <c r="D13">
        <v>2474.04</v>
      </c>
      <c r="E13">
        <v>261.20999999999998</v>
      </c>
      <c r="F13">
        <v>56.7</v>
      </c>
      <c r="G13">
        <v>0</v>
      </c>
      <c r="H13">
        <v>63.6</v>
      </c>
      <c r="I13">
        <v>0</v>
      </c>
      <c r="J13">
        <v>2974.44</v>
      </c>
      <c r="L13" t="s">
        <v>34</v>
      </c>
      <c r="M13" t="s">
        <v>35</v>
      </c>
      <c r="N13" s="7">
        <f t="shared" si="1"/>
        <v>3.9970549078145803E-2</v>
      </c>
      <c r="O13" s="1">
        <f t="shared" si="0"/>
        <v>0.83176665187396615</v>
      </c>
      <c r="P13" s="1">
        <f t="shared" si="0"/>
        <v>8.7818211159075316E-2</v>
      </c>
    </row>
    <row r="14" spans="1:16" x14ac:dyDescent="0.25">
      <c r="A14" t="s">
        <v>36</v>
      </c>
      <c r="B14" t="s">
        <v>37</v>
      </c>
      <c r="C14">
        <v>18</v>
      </c>
      <c r="D14">
        <v>1136.45</v>
      </c>
      <c r="E14">
        <v>73.099999999999994</v>
      </c>
      <c r="F14">
        <v>4.5</v>
      </c>
      <c r="G14">
        <v>0</v>
      </c>
      <c r="H14">
        <v>4.5</v>
      </c>
      <c r="I14">
        <v>0</v>
      </c>
      <c r="J14">
        <v>1236.55</v>
      </c>
      <c r="L14" t="s">
        <v>36</v>
      </c>
      <c r="M14" t="s">
        <v>37</v>
      </c>
      <c r="N14" s="7">
        <f t="shared" si="1"/>
        <v>1.4556629331608104E-2</v>
      </c>
      <c r="O14" s="1">
        <f t="shared" si="0"/>
        <v>0.91904896688366833</v>
      </c>
      <c r="P14" s="1">
        <f t="shared" si="0"/>
        <v>5.9116089118919572E-2</v>
      </c>
    </row>
    <row r="15" spans="1:16" x14ac:dyDescent="0.25">
      <c r="A15" t="s">
        <v>38</v>
      </c>
      <c r="B15" t="s">
        <v>39</v>
      </c>
      <c r="C15">
        <v>0</v>
      </c>
      <c r="D15">
        <v>139.5</v>
      </c>
      <c r="E15">
        <v>0</v>
      </c>
      <c r="F15">
        <v>0</v>
      </c>
      <c r="G15">
        <v>0</v>
      </c>
      <c r="H15">
        <v>0</v>
      </c>
      <c r="I15">
        <v>0</v>
      </c>
      <c r="J15">
        <v>139.5</v>
      </c>
      <c r="L15" t="s">
        <v>38</v>
      </c>
      <c r="M15" t="s">
        <v>39</v>
      </c>
      <c r="N15" s="7">
        <f t="shared" si="1"/>
        <v>0</v>
      </c>
      <c r="O15" s="1">
        <f t="shared" si="0"/>
        <v>1</v>
      </c>
      <c r="P15" s="1">
        <f t="shared" si="0"/>
        <v>0</v>
      </c>
    </row>
    <row r="16" spans="1:16" x14ac:dyDescent="0.25">
      <c r="A16" t="s">
        <v>40</v>
      </c>
      <c r="B16" t="s">
        <v>41</v>
      </c>
      <c r="C16">
        <v>19.3</v>
      </c>
      <c r="D16">
        <v>2342.67</v>
      </c>
      <c r="E16">
        <v>123.2</v>
      </c>
      <c r="F16">
        <v>0</v>
      </c>
      <c r="G16">
        <v>0</v>
      </c>
      <c r="H16">
        <v>0</v>
      </c>
      <c r="I16">
        <v>0</v>
      </c>
      <c r="J16">
        <v>2489.17</v>
      </c>
      <c r="L16" t="s">
        <v>40</v>
      </c>
      <c r="M16" t="s">
        <v>41</v>
      </c>
      <c r="N16" s="7">
        <f t="shared" si="1"/>
        <v>7.7535885455794502E-3</v>
      </c>
      <c r="O16" s="1">
        <f t="shared" si="0"/>
        <v>0.94114504031464308</v>
      </c>
      <c r="P16" s="1">
        <f t="shared" si="0"/>
        <v>4.9494409783180739E-2</v>
      </c>
    </row>
    <row r="17" spans="1:16" x14ac:dyDescent="0.25">
      <c r="A17" t="s">
        <v>9</v>
      </c>
      <c r="B17" t="s">
        <v>8</v>
      </c>
      <c r="C17">
        <v>1742.77</v>
      </c>
      <c r="D17">
        <v>32969.106</v>
      </c>
      <c r="E17">
        <v>2283.36</v>
      </c>
      <c r="F17">
        <v>325.8</v>
      </c>
      <c r="G17">
        <v>9</v>
      </c>
      <c r="H17">
        <v>315.75</v>
      </c>
      <c r="I17">
        <v>17.850000000000001</v>
      </c>
      <c r="J17">
        <v>37675.135999999999</v>
      </c>
      <c r="L17" t="s">
        <v>9</v>
      </c>
      <c r="M17" t="s">
        <v>8</v>
      </c>
      <c r="N17" s="7">
        <f>+C17/$J17</f>
        <v>4.6257829036104876E-2</v>
      </c>
      <c r="O17" s="1">
        <f t="shared" si="0"/>
        <v>0.87508923657236437</v>
      </c>
      <c r="P17" s="1">
        <f t="shared" si="0"/>
        <v>6.060654963528201E-2</v>
      </c>
    </row>
    <row r="18" spans="1:16" x14ac:dyDescent="0.25">
      <c r="B18" t="s">
        <v>53</v>
      </c>
      <c r="C18">
        <v>0</v>
      </c>
      <c r="D18">
        <v>60</v>
      </c>
      <c r="E18">
        <v>0</v>
      </c>
      <c r="F18">
        <v>0</v>
      </c>
      <c r="G18">
        <v>0</v>
      </c>
      <c r="H18">
        <v>0</v>
      </c>
      <c r="I18">
        <v>0</v>
      </c>
      <c r="J18">
        <v>60</v>
      </c>
      <c r="M18" t="s">
        <v>53</v>
      </c>
      <c r="N18" s="7">
        <f t="shared" si="1"/>
        <v>0</v>
      </c>
      <c r="O18" s="1">
        <f t="shared" si="0"/>
        <v>1</v>
      </c>
      <c r="P18" s="1">
        <f t="shared" si="0"/>
        <v>0</v>
      </c>
    </row>
    <row r="20" spans="1:16" x14ac:dyDescent="0.25">
      <c r="N20" s="7"/>
      <c r="O20" s="1"/>
      <c r="P20" s="1"/>
    </row>
    <row r="21" spans="1:16" x14ac:dyDescent="0.25">
      <c r="N21" s="7"/>
      <c r="O21" s="1"/>
      <c r="P21" s="1"/>
    </row>
    <row r="22" spans="1:16" x14ac:dyDescent="0.25">
      <c r="N22" s="7"/>
      <c r="O22" s="1"/>
      <c r="P22" s="1"/>
    </row>
    <row r="23" spans="1:16" x14ac:dyDescent="0.25">
      <c r="N23" s="7"/>
      <c r="O23" s="1"/>
      <c r="P23" s="1"/>
    </row>
    <row r="24" spans="1:16" x14ac:dyDescent="0.25">
      <c r="N24" s="7"/>
      <c r="O24" s="1"/>
      <c r="P24" s="1"/>
    </row>
    <row r="25" spans="1:16" x14ac:dyDescent="0.25">
      <c r="N25" s="7"/>
      <c r="O25" s="1"/>
      <c r="P25" s="1"/>
    </row>
    <row r="26" spans="1:16" x14ac:dyDescent="0.25">
      <c r="N26" s="7"/>
      <c r="O26" s="1"/>
      <c r="P26" s="1"/>
    </row>
    <row r="27" spans="1:16" x14ac:dyDescent="0.25">
      <c r="N27" s="7"/>
      <c r="O27" s="1"/>
      <c r="P27" s="1"/>
    </row>
    <row r="28" spans="1:16" x14ac:dyDescent="0.25">
      <c r="N28" s="7"/>
      <c r="O28" s="1"/>
      <c r="P28" s="1"/>
    </row>
    <row r="29" spans="1:16" x14ac:dyDescent="0.25">
      <c r="N29" s="7"/>
      <c r="O29" s="1"/>
      <c r="P29" s="1"/>
    </row>
    <row r="30" spans="1:16" x14ac:dyDescent="0.25">
      <c r="N30" s="7"/>
      <c r="O30" s="1"/>
      <c r="P30" s="1"/>
    </row>
    <row r="31" spans="1:16" x14ac:dyDescent="0.25">
      <c r="N31" s="7"/>
      <c r="O31" s="1"/>
      <c r="P31" s="1"/>
    </row>
    <row r="32" spans="1:16" x14ac:dyDescent="0.25">
      <c r="N32" s="7"/>
      <c r="O32" s="1"/>
      <c r="P32" s="1"/>
    </row>
    <row r="33" spans="14:16" x14ac:dyDescent="0.25">
      <c r="N33" s="7"/>
      <c r="O33" s="1"/>
      <c r="P33" s="1"/>
    </row>
    <row r="34" spans="14:16" x14ac:dyDescent="0.25">
      <c r="N34" s="7"/>
      <c r="O34" s="1"/>
      <c r="P34" s="1"/>
    </row>
    <row r="35" spans="14:16" x14ac:dyDescent="0.25">
      <c r="N35" s="7"/>
      <c r="O35" s="1"/>
      <c r="P35" s="1"/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P17"/>
  <sheetViews>
    <sheetView zoomScale="70" zoomScaleNormal="70" workbookViewId="0">
      <selection activeCell="N16" sqref="N16"/>
    </sheetView>
  </sheetViews>
  <sheetFormatPr baseColWidth="10" defaultColWidth="11.42578125" defaultRowHeight="15" x14ac:dyDescent="0.25"/>
  <sheetData>
    <row r="1" spans="1:16" x14ac:dyDescent="0.25">
      <c r="A1" t="s">
        <v>10</v>
      </c>
      <c r="B1" t="s">
        <v>11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L1" t="s">
        <v>10</v>
      </c>
      <c r="M1" t="s">
        <v>11</v>
      </c>
      <c r="N1" t="s">
        <v>1</v>
      </c>
      <c r="O1" t="s">
        <v>2</v>
      </c>
      <c r="P1" t="s">
        <v>3</v>
      </c>
    </row>
    <row r="2" spans="1:16" x14ac:dyDescent="0.25">
      <c r="A2" t="s">
        <v>12</v>
      </c>
      <c r="B2" t="s">
        <v>13</v>
      </c>
      <c r="C2">
        <v>192.12</v>
      </c>
      <c r="D2">
        <v>3640.5990000000002</v>
      </c>
      <c r="E2">
        <v>74.959999999999994</v>
      </c>
      <c r="F2">
        <v>0</v>
      </c>
      <c r="G2">
        <v>0</v>
      </c>
      <c r="H2">
        <v>0</v>
      </c>
      <c r="I2">
        <v>0</v>
      </c>
      <c r="J2">
        <v>3907.6790000000001</v>
      </c>
      <c r="L2" t="s">
        <v>12</v>
      </c>
      <c r="M2" t="s">
        <v>13</v>
      </c>
      <c r="N2" s="7">
        <f>+C2/$J2</f>
        <v>4.9164734360217406E-2</v>
      </c>
      <c r="O2" s="1">
        <f t="shared" ref="O2:P15" si="0">+D2/$J2</f>
        <v>0.93165252314737212</v>
      </c>
      <c r="P2" s="1">
        <f t="shared" si="0"/>
        <v>1.9182742492410455E-2</v>
      </c>
    </row>
    <row r="3" spans="1:16" x14ac:dyDescent="0.25">
      <c r="A3" t="s">
        <v>14</v>
      </c>
      <c r="B3" t="s">
        <v>15</v>
      </c>
      <c r="C3">
        <v>55.4</v>
      </c>
      <c r="D3">
        <v>1669.74</v>
      </c>
      <c r="E3">
        <v>38.299999999999997</v>
      </c>
      <c r="F3">
        <v>0</v>
      </c>
      <c r="G3">
        <v>0</v>
      </c>
      <c r="H3">
        <v>0</v>
      </c>
      <c r="I3">
        <v>0</v>
      </c>
      <c r="J3">
        <v>1763.44</v>
      </c>
      <c r="L3" t="s">
        <v>14</v>
      </c>
      <c r="M3" t="s">
        <v>15</v>
      </c>
      <c r="N3" s="7">
        <f>+C3/$J3</f>
        <v>3.141586898335072E-2</v>
      </c>
      <c r="O3" s="1">
        <f t="shared" si="0"/>
        <v>0.94686521798303314</v>
      </c>
      <c r="P3" s="1">
        <f t="shared" si="0"/>
        <v>2.1718913033616113E-2</v>
      </c>
    </row>
    <row r="4" spans="1:16" x14ac:dyDescent="0.25">
      <c r="A4" t="s">
        <v>16</v>
      </c>
      <c r="B4" t="s">
        <v>17</v>
      </c>
      <c r="C4">
        <v>435.65</v>
      </c>
      <c r="D4">
        <v>3567.0650000000001</v>
      </c>
      <c r="E4">
        <v>313.8</v>
      </c>
      <c r="F4">
        <v>0</v>
      </c>
      <c r="G4">
        <v>0</v>
      </c>
      <c r="H4">
        <v>0</v>
      </c>
      <c r="I4">
        <v>0</v>
      </c>
      <c r="J4">
        <v>4316.5150000000003</v>
      </c>
      <c r="L4" t="s">
        <v>16</v>
      </c>
      <c r="M4" t="s">
        <v>17</v>
      </c>
      <c r="N4" s="7">
        <f t="shared" ref="N4:N15" si="1">+C4/$J4</f>
        <v>0.10092632598288201</v>
      </c>
      <c r="O4" s="1">
        <f t="shared" si="0"/>
        <v>0.82637613908442342</v>
      </c>
      <c r="P4" s="1">
        <f t="shared" si="0"/>
        <v>7.2697534932694541E-2</v>
      </c>
    </row>
    <row r="5" spans="1:16" x14ac:dyDescent="0.25">
      <c r="A5" t="s">
        <v>18</v>
      </c>
      <c r="B5" t="s">
        <v>19</v>
      </c>
      <c r="C5">
        <v>99.05</v>
      </c>
      <c r="D5">
        <v>3445.7049999999999</v>
      </c>
      <c r="E5">
        <v>454.8</v>
      </c>
      <c r="F5">
        <v>51.75</v>
      </c>
      <c r="G5">
        <v>9</v>
      </c>
      <c r="H5">
        <v>35.85</v>
      </c>
      <c r="I5">
        <v>0</v>
      </c>
      <c r="J5">
        <v>4096.1549999999997</v>
      </c>
      <c r="L5" t="s">
        <v>18</v>
      </c>
      <c r="M5" t="s">
        <v>19</v>
      </c>
      <c r="N5" s="7">
        <f t="shared" si="1"/>
        <v>2.4181213845667463E-2</v>
      </c>
      <c r="O5" s="1">
        <f t="shared" si="0"/>
        <v>0.84120473956674002</v>
      </c>
      <c r="P5" s="1">
        <f t="shared" si="0"/>
        <v>0.11103095463916772</v>
      </c>
    </row>
    <row r="6" spans="1:16" x14ac:dyDescent="0.25">
      <c r="A6" t="s">
        <v>20</v>
      </c>
      <c r="B6" t="s">
        <v>21</v>
      </c>
      <c r="C6">
        <v>0</v>
      </c>
      <c r="D6">
        <v>379.8</v>
      </c>
      <c r="E6">
        <v>9</v>
      </c>
      <c r="F6">
        <v>0</v>
      </c>
      <c r="G6">
        <v>0</v>
      </c>
      <c r="H6">
        <v>0</v>
      </c>
      <c r="I6">
        <v>0</v>
      </c>
      <c r="J6">
        <v>388.8</v>
      </c>
      <c r="L6" t="s">
        <v>20</v>
      </c>
      <c r="M6" t="s">
        <v>21</v>
      </c>
      <c r="N6" s="7">
        <f t="shared" si="1"/>
        <v>0</v>
      </c>
      <c r="O6" s="1">
        <f t="shared" si="0"/>
        <v>0.97685185185185186</v>
      </c>
      <c r="P6" s="1">
        <f t="shared" si="0"/>
        <v>2.3148148148148147E-2</v>
      </c>
    </row>
    <row r="7" spans="1:16" x14ac:dyDescent="0.25">
      <c r="A7" t="s">
        <v>22</v>
      </c>
      <c r="B7" t="s">
        <v>23</v>
      </c>
      <c r="C7">
        <v>36.549999999999997</v>
      </c>
      <c r="D7">
        <v>784.52700000000004</v>
      </c>
      <c r="E7">
        <v>214</v>
      </c>
      <c r="F7">
        <v>0</v>
      </c>
      <c r="G7">
        <v>0</v>
      </c>
      <c r="H7">
        <v>0</v>
      </c>
      <c r="I7">
        <v>0</v>
      </c>
      <c r="J7">
        <v>1035.077</v>
      </c>
      <c r="L7" t="s">
        <v>22</v>
      </c>
      <c r="M7" t="s">
        <v>23</v>
      </c>
      <c r="N7" s="7">
        <f t="shared" si="1"/>
        <v>3.5311382631437079E-2</v>
      </c>
      <c r="O7" s="1">
        <f t="shared" si="0"/>
        <v>0.75794071358942383</v>
      </c>
      <c r="P7" s="1">
        <f t="shared" si="0"/>
        <v>0.20674790377913912</v>
      </c>
    </row>
    <row r="8" spans="1:16" x14ac:dyDescent="0.25">
      <c r="A8" t="s">
        <v>24</v>
      </c>
      <c r="B8" t="s">
        <v>25</v>
      </c>
      <c r="C8">
        <v>265.2</v>
      </c>
      <c r="D8">
        <v>2023.5</v>
      </c>
      <c r="E8">
        <v>155.75</v>
      </c>
      <c r="F8">
        <v>7</v>
      </c>
      <c r="G8">
        <v>0</v>
      </c>
      <c r="H8">
        <v>31.5</v>
      </c>
      <c r="I8">
        <v>0</v>
      </c>
      <c r="J8">
        <v>2482.9499999999998</v>
      </c>
      <c r="L8" t="s">
        <v>24</v>
      </c>
      <c r="M8" t="s">
        <v>25</v>
      </c>
      <c r="N8" s="7">
        <f t="shared" si="1"/>
        <v>0.1068084335165831</v>
      </c>
      <c r="O8" s="1">
        <f t="shared" si="0"/>
        <v>0.81495801365311427</v>
      </c>
      <c r="P8" s="1">
        <f t="shared" si="0"/>
        <v>6.2727803620693134E-2</v>
      </c>
    </row>
    <row r="9" spans="1:16" x14ac:dyDescent="0.25">
      <c r="A9" t="s">
        <v>26</v>
      </c>
      <c r="B9" t="s">
        <v>27</v>
      </c>
      <c r="C9">
        <v>178.66</v>
      </c>
      <c r="D9">
        <v>2228.12</v>
      </c>
      <c r="E9">
        <v>37.4</v>
      </c>
      <c r="F9">
        <v>0</v>
      </c>
      <c r="G9">
        <v>0</v>
      </c>
      <c r="H9">
        <v>0</v>
      </c>
      <c r="I9">
        <v>0</v>
      </c>
      <c r="J9">
        <v>2444.1799999999998</v>
      </c>
      <c r="L9" t="s">
        <v>26</v>
      </c>
      <c r="M9" t="s">
        <v>27</v>
      </c>
      <c r="N9" s="7">
        <f t="shared" si="1"/>
        <v>7.3096089486044402E-2</v>
      </c>
      <c r="O9" s="1">
        <f t="shared" si="0"/>
        <v>0.91160225515305748</v>
      </c>
      <c r="P9" s="1">
        <f t="shared" si="0"/>
        <v>1.5301655360898133E-2</v>
      </c>
    </row>
    <row r="10" spans="1:16" x14ac:dyDescent="0.25">
      <c r="A10" t="s">
        <v>28</v>
      </c>
      <c r="B10" t="s">
        <v>29</v>
      </c>
      <c r="C10">
        <v>38.799999999999997</v>
      </c>
      <c r="D10">
        <v>892.5</v>
      </c>
      <c r="E10">
        <v>232.3</v>
      </c>
      <c r="F10">
        <v>0</v>
      </c>
      <c r="G10">
        <v>0</v>
      </c>
      <c r="H10">
        <v>0</v>
      </c>
      <c r="I10">
        <v>0</v>
      </c>
      <c r="J10">
        <v>1163.5999999999999</v>
      </c>
      <c r="L10" t="s">
        <v>28</v>
      </c>
      <c r="M10" t="s">
        <v>29</v>
      </c>
      <c r="N10" s="7">
        <f t="shared" si="1"/>
        <v>3.3344792024750776E-2</v>
      </c>
      <c r="O10" s="1">
        <f>+D10/$J10</f>
        <v>0.76701615675489865</v>
      </c>
      <c r="P10" s="1">
        <f t="shared" si="0"/>
        <v>0.19963905122035067</v>
      </c>
    </row>
    <row r="11" spans="1:16" x14ac:dyDescent="0.25">
      <c r="A11" t="s">
        <v>30</v>
      </c>
      <c r="B11" t="s">
        <v>31</v>
      </c>
      <c r="C11">
        <v>217.85</v>
      </c>
      <c r="D11">
        <v>1112</v>
      </c>
      <c r="E11">
        <v>159.80000000000001</v>
      </c>
      <c r="F11">
        <v>18</v>
      </c>
      <c r="G11">
        <v>0</v>
      </c>
      <c r="H11">
        <v>22.5</v>
      </c>
      <c r="I11">
        <v>0</v>
      </c>
      <c r="J11">
        <v>1530.15</v>
      </c>
      <c r="L11" t="s">
        <v>30</v>
      </c>
      <c r="M11" t="s">
        <v>31</v>
      </c>
      <c r="N11" s="7">
        <f t="shared" si="1"/>
        <v>0.14237166290886513</v>
      </c>
      <c r="O11" s="1">
        <f t="shared" si="0"/>
        <v>0.7267261379603307</v>
      </c>
      <c r="P11" s="1">
        <f t="shared" si="0"/>
        <v>0.10443420579681731</v>
      </c>
    </row>
    <row r="12" spans="1:16" x14ac:dyDescent="0.25">
      <c r="A12" t="s">
        <v>32</v>
      </c>
      <c r="B12" t="s">
        <v>33</v>
      </c>
      <c r="C12">
        <v>232.5</v>
      </c>
      <c r="D12">
        <v>1476.75</v>
      </c>
      <c r="E12">
        <v>211.5</v>
      </c>
      <c r="F12">
        <v>0</v>
      </c>
      <c r="G12">
        <v>0</v>
      </c>
      <c r="H12">
        <v>0</v>
      </c>
      <c r="I12">
        <v>0</v>
      </c>
      <c r="J12">
        <v>1920.75</v>
      </c>
      <c r="L12" t="s">
        <v>32</v>
      </c>
      <c r="M12" t="s">
        <v>33</v>
      </c>
      <c r="N12" s="7">
        <f t="shared" si="1"/>
        <v>0.12104646622413121</v>
      </c>
      <c r="O12" s="1">
        <f t="shared" si="0"/>
        <v>0.7688402967590785</v>
      </c>
      <c r="P12" s="1">
        <f t="shared" si="0"/>
        <v>0.11011323701679032</v>
      </c>
    </row>
    <row r="13" spans="1:16" x14ac:dyDescent="0.25">
      <c r="A13" t="s">
        <v>34</v>
      </c>
      <c r="B13" t="s">
        <v>35</v>
      </c>
      <c r="C13">
        <v>172.53</v>
      </c>
      <c r="D13">
        <v>1950.9749999999999</v>
      </c>
      <c r="E13">
        <v>213.45</v>
      </c>
      <c r="F13">
        <v>0</v>
      </c>
      <c r="G13">
        <v>0</v>
      </c>
      <c r="H13">
        <v>0</v>
      </c>
      <c r="I13">
        <v>0</v>
      </c>
      <c r="J13">
        <v>2336.9549999999999</v>
      </c>
      <c r="L13" t="s">
        <v>34</v>
      </c>
      <c r="M13" t="s">
        <v>35</v>
      </c>
      <c r="N13" s="7">
        <f t="shared" si="1"/>
        <v>7.3826838770964784E-2</v>
      </c>
      <c r="O13" s="1">
        <f t="shared" si="0"/>
        <v>0.83483635756786068</v>
      </c>
      <c r="P13" s="1">
        <f t="shared" si="0"/>
        <v>9.133680366117447E-2</v>
      </c>
    </row>
    <row r="14" spans="1:16" x14ac:dyDescent="0.25">
      <c r="A14" t="s">
        <v>36</v>
      </c>
      <c r="B14" t="s">
        <v>37</v>
      </c>
      <c r="C14">
        <v>3.4</v>
      </c>
      <c r="D14">
        <v>614.21</v>
      </c>
      <c r="E14">
        <v>176.6</v>
      </c>
      <c r="F14">
        <v>0</v>
      </c>
      <c r="G14">
        <v>0</v>
      </c>
      <c r="H14">
        <v>0</v>
      </c>
      <c r="I14">
        <v>0</v>
      </c>
      <c r="J14">
        <v>794.21</v>
      </c>
      <c r="L14" t="s">
        <v>36</v>
      </c>
      <c r="M14" t="s">
        <v>37</v>
      </c>
      <c r="N14" s="7">
        <f>+C14/$J14</f>
        <v>4.2809836189420932E-3</v>
      </c>
      <c r="O14" s="1">
        <f t="shared" si="0"/>
        <v>0.77335969076188915</v>
      </c>
      <c r="P14" s="1">
        <f t="shared" si="0"/>
        <v>0.22235932561916871</v>
      </c>
    </row>
    <row r="15" spans="1:16" x14ac:dyDescent="0.25">
      <c r="A15" t="s">
        <v>55</v>
      </c>
      <c r="B15" t="s">
        <v>53</v>
      </c>
      <c r="C15">
        <v>0</v>
      </c>
      <c r="D15">
        <v>136.30000000000001</v>
      </c>
      <c r="E15">
        <v>3.5</v>
      </c>
      <c r="F15">
        <v>0</v>
      </c>
      <c r="G15">
        <v>0</v>
      </c>
      <c r="H15">
        <v>0</v>
      </c>
      <c r="I15">
        <v>0</v>
      </c>
      <c r="J15">
        <v>139.80000000000001</v>
      </c>
      <c r="L15" t="s">
        <v>42</v>
      </c>
      <c r="M15" t="s">
        <v>53</v>
      </c>
      <c r="N15" s="7">
        <f t="shared" si="1"/>
        <v>0</v>
      </c>
      <c r="O15" s="1">
        <f t="shared" si="0"/>
        <v>0.97496423462088699</v>
      </c>
      <c r="P15" s="1">
        <f t="shared" si="0"/>
        <v>2.5035765379113017E-2</v>
      </c>
    </row>
    <row r="16" spans="1:16" x14ac:dyDescent="0.25">
      <c r="A16" t="s">
        <v>56</v>
      </c>
      <c r="B16" t="s">
        <v>54</v>
      </c>
      <c r="C16">
        <v>0</v>
      </c>
      <c r="D16">
        <v>73.8</v>
      </c>
      <c r="E16">
        <v>0</v>
      </c>
      <c r="F16">
        <v>0</v>
      </c>
      <c r="G16">
        <v>0</v>
      </c>
      <c r="H16">
        <v>0</v>
      </c>
      <c r="I16">
        <v>0</v>
      </c>
      <c r="J16">
        <v>73.8</v>
      </c>
      <c r="L16" t="s">
        <v>50</v>
      </c>
      <c r="M16" t="s">
        <v>54</v>
      </c>
      <c r="N16" s="7">
        <f t="shared" ref="N16:P17" si="2">+C16/$J16</f>
        <v>0</v>
      </c>
      <c r="O16" s="1">
        <f t="shared" si="2"/>
        <v>1</v>
      </c>
      <c r="P16" s="1">
        <f t="shared" si="2"/>
        <v>0</v>
      </c>
    </row>
    <row r="17" spans="1:16" x14ac:dyDescent="0.25">
      <c r="A17" t="s">
        <v>9</v>
      </c>
      <c r="B17" t="s">
        <v>8</v>
      </c>
      <c r="C17">
        <v>1986.21</v>
      </c>
      <c r="D17">
        <v>26173.321</v>
      </c>
      <c r="E17">
        <v>2382.16</v>
      </c>
      <c r="F17">
        <v>208.35</v>
      </c>
      <c r="G17">
        <v>19.5</v>
      </c>
      <c r="H17">
        <v>150.15</v>
      </c>
      <c r="I17">
        <v>0</v>
      </c>
      <c r="J17">
        <v>30919.690999999999</v>
      </c>
      <c r="L17" t="s">
        <v>9</v>
      </c>
      <c r="M17" t="s">
        <v>8</v>
      </c>
      <c r="N17" s="7">
        <f t="shared" si="2"/>
        <v>6.4237705350936397E-2</v>
      </c>
      <c r="O17" s="1">
        <f t="shared" si="2"/>
        <v>0.84649361470009521</v>
      </c>
      <c r="P17" s="1">
        <f t="shared" si="2"/>
        <v>7.7043460751273357E-2</v>
      </c>
    </row>
  </sheetData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AA17"/>
  <sheetViews>
    <sheetView zoomScale="70" zoomScaleNormal="70" workbookViewId="0">
      <selection activeCell="N14" sqref="N14"/>
    </sheetView>
  </sheetViews>
  <sheetFormatPr baseColWidth="10" defaultColWidth="11.42578125" defaultRowHeight="15" x14ac:dyDescent="0.25"/>
  <sheetData>
    <row r="1" spans="1:27" x14ac:dyDescent="0.25">
      <c r="A1" t="s">
        <v>10</v>
      </c>
      <c r="B1" t="s">
        <v>11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L1" t="s">
        <v>10</v>
      </c>
      <c r="M1" t="s">
        <v>11</v>
      </c>
      <c r="N1" t="s">
        <v>1</v>
      </c>
      <c r="O1" t="s">
        <v>2</v>
      </c>
      <c r="P1" t="s">
        <v>3</v>
      </c>
    </row>
    <row r="2" spans="1:27" x14ac:dyDescent="0.25">
      <c r="A2" t="s">
        <v>12</v>
      </c>
      <c r="B2" t="s">
        <v>13</v>
      </c>
      <c r="C2" s="8">
        <v>240.59200000000001</v>
      </c>
      <c r="D2" s="8">
        <v>3278.52</v>
      </c>
      <c r="E2" s="8">
        <v>164</v>
      </c>
      <c r="F2" s="8">
        <v>0</v>
      </c>
      <c r="G2" s="8">
        <v>0</v>
      </c>
      <c r="H2" s="8">
        <v>0</v>
      </c>
      <c r="I2" s="8">
        <v>0</v>
      </c>
      <c r="J2" s="8">
        <v>3683.1120000000001</v>
      </c>
      <c r="L2" t="s">
        <v>12</v>
      </c>
      <c r="M2" t="s">
        <v>13</v>
      </c>
      <c r="N2" s="7">
        <f t="shared" ref="N2:N15" si="0">+C2/$J2</f>
        <v>6.5323020315428915E-2</v>
      </c>
      <c r="O2" s="1">
        <f t="shared" ref="O2:P15" si="1">+D2/$J2</f>
        <v>0.89014941712334572</v>
      </c>
      <c r="P2" s="1">
        <f t="shared" si="1"/>
        <v>4.4527562561225399E-2</v>
      </c>
      <c r="S2" s="8"/>
      <c r="U2" s="8"/>
      <c r="V2" s="8"/>
      <c r="X2" s="8"/>
      <c r="Y2" s="7"/>
      <c r="Z2" s="7"/>
      <c r="AA2" s="7"/>
    </row>
    <row r="3" spans="1:27" x14ac:dyDescent="0.25">
      <c r="A3" t="s">
        <v>14</v>
      </c>
      <c r="B3" t="s">
        <v>15</v>
      </c>
      <c r="C3" s="8">
        <v>6</v>
      </c>
      <c r="D3" s="8">
        <v>1598.4749999999999</v>
      </c>
      <c r="E3" s="8">
        <v>59.6</v>
      </c>
      <c r="F3" s="8">
        <v>0</v>
      </c>
      <c r="G3" s="8">
        <v>0</v>
      </c>
      <c r="H3" s="8">
        <v>0</v>
      </c>
      <c r="I3" s="8">
        <v>0</v>
      </c>
      <c r="J3" s="8">
        <v>1664.075</v>
      </c>
      <c r="L3" t="s">
        <v>14</v>
      </c>
      <c r="M3" t="s">
        <v>15</v>
      </c>
      <c r="N3" s="7">
        <f t="shared" si="0"/>
        <v>3.6056067184471853E-3</v>
      </c>
      <c r="O3" s="1">
        <f t="shared" si="1"/>
        <v>0.96057869987831068</v>
      </c>
      <c r="P3" s="1">
        <f t="shared" si="1"/>
        <v>3.581569340324204E-2</v>
      </c>
      <c r="S3" s="8"/>
      <c r="V3" s="8"/>
      <c r="W3" s="8"/>
      <c r="X3" s="8"/>
      <c r="Y3" s="7"/>
      <c r="Z3" s="7"/>
      <c r="AA3" s="7"/>
    </row>
    <row r="4" spans="1:27" x14ac:dyDescent="0.25">
      <c r="A4" t="s">
        <v>16</v>
      </c>
      <c r="B4" t="s">
        <v>17</v>
      </c>
      <c r="C4" s="8">
        <v>364.30500000000001</v>
      </c>
      <c r="D4" s="8">
        <v>3540.7890000000002</v>
      </c>
      <c r="E4" s="8">
        <v>517.82500000000005</v>
      </c>
      <c r="F4" s="8">
        <v>0</v>
      </c>
      <c r="G4" s="8">
        <v>0</v>
      </c>
      <c r="H4" s="8">
        <v>0</v>
      </c>
      <c r="I4" s="8">
        <v>0</v>
      </c>
      <c r="J4" s="8">
        <v>4422.9189999999999</v>
      </c>
      <c r="L4" t="s">
        <v>16</v>
      </c>
      <c r="M4" t="s">
        <v>17</v>
      </c>
      <c r="N4" s="7">
        <f t="shared" si="0"/>
        <v>8.2367549575291799E-2</v>
      </c>
      <c r="O4" s="1">
        <f t="shared" si="1"/>
        <v>0.80055479198239898</v>
      </c>
      <c r="P4" s="1">
        <f t="shared" si="1"/>
        <v>0.11707765844230927</v>
      </c>
      <c r="S4" s="8"/>
      <c r="U4" s="8"/>
      <c r="V4" s="8"/>
      <c r="W4" s="8"/>
      <c r="X4" s="8"/>
      <c r="Y4" s="7"/>
      <c r="Z4" s="7"/>
      <c r="AA4" s="7"/>
    </row>
    <row r="5" spans="1:27" x14ac:dyDescent="0.25">
      <c r="A5" t="s">
        <v>18</v>
      </c>
      <c r="B5" t="s">
        <v>19</v>
      </c>
      <c r="C5" s="8">
        <v>226.6</v>
      </c>
      <c r="D5" s="8">
        <v>3529.5070000000001</v>
      </c>
      <c r="E5" s="8">
        <v>465.55</v>
      </c>
      <c r="F5" s="8">
        <v>49.5</v>
      </c>
      <c r="G5" s="8">
        <v>9</v>
      </c>
      <c r="H5" s="8">
        <v>49.5</v>
      </c>
      <c r="I5" s="8">
        <v>0</v>
      </c>
      <c r="J5" s="8">
        <v>4329.6570000000002</v>
      </c>
      <c r="L5" t="s">
        <v>18</v>
      </c>
      <c r="M5" t="s">
        <v>19</v>
      </c>
      <c r="N5" s="7">
        <f t="shared" si="0"/>
        <v>5.2336709351341222E-2</v>
      </c>
      <c r="O5" s="1">
        <f t="shared" si="1"/>
        <v>0.8151932127648911</v>
      </c>
      <c r="P5" s="1">
        <f t="shared" si="1"/>
        <v>0.10752583865188398</v>
      </c>
      <c r="S5" s="8"/>
      <c r="U5" s="8"/>
      <c r="V5" s="8"/>
      <c r="W5" s="8"/>
      <c r="X5" s="8"/>
      <c r="Y5" s="7"/>
      <c r="Z5" s="7"/>
      <c r="AA5" s="7"/>
    </row>
    <row r="6" spans="1:27" x14ac:dyDescent="0.25">
      <c r="A6" t="s">
        <v>20</v>
      </c>
      <c r="B6" t="s">
        <v>21</v>
      </c>
      <c r="C6" s="8">
        <v>19.5</v>
      </c>
      <c r="D6" s="8">
        <v>341.7</v>
      </c>
      <c r="E6" s="8">
        <v>69</v>
      </c>
      <c r="F6" s="8">
        <v>0</v>
      </c>
      <c r="G6" s="8">
        <v>0</v>
      </c>
      <c r="H6" s="8">
        <v>0</v>
      </c>
      <c r="I6" s="8">
        <v>0</v>
      </c>
      <c r="J6" s="8">
        <v>430.2</v>
      </c>
      <c r="L6" t="s">
        <v>20</v>
      </c>
      <c r="M6" t="s">
        <v>21</v>
      </c>
      <c r="N6" s="7">
        <f t="shared" si="0"/>
        <v>4.5327754532775454E-2</v>
      </c>
      <c r="O6" s="1">
        <f t="shared" si="1"/>
        <v>0.79428172942817299</v>
      </c>
      <c r="P6" s="1">
        <f t="shared" si="1"/>
        <v>0.16039051603905161</v>
      </c>
      <c r="S6" s="8"/>
      <c r="U6" s="8"/>
      <c r="V6" s="8"/>
      <c r="W6" s="8"/>
      <c r="X6" s="8"/>
      <c r="Y6" s="7"/>
      <c r="Z6" s="7"/>
      <c r="AA6" s="7"/>
    </row>
    <row r="7" spans="1:27" x14ac:dyDescent="0.25">
      <c r="A7" t="s">
        <v>22</v>
      </c>
      <c r="B7" t="s">
        <v>23</v>
      </c>
      <c r="C7" s="8">
        <v>30</v>
      </c>
      <c r="D7" s="8">
        <v>631.07000000000005</v>
      </c>
      <c r="E7" s="8">
        <v>246</v>
      </c>
      <c r="F7" s="8">
        <v>0</v>
      </c>
      <c r="G7" s="8">
        <v>0</v>
      </c>
      <c r="H7" s="8">
        <v>0</v>
      </c>
      <c r="I7" s="8">
        <v>0</v>
      </c>
      <c r="J7" s="8">
        <v>907.07</v>
      </c>
      <c r="L7" t="s">
        <v>22</v>
      </c>
      <c r="M7" t="s">
        <v>23</v>
      </c>
      <c r="N7" s="7">
        <f t="shared" si="0"/>
        <v>3.3073522440384973E-2</v>
      </c>
      <c r="O7" s="1">
        <f t="shared" si="1"/>
        <v>0.69572359354845825</v>
      </c>
      <c r="P7" s="1">
        <f t="shared" si="1"/>
        <v>0.27120288401115678</v>
      </c>
      <c r="S7" s="8"/>
      <c r="U7" s="8"/>
      <c r="V7" s="8"/>
      <c r="W7" s="8"/>
      <c r="X7" s="8"/>
      <c r="Y7" s="7"/>
      <c r="Z7" s="7"/>
      <c r="AA7" s="7"/>
    </row>
    <row r="8" spans="1:27" x14ac:dyDescent="0.25">
      <c r="A8" t="s">
        <v>24</v>
      </c>
      <c r="B8" t="s">
        <v>25</v>
      </c>
      <c r="C8" s="8">
        <v>206.15</v>
      </c>
      <c r="D8" s="8">
        <v>2118.29</v>
      </c>
      <c r="E8" s="8">
        <v>136.75</v>
      </c>
      <c r="F8" s="8">
        <v>31.5</v>
      </c>
      <c r="G8" s="8">
        <v>0</v>
      </c>
      <c r="H8" s="8">
        <v>31.5</v>
      </c>
      <c r="I8" s="8">
        <v>0</v>
      </c>
      <c r="J8" s="8">
        <v>2524.19</v>
      </c>
      <c r="L8" t="s">
        <v>24</v>
      </c>
      <c r="M8" t="s">
        <v>25</v>
      </c>
      <c r="N8" s="7">
        <f t="shared" si="0"/>
        <v>8.1669763369635412E-2</v>
      </c>
      <c r="O8" s="1">
        <f t="shared" si="1"/>
        <v>0.83919594008374965</v>
      </c>
      <c r="P8" s="1">
        <f t="shared" si="1"/>
        <v>5.4175795007507355E-2</v>
      </c>
      <c r="S8" s="8"/>
      <c r="U8" s="8"/>
      <c r="V8" s="8"/>
      <c r="W8" s="8"/>
      <c r="X8" s="8"/>
      <c r="Y8" s="7"/>
      <c r="Z8" s="7"/>
      <c r="AA8" s="7"/>
    </row>
    <row r="9" spans="1:27" x14ac:dyDescent="0.25">
      <c r="A9" t="s">
        <v>26</v>
      </c>
      <c r="B9" t="s">
        <v>27</v>
      </c>
      <c r="C9" s="8">
        <v>199.66</v>
      </c>
      <c r="D9" s="8">
        <v>2270.7800000000002</v>
      </c>
      <c r="E9" s="8">
        <v>64.5</v>
      </c>
      <c r="F9" s="8">
        <v>0</v>
      </c>
      <c r="G9" s="8">
        <v>0</v>
      </c>
      <c r="H9" s="8">
        <v>0</v>
      </c>
      <c r="I9" s="8">
        <v>0</v>
      </c>
      <c r="J9" s="8">
        <v>2534.94</v>
      </c>
      <c r="L9" t="s">
        <v>26</v>
      </c>
      <c r="M9" t="s">
        <v>27</v>
      </c>
      <c r="N9" s="7">
        <f t="shared" si="0"/>
        <v>7.8763205440759931E-2</v>
      </c>
      <c r="O9" s="1">
        <f t="shared" si="1"/>
        <v>0.89579240534292726</v>
      </c>
      <c r="P9" s="1">
        <f t="shared" si="1"/>
        <v>2.5444389216312813E-2</v>
      </c>
      <c r="S9" s="8"/>
      <c r="U9" s="8"/>
      <c r="V9" s="8"/>
      <c r="W9" s="8"/>
      <c r="X9" s="8"/>
      <c r="Y9" s="7"/>
      <c r="Z9" s="7"/>
      <c r="AA9" s="7"/>
    </row>
    <row r="10" spans="1:27" x14ac:dyDescent="0.25">
      <c r="A10" t="s">
        <v>28</v>
      </c>
      <c r="B10" t="s">
        <v>29</v>
      </c>
      <c r="C10" s="8">
        <v>28.1</v>
      </c>
      <c r="D10" s="8">
        <v>1078.4000000000001</v>
      </c>
      <c r="E10" s="8">
        <v>277.60000000000002</v>
      </c>
      <c r="F10" s="8">
        <v>0</v>
      </c>
      <c r="G10" s="8">
        <v>0</v>
      </c>
      <c r="H10" s="8">
        <v>0</v>
      </c>
      <c r="I10" s="8">
        <v>0</v>
      </c>
      <c r="J10" s="8">
        <v>1384.1</v>
      </c>
      <c r="L10" t="s">
        <v>28</v>
      </c>
      <c r="M10" t="s">
        <v>29</v>
      </c>
      <c r="N10" s="7">
        <f t="shared" si="0"/>
        <v>2.0302001300484072E-2</v>
      </c>
      <c r="O10" s="1">
        <f>+D10/$J10</f>
        <v>0.77913445560291894</v>
      </c>
      <c r="P10" s="1">
        <f t="shared" si="1"/>
        <v>0.2005635430965971</v>
      </c>
      <c r="S10" s="8"/>
      <c r="U10" s="8"/>
      <c r="V10" s="8"/>
      <c r="W10" s="8"/>
      <c r="X10" s="8"/>
      <c r="Y10" s="7"/>
      <c r="Z10" s="7"/>
      <c r="AA10" s="7"/>
    </row>
    <row r="11" spans="1:27" x14ac:dyDescent="0.25">
      <c r="A11" t="s">
        <v>30</v>
      </c>
      <c r="B11" t="s">
        <v>31</v>
      </c>
      <c r="C11" s="8">
        <v>179.05</v>
      </c>
      <c r="D11" s="8">
        <v>1131.5</v>
      </c>
      <c r="E11" s="8">
        <v>144.30000000000001</v>
      </c>
      <c r="F11" s="8">
        <v>18</v>
      </c>
      <c r="G11" s="8">
        <v>0</v>
      </c>
      <c r="H11" s="8">
        <v>22.5</v>
      </c>
      <c r="I11" s="8">
        <v>0</v>
      </c>
      <c r="J11" s="8">
        <v>1495.35</v>
      </c>
      <c r="L11" t="s">
        <v>30</v>
      </c>
      <c r="M11" t="s">
        <v>31</v>
      </c>
      <c r="N11" s="7">
        <f t="shared" si="0"/>
        <v>0.11973785401411043</v>
      </c>
      <c r="O11" s="1">
        <f t="shared" si="1"/>
        <v>0.75667903835222527</v>
      </c>
      <c r="P11" s="1">
        <f t="shared" si="1"/>
        <v>9.6499147356806106E-2</v>
      </c>
      <c r="S11" s="8"/>
      <c r="U11" s="8"/>
      <c r="V11" s="8"/>
      <c r="W11" s="8"/>
      <c r="X11" s="8"/>
      <c r="Y11" s="7"/>
      <c r="Z11" s="7"/>
      <c r="AA11" s="7"/>
    </row>
    <row r="12" spans="1:27" x14ac:dyDescent="0.25">
      <c r="A12" t="s">
        <v>32</v>
      </c>
      <c r="B12" t="s">
        <v>33</v>
      </c>
      <c r="C12" s="8">
        <v>222.75</v>
      </c>
      <c r="D12" s="8">
        <v>1497.18</v>
      </c>
      <c r="E12" s="8">
        <v>225</v>
      </c>
      <c r="F12" s="8">
        <v>0</v>
      </c>
      <c r="G12" s="8">
        <v>0</v>
      </c>
      <c r="H12" s="8">
        <v>0</v>
      </c>
      <c r="I12" s="8">
        <v>0</v>
      </c>
      <c r="J12" s="8">
        <v>1944.93</v>
      </c>
      <c r="L12" t="s">
        <v>32</v>
      </c>
      <c r="M12" t="s">
        <v>33</v>
      </c>
      <c r="N12" s="7">
        <f t="shared" si="0"/>
        <v>0.1145285434437229</v>
      </c>
      <c r="O12" s="1">
        <f t="shared" si="1"/>
        <v>0.76978605913837517</v>
      </c>
      <c r="P12" s="1">
        <f t="shared" si="1"/>
        <v>0.11568539741790193</v>
      </c>
      <c r="S12" s="8"/>
      <c r="U12" s="8"/>
      <c r="V12" s="8"/>
      <c r="W12" s="8"/>
      <c r="X12" s="8"/>
      <c r="Y12" s="7"/>
      <c r="Z12" s="7"/>
      <c r="AA12" s="7"/>
    </row>
    <row r="13" spans="1:27" x14ac:dyDescent="0.25">
      <c r="A13" t="s">
        <v>34</v>
      </c>
      <c r="B13" t="s">
        <v>35</v>
      </c>
      <c r="C13" s="8">
        <v>111.655</v>
      </c>
      <c r="D13" s="8">
        <v>1768.6220000000001</v>
      </c>
      <c r="E13" s="8">
        <v>227.25</v>
      </c>
      <c r="F13" s="8">
        <v>0</v>
      </c>
      <c r="G13" s="8">
        <v>0</v>
      </c>
      <c r="H13" s="8">
        <v>0</v>
      </c>
      <c r="I13" s="8">
        <v>0</v>
      </c>
      <c r="J13" s="8">
        <v>2107.527</v>
      </c>
      <c r="L13" t="s">
        <v>34</v>
      </c>
      <c r="M13" t="s">
        <v>35</v>
      </c>
      <c r="N13" s="7">
        <f t="shared" si="0"/>
        <v>5.2979155189945372E-2</v>
      </c>
      <c r="O13" s="1">
        <f t="shared" si="1"/>
        <v>0.83919304473916589</v>
      </c>
      <c r="P13" s="1">
        <f t="shared" si="1"/>
        <v>0.10782780007088877</v>
      </c>
      <c r="S13" s="8"/>
      <c r="U13" s="8"/>
      <c r="V13" s="8"/>
      <c r="W13" s="8"/>
      <c r="X13" s="8"/>
      <c r="Y13" s="7"/>
      <c r="Z13" s="7"/>
      <c r="AA13" s="7"/>
    </row>
    <row r="14" spans="1:27" x14ac:dyDescent="0.25">
      <c r="A14" t="s">
        <v>36</v>
      </c>
      <c r="B14" t="s">
        <v>37</v>
      </c>
      <c r="C14" s="8">
        <v>12.7</v>
      </c>
      <c r="D14" s="8">
        <v>709.05</v>
      </c>
      <c r="E14" s="8">
        <v>180.85</v>
      </c>
      <c r="F14" s="8">
        <v>0</v>
      </c>
      <c r="G14" s="8">
        <v>0</v>
      </c>
      <c r="H14" s="8">
        <v>0</v>
      </c>
      <c r="I14" s="8">
        <v>0</v>
      </c>
      <c r="J14" s="8">
        <v>902.6</v>
      </c>
      <c r="L14" t="s">
        <v>36</v>
      </c>
      <c r="M14" t="s">
        <v>37</v>
      </c>
      <c r="N14" s="7">
        <f t="shared" si="0"/>
        <v>1.4070463106580987E-2</v>
      </c>
      <c r="O14" s="1">
        <f t="shared" si="1"/>
        <v>0.78556392643474404</v>
      </c>
      <c r="P14" s="1">
        <f t="shared" si="1"/>
        <v>0.20036561045867493</v>
      </c>
      <c r="S14" s="8"/>
      <c r="V14" s="8"/>
      <c r="W14" s="8"/>
      <c r="X14" s="8"/>
      <c r="Y14" s="7"/>
      <c r="Z14" s="7"/>
      <c r="AA14" s="7"/>
    </row>
    <row r="15" spans="1:27" x14ac:dyDescent="0.25">
      <c r="A15" t="s">
        <v>40</v>
      </c>
      <c r="B15" t="s">
        <v>41</v>
      </c>
      <c r="C15" s="8">
        <v>60</v>
      </c>
      <c r="D15" s="8">
        <v>121.5</v>
      </c>
      <c r="E15" s="8">
        <v>0</v>
      </c>
      <c r="F15" s="8">
        <v>147</v>
      </c>
      <c r="G15" s="8">
        <v>10.5</v>
      </c>
      <c r="H15" s="8">
        <v>94.5</v>
      </c>
      <c r="I15" s="8">
        <v>0</v>
      </c>
      <c r="J15" s="8">
        <v>433.5</v>
      </c>
      <c r="L15" t="s">
        <v>40</v>
      </c>
      <c r="M15" t="s">
        <v>41</v>
      </c>
      <c r="N15" s="7">
        <f t="shared" si="0"/>
        <v>0.13840830449826991</v>
      </c>
      <c r="O15" s="1">
        <f t="shared" si="1"/>
        <v>0.28027681660899656</v>
      </c>
      <c r="P15" s="1">
        <f t="shared" si="1"/>
        <v>0</v>
      </c>
      <c r="S15" s="8"/>
      <c r="V15" s="8"/>
      <c r="X15" s="8"/>
      <c r="Y15" s="7"/>
      <c r="Z15" s="7"/>
      <c r="AA15" s="7"/>
    </row>
    <row r="16" spans="1:27" x14ac:dyDescent="0.25">
      <c r="C16" s="8">
        <v>0</v>
      </c>
      <c r="D16" s="8">
        <v>2203.96</v>
      </c>
      <c r="E16" s="8">
        <v>150</v>
      </c>
      <c r="F16" s="8">
        <v>22.5</v>
      </c>
      <c r="G16" s="8">
        <v>2</v>
      </c>
      <c r="H16" s="8">
        <v>0</v>
      </c>
      <c r="I16" s="8">
        <v>0</v>
      </c>
      <c r="J16" s="8">
        <v>2378.46</v>
      </c>
      <c r="N16" s="7"/>
      <c r="O16" s="1"/>
      <c r="P16" s="1"/>
      <c r="S16" s="8"/>
      <c r="V16" s="8"/>
      <c r="X16" s="8"/>
      <c r="Y16" s="7"/>
      <c r="Z16" s="7"/>
      <c r="AA16" s="7"/>
    </row>
    <row r="17" spans="1:27" x14ac:dyDescent="0.25">
      <c r="A17" t="s">
        <v>9</v>
      </c>
      <c r="B17" t="s">
        <v>8</v>
      </c>
      <c r="C17" s="8">
        <v>1907.0619999999999</v>
      </c>
      <c r="D17" s="8">
        <v>25819.343000000001</v>
      </c>
      <c r="E17" s="8">
        <v>2928.2249999999999</v>
      </c>
      <c r="F17" s="8">
        <v>268.5</v>
      </c>
      <c r="G17" s="8">
        <v>21.5</v>
      </c>
      <c r="H17" s="8">
        <v>198</v>
      </c>
      <c r="I17" s="8">
        <v>0</v>
      </c>
      <c r="J17" s="8">
        <v>31142.63</v>
      </c>
      <c r="L17" t="s">
        <v>9</v>
      </c>
      <c r="M17" t="s">
        <v>8</v>
      </c>
      <c r="N17" s="4">
        <f>C17/$J17</f>
        <v>6.1236382412146947E-2</v>
      </c>
      <c r="O17" s="4">
        <f>D17/$J17</f>
        <v>0.82906751934566858</v>
      </c>
      <c r="P17" s="4">
        <f>E17/$J17</f>
        <v>9.4026259182349081E-2</v>
      </c>
      <c r="S17" s="8"/>
      <c r="U17" s="8"/>
      <c r="V17" s="8"/>
      <c r="W17" s="8"/>
      <c r="X17" s="8"/>
      <c r="Y17" s="7"/>
      <c r="Z17" s="7"/>
      <c r="AA17" s="7"/>
    </row>
  </sheetData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H17"/>
  <sheetViews>
    <sheetView topLeftCell="I1" workbookViewId="0">
      <selection activeCell="V24" sqref="V24"/>
    </sheetView>
  </sheetViews>
  <sheetFormatPr baseColWidth="10" defaultColWidth="9.140625" defaultRowHeight="15" x14ac:dyDescent="0.25"/>
  <sheetData>
    <row r="1" spans="1:8" x14ac:dyDescent="0.25">
      <c r="A1" t="s">
        <v>11</v>
      </c>
      <c r="B1" t="s">
        <v>1</v>
      </c>
      <c r="C1" t="s">
        <v>2</v>
      </c>
      <c r="D1" t="s">
        <v>3</v>
      </c>
      <c r="E1" t="s">
        <v>8</v>
      </c>
      <c r="F1" t="s">
        <v>1</v>
      </c>
      <c r="G1" t="s">
        <v>2</v>
      </c>
      <c r="H1" t="s">
        <v>3</v>
      </c>
    </row>
    <row r="2" spans="1:8" x14ac:dyDescent="0.25">
      <c r="A2" t="s">
        <v>13</v>
      </c>
      <c r="B2" s="8">
        <v>299.346</v>
      </c>
      <c r="C2" s="8">
        <v>2940.11</v>
      </c>
      <c r="D2" s="8">
        <v>173.7</v>
      </c>
      <c r="E2" s="8">
        <v>3417.6559999999999</v>
      </c>
      <c r="F2" s="7">
        <f>+B2/E2</f>
        <v>8.7588101318564537E-2</v>
      </c>
      <c r="G2" s="7">
        <f>+C2/E2</f>
        <v>0.86027089911916244</v>
      </c>
      <c r="H2" s="7">
        <f>+D2/E2</f>
        <v>5.0824307654134877E-2</v>
      </c>
    </row>
    <row r="3" spans="1:8" x14ac:dyDescent="0.25">
      <c r="A3" t="s">
        <v>15</v>
      </c>
      <c r="B3" s="8">
        <v>27.9</v>
      </c>
      <c r="C3" s="8">
        <v>1364.99</v>
      </c>
      <c r="D3" s="8">
        <v>77.8</v>
      </c>
      <c r="E3" s="8">
        <v>1470.69</v>
      </c>
      <c r="F3" s="7">
        <f t="shared" ref="F3:F17" si="0">+B3/E3</f>
        <v>1.8970687228443792E-2</v>
      </c>
      <c r="G3" s="7">
        <f t="shared" ref="G3:G17" si="1">+C3/E3</f>
        <v>0.92812897347503553</v>
      </c>
      <c r="H3" s="7">
        <f t="shared" ref="H3:H17" si="2">+D3/E3</f>
        <v>5.2900339296520674E-2</v>
      </c>
    </row>
    <row r="4" spans="1:8" x14ac:dyDescent="0.25">
      <c r="A4" t="s">
        <v>61</v>
      </c>
      <c r="B4" s="8">
        <v>404.1</v>
      </c>
      <c r="C4" s="8">
        <v>3449.6849999999999</v>
      </c>
      <c r="D4" s="8">
        <v>470.41</v>
      </c>
      <c r="E4" s="8">
        <v>4324.1949999999997</v>
      </c>
      <c r="F4" s="7">
        <f t="shared" si="0"/>
        <v>9.3450919766569274E-2</v>
      </c>
      <c r="G4" s="7">
        <f t="shared" si="1"/>
        <v>0.79776351436510151</v>
      </c>
      <c r="H4" s="7">
        <f t="shared" si="2"/>
        <v>0.10878556586832926</v>
      </c>
    </row>
    <row r="5" spans="1:8" x14ac:dyDescent="0.25">
      <c r="A5" t="s">
        <v>62</v>
      </c>
      <c r="B5" s="8">
        <v>239.7</v>
      </c>
      <c r="C5" s="8">
        <v>3400.73</v>
      </c>
      <c r="D5" s="8">
        <v>487.69900000000001</v>
      </c>
      <c r="E5" s="8">
        <v>4202.0789999999997</v>
      </c>
      <c r="F5" s="7">
        <f t="shared" si="0"/>
        <v>5.7043192191293883E-2</v>
      </c>
      <c r="G5" s="7">
        <f t="shared" si="1"/>
        <v>0.8092970170241921</v>
      </c>
      <c r="H5" s="7">
        <f t="shared" si="2"/>
        <v>0.11606135915102977</v>
      </c>
    </row>
    <row r="6" spans="1:8" x14ac:dyDescent="0.25">
      <c r="A6" t="s">
        <v>57</v>
      </c>
      <c r="B6" s="8">
        <v>12</v>
      </c>
      <c r="C6" s="8">
        <v>333</v>
      </c>
      <c r="D6" s="8">
        <v>69.75</v>
      </c>
      <c r="E6" s="8">
        <v>414.75</v>
      </c>
      <c r="F6" s="7">
        <f t="shared" si="0"/>
        <v>2.8933092224231464E-2</v>
      </c>
      <c r="G6" s="7">
        <f t="shared" si="1"/>
        <v>0.80289330922242319</v>
      </c>
      <c r="H6" s="7">
        <f t="shared" si="2"/>
        <v>0.16817359855334538</v>
      </c>
    </row>
    <row r="7" spans="1:8" x14ac:dyDescent="0.25">
      <c r="A7" t="s">
        <v>63</v>
      </c>
      <c r="B7" s="8">
        <v>21</v>
      </c>
      <c r="C7" s="8">
        <v>573.42999999999995</v>
      </c>
      <c r="D7" s="8">
        <v>240</v>
      </c>
      <c r="E7" s="8">
        <v>834.43</v>
      </c>
      <c r="F7" s="7">
        <f t="shared" si="0"/>
        <v>2.5166880385412798E-2</v>
      </c>
      <c r="G7" s="7">
        <f t="shared" si="1"/>
        <v>0.68721162949558379</v>
      </c>
      <c r="H7" s="7">
        <f t="shared" si="2"/>
        <v>0.2876214901190034</v>
      </c>
    </row>
    <row r="8" spans="1:8" x14ac:dyDescent="0.25">
      <c r="A8" t="s">
        <v>25</v>
      </c>
      <c r="B8" s="8">
        <v>212.27500000000001</v>
      </c>
      <c r="C8" s="8">
        <v>2087.9899999999998</v>
      </c>
      <c r="D8" s="8">
        <v>177.5</v>
      </c>
      <c r="E8" s="8">
        <v>2540.7649999999999</v>
      </c>
      <c r="F8" s="7">
        <f t="shared" si="0"/>
        <v>8.3547671665817197E-2</v>
      </c>
      <c r="G8" s="7">
        <f t="shared" si="1"/>
        <v>0.82179579772233946</v>
      </c>
      <c r="H8" s="7">
        <f t="shared" si="2"/>
        <v>6.9860848996266878E-2</v>
      </c>
    </row>
    <row r="9" spans="1:8" x14ac:dyDescent="0.25">
      <c r="A9" t="s">
        <v>27</v>
      </c>
      <c r="B9" s="8">
        <v>179.7</v>
      </c>
      <c r="C9" s="8">
        <v>2324.5</v>
      </c>
      <c r="D9" s="8">
        <v>51</v>
      </c>
      <c r="E9" s="8">
        <v>2555.1999999999998</v>
      </c>
      <c r="F9" s="7">
        <f t="shared" si="0"/>
        <v>7.0327175954915472E-2</v>
      </c>
      <c r="G9" s="7">
        <f t="shared" si="1"/>
        <v>0.90971352536005012</v>
      </c>
      <c r="H9" s="7">
        <f t="shared" si="2"/>
        <v>1.9959298685034443E-2</v>
      </c>
    </row>
    <row r="10" spans="1:8" x14ac:dyDescent="0.25">
      <c r="A10" t="s">
        <v>52</v>
      </c>
      <c r="B10" s="8">
        <v>98.8</v>
      </c>
      <c r="C10" s="8">
        <v>992.85</v>
      </c>
      <c r="D10" s="8">
        <v>262.92500000000001</v>
      </c>
      <c r="E10" s="8">
        <v>1354.575</v>
      </c>
      <c r="F10" s="7">
        <f t="shared" si="0"/>
        <v>7.2938006385766752E-2</v>
      </c>
      <c r="G10" s="7">
        <f t="shared" si="1"/>
        <v>0.73296052267316314</v>
      </c>
      <c r="H10" s="7">
        <f t="shared" si="2"/>
        <v>0.19410147094107008</v>
      </c>
    </row>
    <row r="11" spans="1:8" x14ac:dyDescent="0.25">
      <c r="A11" t="s">
        <v>31</v>
      </c>
      <c r="B11" s="8">
        <v>229.5</v>
      </c>
      <c r="C11" s="8">
        <v>1185.4000000000001</v>
      </c>
      <c r="D11" s="8">
        <v>140.55000000000001</v>
      </c>
      <c r="E11" s="8">
        <v>1595.95</v>
      </c>
      <c r="F11" s="7">
        <f t="shared" si="0"/>
        <v>0.14380149754064978</v>
      </c>
      <c r="G11" s="7">
        <f t="shared" si="1"/>
        <v>0.74275509884394875</v>
      </c>
      <c r="H11" s="7">
        <f t="shared" si="2"/>
        <v>8.806666875528682E-2</v>
      </c>
    </row>
    <row r="12" spans="1:8" x14ac:dyDescent="0.25">
      <c r="A12" t="s">
        <v>33</v>
      </c>
      <c r="B12" s="8">
        <v>228</v>
      </c>
      <c r="C12" s="8">
        <v>1372.7</v>
      </c>
      <c r="D12" s="8">
        <v>226.35</v>
      </c>
      <c r="E12" s="8">
        <v>1827.05</v>
      </c>
      <c r="F12" s="7">
        <f t="shared" si="0"/>
        <v>0.12479133028652746</v>
      </c>
      <c r="G12" s="7">
        <f t="shared" si="1"/>
        <v>0.75132043458033448</v>
      </c>
      <c r="H12" s="7">
        <f t="shared" si="2"/>
        <v>0.12388823513313812</v>
      </c>
    </row>
    <row r="13" spans="1:8" x14ac:dyDescent="0.25">
      <c r="A13" t="s">
        <v>59</v>
      </c>
      <c r="B13" s="8">
        <v>123.09</v>
      </c>
      <c r="C13" s="8">
        <v>1719.17</v>
      </c>
      <c r="D13" s="8">
        <v>193.25</v>
      </c>
      <c r="E13" s="8">
        <v>2035.51</v>
      </c>
      <c r="F13" s="7">
        <f t="shared" si="0"/>
        <v>6.0471331509056703E-2</v>
      </c>
      <c r="G13" s="7">
        <f t="shared" si="1"/>
        <v>0.84458931668230575</v>
      </c>
      <c r="H13" s="7">
        <f t="shared" si="2"/>
        <v>9.4939351808637634E-2</v>
      </c>
    </row>
    <row r="14" spans="1:8" x14ac:dyDescent="0.25">
      <c r="A14" t="s">
        <v>37</v>
      </c>
      <c r="B14" s="8">
        <v>2.2000000000000002</v>
      </c>
      <c r="C14" s="8">
        <v>669.9</v>
      </c>
      <c r="D14" s="8">
        <v>187.5</v>
      </c>
      <c r="E14" s="8">
        <v>859.6</v>
      </c>
      <c r="F14" s="7">
        <f t="shared" si="0"/>
        <v>2.5593299208934391E-3</v>
      </c>
      <c r="G14" s="7">
        <f t="shared" si="1"/>
        <v>0.77931596091205202</v>
      </c>
      <c r="H14" s="7">
        <f t="shared" si="2"/>
        <v>0.21812470916705443</v>
      </c>
    </row>
    <row r="15" spans="1:8" x14ac:dyDescent="0.25">
      <c r="A15" t="s">
        <v>64</v>
      </c>
      <c r="B15" s="8">
        <v>57</v>
      </c>
      <c r="C15" s="8">
        <v>110.1</v>
      </c>
      <c r="D15" s="8">
        <v>6</v>
      </c>
      <c r="E15" s="8">
        <v>434.85</v>
      </c>
      <c r="F15" s="7">
        <f t="shared" si="0"/>
        <v>0.13107968264918937</v>
      </c>
      <c r="G15" s="7">
        <f t="shared" si="1"/>
        <v>0.25319075543290787</v>
      </c>
      <c r="H15" s="7">
        <f t="shared" si="2"/>
        <v>1.3797861331493617E-2</v>
      </c>
    </row>
    <row r="16" spans="1:8" x14ac:dyDescent="0.25">
      <c r="A16" t="s">
        <v>65</v>
      </c>
      <c r="B16" s="8">
        <v>3</v>
      </c>
      <c r="C16" s="8">
        <v>2096.41</v>
      </c>
      <c r="D16" s="8">
        <v>172.4</v>
      </c>
      <c r="E16" s="8">
        <v>2278.0100000000002</v>
      </c>
      <c r="F16" s="7">
        <f t="shared" si="0"/>
        <v>1.3169389072040948E-3</v>
      </c>
      <c r="G16" s="7">
        <f t="shared" si="1"/>
        <v>0.92028129815057869</v>
      </c>
      <c r="H16" s="7">
        <f t="shared" si="2"/>
        <v>7.5680089200661979E-2</v>
      </c>
    </row>
    <row r="17" spans="1:8" x14ac:dyDescent="0.25">
      <c r="A17" t="s">
        <v>8</v>
      </c>
      <c r="B17" s="8">
        <v>2137.6109999999999</v>
      </c>
      <c r="C17" s="8">
        <v>24620.965</v>
      </c>
      <c r="D17" s="8">
        <v>2936.8339999999998</v>
      </c>
      <c r="E17" s="8">
        <v>30145.31</v>
      </c>
      <c r="F17" s="7">
        <f t="shared" si="0"/>
        <v>7.0910234461015659E-2</v>
      </c>
      <c r="G17" s="7">
        <f t="shared" si="1"/>
        <v>0.81674280344106598</v>
      </c>
      <c r="H17" s="7">
        <f t="shared" si="2"/>
        <v>9.742258414327136E-2</v>
      </c>
    </row>
  </sheetData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O40"/>
  <sheetViews>
    <sheetView zoomScale="80" zoomScaleNormal="80" workbookViewId="0">
      <selection activeCell="M12" sqref="M12"/>
    </sheetView>
  </sheetViews>
  <sheetFormatPr baseColWidth="10" defaultColWidth="9.140625" defaultRowHeight="15" x14ac:dyDescent="0.25"/>
  <cols>
    <col min="1" max="1" width="13" customWidth="1"/>
  </cols>
  <sheetData>
    <row r="1" spans="1:15" x14ac:dyDescent="0.25">
      <c r="A1" t="s">
        <v>10</v>
      </c>
      <c r="B1" t="s">
        <v>11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s="8"/>
      <c r="L1" t="s">
        <v>11</v>
      </c>
      <c r="M1" t="s">
        <v>1</v>
      </c>
      <c r="N1" t="s">
        <v>2</v>
      </c>
      <c r="O1" t="s">
        <v>3</v>
      </c>
    </row>
    <row r="2" spans="1:15" x14ac:dyDescent="0.25">
      <c r="A2" t="s">
        <v>12</v>
      </c>
      <c r="B2" t="s">
        <v>13</v>
      </c>
      <c r="C2">
        <v>361.76600000000002</v>
      </c>
      <c r="D2">
        <v>2675.5279999999998</v>
      </c>
      <c r="E2">
        <v>228.75</v>
      </c>
      <c r="F2">
        <v>4.5</v>
      </c>
      <c r="G2">
        <v>0</v>
      </c>
      <c r="H2">
        <v>0</v>
      </c>
      <c r="I2">
        <v>0</v>
      </c>
      <c r="J2">
        <f>SUM(C2:I2)</f>
        <v>3270.5439999999999</v>
      </c>
      <c r="K2" s="8"/>
      <c r="L2" t="s">
        <v>13</v>
      </c>
      <c r="M2" s="11">
        <f>(C2/J2)</f>
        <v>0.11061340254098402</v>
      </c>
      <c r="N2" s="11">
        <f>(D2/J2)</f>
        <v>0.81806818682151961</v>
      </c>
      <c r="O2" s="11">
        <f>(E2/J2)</f>
        <v>6.9942492747383928E-2</v>
      </c>
    </row>
    <row r="3" spans="1:15" x14ac:dyDescent="0.25">
      <c r="A3" t="s">
        <v>14</v>
      </c>
      <c r="B3" t="s">
        <v>15</v>
      </c>
      <c r="C3">
        <v>15</v>
      </c>
      <c r="D3">
        <v>1426.818</v>
      </c>
      <c r="E3">
        <v>95.6</v>
      </c>
      <c r="F3">
        <v>0</v>
      </c>
      <c r="G3">
        <v>0</v>
      </c>
      <c r="H3">
        <v>0</v>
      </c>
      <c r="I3">
        <v>0</v>
      </c>
      <c r="J3">
        <f>SUM(C3:I3)</f>
        <v>1537.4179999999999</v>
      </c>
      <c r="K3" s="8"/>
      <c r="L3" t="s">
        <v>15</v>
      </c>
      <c r="M3" s="11">
        <f t="shared" ref="M3:M16" si="0">(C3/J3)</f>
        <v>9.7566179139310198E-3</v>
      </c>
      <c r="N3" s="11">
        <f t="shared" ref="N3:N16" si="1">(D3/J3)</f>
        <v>0.92806120391461533</v>
      </c>
      <c r="O3" s="11">
        <f t="shared" ref="O3:O17" si="2">(E3/J3)</f>
        <v>6.2182178171453696E-2</v>
      </c>
    </row>
    <row r="4" spans="1:15" x14ac:dyDescent="0.25">
      <c r="A4" t="s">
        <v>16</v>
      </c>
      <c r="B4" t="s">
        <v>17</v>
      </c>
      <c r="C4">
        <v>431.02499999999998</v>
      </c>
      <c r="D4">
        <v>3499.8159999999998</v>
      </c>
      <c r="E4">
        <v>431.52499999999998</v>
      </c>
      <c r="F4">
        <v>0</v>
      </c>
      <c r="G4">
        <v>0</v>
      </c>
      <c r="H4">
        <v>0</v>
      </c>
      <c r="I4">
        <v>0</v>
      </c>
      <c r="J4">
        <f t="shared" ref="J4:J17" si="3">SUM(C4:I4)</f>
        <v>4362.366</v>
      </c>
      <c r="K4" s="8"/>
      <c r="L4" t="s">
        <v>17</v>
      </c>
      <c r="M4" s="11">
        <f t="shared" si="0"/>
        <v>9.8805327200881352E-2</v>
      </c>
      <c r="N4" s="11">
        <f t="shared" si="1"/>
        <v>0.80227472889711682</v>
      </c>
      <c r="O4" s="11">
        <f t="shared" si="2"/>
        <v>9.8919943902001803E-2</v>
      </c>
    </row>
    <row r="5" spans="1:15" x14ac:dyDescent="0.25">
      <c r="A5" t="s">
        <v>18</v>
      </c>
      <c r="B5" t="s">
        <v>19</v>
      </c>
      <c r="C5">
        <v>251.44</v>
      </c>
      <c r="D5">
        <v>3409.9839999999999</v>
      </c>
      <c r="E5">
        <v>513.70000000000005</v>
      </c>
      <c r="F5">
        <v>0</v>
      </c>
      <c r="G5">
        <v>48</v>
      </c>
      <c r="H5">
        <v>0</v>
      </c>
      <c r="I5">
        <v>0</v>
      </c>
      <c r="J5">
        <f t="shared" si="3"/>
        <v>4223.1239999999998</v>
      </c>
      <c r="K5" s="8"/>
      <c r="L5" t="s">
        <v>19</v>
      </c>
      <c r="M5" s="11">
        <f t="shared" si="0"/>
        <v>5.9538862699745496E-2</v>
      </c>
      <c r="N5" s="11">
        <f t="shared" si="1"/>
        <v>0.80745533401339864</v>
      </c>
      <c r="O5" s="11">
        <f t="shared" si="2"/>
        <v>0.12163980977115521</v>
      </c>
    </row>
    <row r="6" spans="1:15" x14ac:dyDescent="0.25">
      <c r="A6" t="s">
        <v>20</v>
      </c>
      <c r="B6" t="s">
        <v>21</v>
      </c>
      <c r="C6">
        <v>3</v>
      </c>
      <c r="D6">
        <v>345</v>
      </c>
      <c r="E6">
        <v>4.5</v>
      </c>
      <c r="F6">
        <v>0</v>
      </c>
      <c r="G6">
        <v>0</v>
      </c>
      <c r="H6">
        <v>0</v>
      </c>
      <c r="I6">
        <v>0</v>
      </c>
      <c r="J6">
        <f t="shared" si="3"/>
        <v>352.5</v>
      </c>
      <c r="K6" s="8"/>
      <c r="L6" t="s">
        <v>21</v>
      </c>
      <c r="M6" s="11">
        <f t="shared" si="0"/>
        <v>8.5106382978723406E-3</v>
      </c>
      <c r="N6" s="11">
        <f t="shared" si="1"/>
        <v>0.97872340425531912</v>
      </c>
      <c r="O6" s="11">
        <f t="shared" si="2"/>
        <v>1.276595744680851E-2</v>
      </c>
    </row>
    <row r="7" spans="1:15" x14ac:dyDescent="0.25">
      <c r="A7" t="s">
        <v>22</v>
      </c>
      <c r="B7" t="s">
        <v>23</v>
      </c>
      <c r="C7">
        <v>12</v>
      </c>
      <c r="D7">
        <v>495.88</v>
      </c>
      <c r="E7">
        <v>220.28</v>
      </c>
      <c r="F7">
        <v>0</v>
      </c>
      <c r="G7">
        <v>0</v>
      </c>
      <c r="H7">
        <v>0</v>
      </c>
      <c r="I7">
        <v>0</v>
      </c>
      <c r="J7">
        <f t="shared" si="3"/>
        <v>728.16</v>
      </c>
      <c r="K7" s="8"/>
      <c r="L7" t="s">
        <v>23</v>
      </c>
      <c r="M7" s="11">
        <f t="shared" si="0"/>
        <v>1.6479894528675019E-2</v>
      </c>
      <c r="N7" s="11">
        <f t="shared" si="1"/>
        <v>0.68100417490661391</v>
      </c>
      <c r="O7" s="11">
        <f t="shared" si="2"/>
        <v>0.30251593056471104</v>
      </c>
    </row>
    <row r="8" spans="1:15" x14ac:dyDescent="0.25">
      <c r="A8" t="s">
        <v>24</v>
      </c>
      <c r="B8" t="s">
        <v>25</v>
      </c>
      <c r="C8">
        <v>217</v>
      </c>
      <c r="D8">
        <v>2139.5990000000002</v>
      </c>
      <c r="E8">
        <v>168.75</v>
      </c>
      <c r="F8">
        <v>0</v>
      </c>
      <c r="G8">
        <v>0</v>
      </c>
      <c r="H8">
        <v>31.5</v>
      </c>
      <c r="I8">
        <v>0</v>
      </c>
      <c r="J8">
        <f t="shared" si="3"/>
        <v>2556.8490000000002</v>
      </c>
      <c r="K8" s="8"/>
      <c r="L8" t="s">
        <v>25</v>
      </c>
      <c r="M8" s="11">
        <f t="shared" si="0"/>
        <v>8.4870088143648686E-2</v>
      </c>
      <c r="N8" s="11">
        <f t="shared" si="1"/>
        <v>0.83681085586203963</v>
      </c>
      <c r="O8" s="11">
        <f t="shared" si="2"/>
        <v>6.5999204489588542E-2</v>
      </c>
    </row>
    <row r="9" spans="1:15" x14ac:dyDescent="0.25">
      <c r="A9" t="s">
        <v>26</v>
      </c>
      <c r="B9" t="s">
        <v>27</v>
      </c>
      <c r="C9">
        <v>157.82</v>
      </c>
      <c r="D9">
        <v>2412.3780000000002</v>
      </c>
      <c r="E9">
        <v>79.5</v>
      </c>
      <c r="F9">
        <v>0</v>
      </c>
      <c r="G9">
        <v>0</v>
      </c>
      <c r="H9">
        <v>0</v>
      </c>
      <c r="I9">
        <v>0</v>
      </c>
      <c r="J9">
        <f t="shared" si="3"/>
        <v>2649.6980000000003</v>
      </c>
      <c r="K9" s="8"/>
      <c r="L9" t="s">
        <v>27</v>
      </c>
      <c r="M9" s="11">
        <f t="shared" si="0"/>
        <v>5.9561504745069049E-2</v>
      </c>
      <c r="N9" s="11">
        <f t="shared" si="1"/>
        <v>0.91043507599733997</v>
      </c>
      <c r="O9" s="11">
        <f t="shared" si="2"/>
        <v>3.0003419257590862E-2</v>
      </c>
    </row>
    <row r="10" spans="1:15" x14ac:dyDescent="0.25">
      <c r="A10" t="s">
        <v>28</v>
      </c>
      <c r="B10" t="s">
        <v>29</v>
      </c>
      <c r="C10">
        <v>80.900000000000006</v>
      </c>
      <c r="D10">
        <v>1013.4</v>
      </c>
      <c r="E10">
        <v>261.39999999999998</v>
      </c>
      <c r="F10">
        <v>0</v>
      </c>
      <c r="G10">
        <v>0</v>
      </c>
      <c r="H10">
        <v>0</v>
      </c>
      <c r="I10">
        <v>0</v>
      </c>
      <c r="J10">
        <f t="shared" si="3"/>
        <v>1355.6999999999998</v>
      </c>
      <c r="K10" s="8"/>
      <c r="L10" t="s">
        <v>29</v>
      </c>
      <c r="M10" s="11">
        <f t="shared" si="0"/>
        <v>5.9673969167219898E-2</v>
      </c>
      <c r="N10" s="11">
        <f t="shared" si="1"/>
        <v>0.74751051117503886</v>
      </c>
      <c r="O10" s="11">
        <f t="shared" si="2"/>
        <v>0.19281551965774141</v>
      </c>
    </row>
    <row r="11" spans="1:15" x14ac:dyDescent="0.25">
      <c r="A11" t="s">
        <v>30</v>
      </c>
      <c r="B11" t="s">
        <v>31</v>
      </c>
      <c r="C11">
        <v>260.85000000000002</v>
      </c>
      <c r="D11">
        <v>1275.3009999999999</v>
      </c>
      <c r="E11">
        <v>113.55</v>
      </c>
      <c r="F11">
        <v>18</v>
      </c>
      <c r="G11">
        <v>0</v>
      </c>
      <c r="H11">
        <v>28.5</v>
      </c>
      <c r="I11">
        <v>0</v>
      </c>
      <c r="J11">
        <f t="shared" si="3"/>
        <v>1696.2009999999998</v>
      </c>
      <c r="K11" s="8"/>
      <c r="L11" t="s">
        <v>31</v>
      </c>
      <c r="M11" s="11">
        <f t="shared" si="0"/>
        <v>0.1537848403579529</v>
      </c>
      <c r="N11" s="11">
        <f t="shared" si="1"/>
        <v>0.75185723861735732</v>
      </c>
      <c r="O11" s="11">
        <f t="shared" si="2"/>
        <v>6.6943717165595357E-2</v>
      </c>
    </row>
    <row r="12" spans="1:15" x14ac:dyDescent="0.25">
      <c r="A12" t="s">
        <v>32</v>
      </c>
      <c r="B12" t="s">
        <v>33</v>
      </c>
      <c r="C12">
        <v>233.41</v>
      </c>
      <c r="D12">
        <v>1480.61</v>
      </c>
      <c r="E12">
        <v>221.6</v>
      </c>
      <c r="F12">
        <v>0</v>
      </c>
      <c r="G12">
        <v>0</v>
      </c>
      <c r="H12">
        <v>0</v>
      </c>
      <c r="I12">
        <v>0</v>
      </c>
      <c r="J12">
        <f t="shared" si="3"/>
        <v>1935.62</v>
      </c>
      <c r="K12" s="8"/>
      <c r="L12" t="s">
        <v>33</v>
      </c>
      <c r="M12" s="11">
        <f t="shared" si="0"/>
        <v>0.12058668540312666</v>
      </c>
      <c r="N12" s="11">
        <f t="shared" si="1"/>
        <v>0.7649280333949845</v>
      </c>
      <c r="O12" s="11">
        <f t="shared" si="2"/>
        <v>0.11448528120188881</v>
      </c>
    </row>
    <row r="13" spans="1:15" x14ac:dyDescent="0.25">
      <c r="A13" t="s">
        <v>34</v>
      </c>
      <c r="B13" t="s">
        <v>35</v>
      </c>
      <c r="C13">
        <v>164.79</v>
      </c>
      <c r="D13">
        <v>1748.63</v>
      </c>
      <c r="E13">
        <v>216.85</v>
      </c>
      <c r="F13">
        <v>0</v>
      </c>
      <c r="G13">
        <v>0</v>
      </c>
      <c r="H13">
        <v>0</v>
      </c>
      <c r="I13">
        <v>0</v>
      </c>
      <c r="J13">
        <f t="shared" si="3"/>
        <v>2130.27</v>
      </c>
      <c r="L13" t="s">
        <v>35</v>
      </c>
      <c r="M13" s="11">
        <f t="shared" si="0"/>
        <v>7.7356391443338168E-2</v>
      </c>
      <c r="N13" s="11">
        <f t="shared" si="1"/>
        <v>0.82084900036145658</v>
      </c>
      <c r="O13" s="11">
        <f t="shared" si="2"/>
        <v>0.10179460819520531</v>
      </c>
    </row>
    <row r="14" spans="1:15" x14ac:dyDescent="0.25">
      <c r="A14" t="s">
        <v>36</v>
      </c>
      <c r="B14" t="s">
        <v>37</v>
      </c>
      <c r="C14">
        <v>6.7</v>
      </c>
      <c r="D14">
        <v>744.75</v>
      </c>
      <c r="E14">
        <v>183.45</v>
      </c>
      <c r="F14">
        <v>0</v>
      </c>
      <c r="G14">
        <v>0</v>
      </c>
      <c r="H14">
        <v>0</v>
      </c>
      <c r="I14">
        <v>0</v>
      </c>
      <c r="J14">
        <f t="shared" si="3"/>
        <v>934.90000000000009</v>
      </c>
      <c r="L14" t="s">
        <v>37</v>
      </c>
      <c r="M14" s="11">
        <f t="shared" si="0"/>
        <v>7.1665418761364848E-3</v>
      </c>
      <c r="N14" s="11">
        <f t="shared" si="1"/>
        <v>0.79660926302278312</v>
      </c>
      <c r="O14" s="11">
        <f t="shared" si="2"/>
        <v>0.1962241951010803</v>
      </c>
    </row>
    <row r="15" spans="1:15" x14ac:dyDescent="0.25">
      <c r="A15" t="s">
        <v>38</v>
      </c>
      <c r="B15" t="s">
        <v>39</v>
      </c>
      <c r="C15">
        <v>40.5</v>
      </c>
      <c r="D15">
        <v>103.5</v>
      </c>
      <c r="E15">
        <v>0</v>
      </c>
      <c r="F15">
        <v>102</v>
      </c>
      <c r="G15">
        <v>10.5</v>
      </c>
      <c r="H15">
        <v>94.5</v>
      </c>
      <c r="I15">
        <v>0</v>
      </c>
      <c r="J15">
        <f t="shared" si="3"/>
        <v>351</v>
      </c>
      <c r="L15" t="s">
        <v>39</v>
      </c>
      <c r="M15" s="11">
        <f t="shared" si="0"/>
        <v>0.11538461538461539</v>
      </c>
      <c r="N15" s="11">
        <f t="shared" si="1"/>
        <v>0.29487179487179488</v>
      </c>
      <c r="O15" s="11">
        <f t="shared" si="2"/>
        <v>0</v>
      </c>
    </row>
    <row r="16" spans="1:15" x14ac:dyDescent="0.25">
      <c r="A16" t="s">
        <v>40</v>
      </c>
      <c r="B16" t="s">
        <v>41</v>
      </c>
      <c r="C16">
        <v>0</v>
      </c>
      <c r="D16">
        <v>1955.4590000000001</v>
      </c>
      <c r="E16">
        <v>169.9</v>
      </c>
      <c r="F16">
        <v>3</v>
      </c>
      <c r="G16">
        <v>0</v>
      </c>
      <c r="H16">
        <v>0</v>
      </c>
      <c r="I16">
        <v>0</v>
      </c>
      <c r="J16">
        <f t="shared" si="3"/>
        <v>2128.3589999999999</v>
      </c>
      <c r="L16" t="s">
        <v>41</v>
      </c>
      <c r="M16" s="11">
        <f t="shared" si="0"/>
        <v>0</v>
      </c>
      <c r="N16" s="11">
        <f t="shared" si="1"/>
        <v>0.91876370480731873</v>
      </c>
      <c r="O16" s="11">
        <f t="shared" si="2"/>
        <v>7.982675854966198E-2</v>
      </c>
    </row>
    <row r="17" spans="1:15" x14ac:dyDescent="0.25">
      <c r="A17" t="s">
        <v>9</v>
      </c>
      <c r="B17" t="s">
        <v>8</v>
      </c>
      <c r="C17">
        <v>2236.201</v>
      </c>
      <c r="D17">
        <v>24726.652999999998</v>
      </c>
      <c r="E17">
        <v>2909.355</v>
      </c>
      <c r="F17">
        <v>127.5</v>
      </c>
      <c r="G17">
        <v>58.5</v>
      </c>
      <c r="H17">
        <v>154.5</v>
      </c>
      <c r="I17">
        <v>0</v>
      </c>
      <c r="J17">
        <f t="shared" si="3"/>
        <v>30212.708999999999</v>
      </c>
      <c r="L17" t="s">
        <v>8</v>
      </c>
      <c r="M17" s="11">
        <f>(C17/J17)</f>
        <v>7.4015243055496949E-2</v>
      </c>
      <c r="N17" s="11">
        <f>(D17/J17)</f>
        <v>0.81841893092075924</v>
      </c>
      <c r="O17" s="11">
        <f t="shared" si="2"/>
        <v>9.6295734354704843E-2</v>
      </c>
    </row>
    <row r="37" spans="11:11" x14ac:dyDescent="0.25">
      <c r="K37" s="8"/>
    </row>
    <row r="38" spans="11:11" x14ac:dyDescent="0.25">
      <c r="K38" s="8"/>
    </row>
    <row r="39" spans="11:11" x14ac:dyDescent="0.25">
      <c r="K39" s="8"/>
    </row>
    <row r="40" spans="11:11" x14ac:dyDescent="0.25">
      <c r="K40" s="8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63"/>
  <sheetViews>
    <sheetView topLeftCell="G1" workbookViewId="0">
      <selection activeCell="M2" sqref="M2:N19"/>
    </sheetView>
  </sheetViews>
  <sheetFormatPr baseColWidth="10" defaultColWidth="11.42578125" defaultRowHeight="15" x14ac:dyDescent="0.25"/>
  <cols>
    <col min="1" max="12" width="11.42578125" customWidth="1"/>
    <col min="13" max="13" width="47.7109375" customWidth="1"/>
  </cols>
  <sheetData>
    <row r="1" spans="1:16" x14ac:dyDescent="0.25">
      <c r="A1" t="s">
        <v>10</v>
      </c>
      <c r="B1" t="s">
        <v>11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L1" t="s">
        <v>0</v>
      </c>
      <c r="N1" t="s">
        <v>1</v>
      </c>
      <c r="O1" t="s">
        <v>2</v>
      </c>
      <c r="P1" t="s">
        <v>3</v>
      </c>
    </row>
    <row r="2" spans="1:16" x14ac:dyDescent="0.25">
      <c r="A2" t="s">
        <v>42</v>
      </c>
      <c r="B2" t="s">
        <v>43</v>
      </c>
      <c r="C2">
        <v>272.52999999999997</v>
      </c>
      <c r="D2">
        <v>2376.02</v>
      </c>
      <c r="E2">
        <v>69</v>
      </c>
      <c r="F2">
        <v>29.25</v>
      </c>
      <c r="G2">
        <v>0</v>
      </c>
      <c r="H2">
        <v>11.25</v>
      </c>
      <c r="I2">
        <v>0</v>
      </c>
      <c r="J2">
        <v>2758.05</v>
      </c>
      <c r="L2" t="str">
        <f>+A2</f>
        <v>A</v>
      </c>
      <c r="M2" t="str">
        <f>+B2</f>
        <v>Agrònoms</v>
      </c>
      <c r="N2" s="1">
        <f t="shared" ref="N2:N21" si="0">+C2/$J2</f>
        <v>9.8812566849767025E-2</v>
      </c>
      <c r="O2" s="1">
        <f t="shared" ref="O2:P17" si="1">+D2/$J2</f>
        <v>0.86148546980656615</v>
      </c>
      <c r="P2" s="1">
        <f t="shared" si="1"/>
        <v>2.5017675531625604E-2</v>
      </c>
    </row>
    <row r="3" spans="1:16" x14ac:dyDescent="0.25">
      <c r="A3" t="s">
        <v>12</v>
      </c>
      <c r="B3" t="s">
        <v>13</v>
      </c>
      <c r="C3">
        <v>312.31</v>
      </c>
      <c r="D3">
        <v>3439.33</v>
      </c>
      <c r="E3">
        <v>44</v>
      </c>
      <c r="F3">
        <v>11</v>
      </c>
      <c r="G3">
        <v>0</v>
      </c>
      <c r="H3">
        <v>0</v>
      </c>
      <c r="I3">
        <v>0</v>
      </c>
      <c r="J3">
        <v>3806.64</v>
      </c>
      <c r="L3" t="str">
        <f t="shared" ref="L3:M63" si="2">+A3</f>
        <v>B</v>
      </c>
      <c r="M3" t="str">
        <f t="shared" si="2"/>
        <v>ETS Arquit</v>
      </c>
      <c r="N3" s="1">
        <f t="shared" si="0"/>
        <v>8.2043481915810276E-2</v>
      </c>
      <c r="O3" s="1">
        <f t="shared" si="1"/>
        <v>0.90350808061702714</v>
      </c>
      <c r="P3" s="1">
        <f t="shared" si="1"/>
        <v>1.1558749973730114E-2</v>
      </c>
    </row>
    <row r="4" spans="1:16" x14ac:dyDescent="0.25">
      <c r="A4" t="s">
        <v>14</v>
      </c>
      <c r="B4" t="s">
        <v>15</v>
      </c>
      <c r="C4">
        <v>141.63999999999999</v>
      </c>
      <c r="D4">
        <v>2906.16</v>
      </c>
      <c r="E4">
        <v>70.599999999999994</v>
      </c>
      <c r="F4">
        <v>13</v>
      </c>
      <c r="G4">
        <v>0</v>
      </c>
      <c r="H4">
        <v>0</v>
      </c>
      <c r="I4">
        <v>0</v>
      </c>
      <c r="J4">
        <v>3131.4</v>
      </c>
      <c r="L4" t="str">
        <f t="shared" si="2"/>
        <v>C</v>
      </c>
      <c r="M4" t="str">
        <f t="shared" si="2"/>
        <v>Camins</v>
      </c>
      <c r="N4" s="1">
        <f t="shared" si="0"/>
        <v>4.5232164527048598E-2</v>
      </c>
      <c r="O4" s="1">
        <f t="shared" si="1"/>
        <v>0.92807051159225895</v>
      </c>
      <c r="P4" s="1">
        <f t="shared" si="1"/>
        <v>2.2545826148048793E-2</v>
      </c>
    </row>
    <row r="5" spans="1:16" x14ac:dyDescent="0.25">
      <c r="A5" t="s">
        <v>16</v>
      </c>
      <c r="B5" t="s">
        <v>17</v>
      </c>
      <c r="C5">
        <v>285.27999999999997</v>
      </c>
      <c r="D5">
        <v>4555.5200000000004</v>
      </c>
      <c r="E5">
        <v>125.3</v>
      </c>
      <c r="F5">
        <v>35.5</v>
      </c>
      <c r="G5">
        <v>0</v>
      </c>
      <c r="H5">
        <v>43.5</v>
      </c>
      <c r="I5">
        <v>0</v>
      </c>
      <c r="J5">
        <v>5045.1000000000004</v>
      </c>
      <c r="L5" t="str">
        <f t="shared" si="2"/>
        <v>D</v>
      </c>
      <c r="M5" t="str">
        <f t="shared" si="2"/>
        <v>Industr.</v>
      </c>
      <c r="N5" s="1">
        <f t="shared" si="0"/>
        <v>5.6545955481556352E-2</v>
      </c>
      <c r="O5" s="1">
        <f t="shared" si="1"/>
        <v>0.90295930705040539</v>
      </c>
      <c r="P5" s="1">
        <f t="shared" si="1"/>
        <v>2.483597946522368E-2</v>
      </c>
    </row>
    <row r="6" spans="1:16" x14ac:dyDescent="0.25">
      <c r="A6" t="s">
        <v>18</v>
      </c>
      <c r="B6" t="s">
        <v>19</v>
      </c>
      <c r="C6">
        <v>238.8</v>
      </c>
      <c r="D6">
        <v>3215.4</v>
      </c>
      <c r="E6">
        <v>154.5</v>
      </c>
      <c r="F6">
        <v>24</v>
      </c>
      <c r="G6">
        <v>0</v>
      </c>
      <c r="H6">
        <v>22.5</v>
      </c>
      <c r="I6">
        <v>0</v>
      </c>
      <c r="J6">
        <v>3655.2</v>
      </c>
      <c r="L6" t="str">
        <f t="shared" si="2"/>
        <v>E</v>
      </c>
      <c r="M6" t="str">
        <f t="shared" si="2"/>
        <v>ETSIDiseny</v>
      </c>
      <c r="N6" s="1">
        <f t="shared" si="0"/>
        <v>6.5331582403151678E-2</v>
      </c>
      <c r="O6" s="1">
        <f t="shared" si="1"/>
        <v>0.87967826657912018</v>
      </c>
      <c r="P6" s="1">
        <f t="shared" si="1"/>
        <v>4.2268548916611949E-2</v>
      </c>
    </row>
    <row r="7" spans="1:16" x14ac:dyDescent="0.25">
      <c r="A7" t="s">
        <v>44</v>
      </c>
      <c r="B7" t="s">
        <v>45</v>
      </c>
      <c r="C7">
        <v>73.25</v>
      </c>
      <c r="D7">
        <v>1241.6500000000001</v>
      </c>
      <c r="E7">
        <v>37.5</v>
      </c>
      <c r="F7">
        <v>6</v>
      </c>
      <c r="G7">
        <v>0</v>
      </c>
      <c r="H7">
        <v>0</v>
      </c>
      <c r="I7">
        <v>0</v>
      </c>
      <c r="J7">
        <v>1358.4</v>
      </c>
      <c r="L7" t="str">
        <f t="shared" si="2"/>
        <v>F</v>
      </c>
      <c r="M7" t="str">
        <f t="shared" si="2"/>
        <v>ETSMRiE</v>
      </c>
      <c r="N7" s="1">
        <f t="shared" si="0"/>
        <v>5.3923733804475849E-2</v>
      </c>
      <c r="O7" s="1">
        <f t="shared" si="1"/>
        <v>0.91405329799764434</v>
      </c>
      <c r="P7" s="1">
        <f t="shared" si="1"/>
        <v>2.7606007067137808E-2</v>
      </c>
    </row>
    <row r="8" spans="1:16" x14ac:dyDescent="0.25">
      <c r="A8" t="s">
        <v>20</v>
      </c>
      <c r="B8" t="s">
        <v>21</v>
      </c>
      <c r="C8">
        <v>9</v>
      </c>
      <c r="D8">
        <v>1107</v>
      </c>
      <c r="E8">
        <v>40.5</v>
      </c>
      <c r="F8">
        <v>0</v>
      </c>
      <c r="G8">
        <v>0</v>
      </c>
      <c r="H8">
        <v>4.5</v>
      </c>
      <c r="I8">
        <v>0</v>
      </c>
      <c r="J8">
        <v>1161</v>
      </c>
      <c r="L8" t="str">
        <f t="shared" si="2"/>
        <v>G</v>
      </c>
      <c r="M8" t="str">
        <f t="shared" si="2"/>
        <v>Geodesia</v>
      </c>
      <c r="N8" s="1">
        <f t="shared" si="0"/>
        <v>7.7519379844961239E-3</v>
      </c>
      <c r="O8" s="1">
        <f t="shared" si="1"/>
        <v>0.95348837209302328</v>
      </c>
      <c r="P8" s="1">
        <f t="shared" si="1"/>
        <v>3.4883720930232558E-2</v>
      </c>
    </row>
    <row r="9" spans="1:16" x14ac:dyDescent="0.25">
      <c r="A9" t="s">
        <v>22</v>
      </c>
      <c r="B9" t="s">
        <v>23</v>
      </c>
      <c r="C9">
        <v>133.59</v>
      </c>
      <c r="D9">
        <v>2394.91</v>
      </c>
      <c r="E9">
        <v>42</v>
      </c>
      <c r="F9">
        <v>18</v>
      </c>
      <c r="G9">
        <v>0</v>
      </c>
      <c r="H9">
        <v>0</v>
      </c>
      <c r="I9">
        <v>0</v>
      </c>
      <c r="J9">
        <v>2588.5</v>
      </c>
      <c r="L9" t="str">
        <f t="shared" si="2"/>
        <v>H</v>
      </c>
      <c r="M9" t="str">
        <f t="shared" si="2"/>
        <v>Gest.Edif.</v>
      </c>
      <c r="N9" s="1">
        <f t="shared" si="0"/>
        <v>5.1609039984547037E-2</v>
      </c>
      <c r="O9" s="1">
        <f t="shared" si="1"/>
        <v>0.92521151245895306</v>
      </c>
      <c r="P9" s="1">
        <f t="shared" si="1"/>
        <v>1.6225613289549932E-2</v>
      </c>
    </row>
    <row r="10" spans="1:16" x14ac:dyDescent="0.25">
      <c r="A10" t="s">
        <v>48</v>
      </c>
      <c r="B10" t="s">
        <v>49</v>
      </c>
      <c r="C10">
        <v>353</v>
      </c>
      <c r="D10">
        <v>1834</v>
      </c>
      <c r="E10">
        <v>88</v>
      </c>
      <c r="F10">
        <v>0</v>
      </c>
      <c r="G10">
        <v>0</v>
      </c>
      <c r="H10">
        <v>9</v>
      </c>
      <c r="I10">
        <v>0</v>
      </c>
      <c r="J10">
        <v>2284</v>
      </c>
      <c r="L10" t="str">
        <f t="shared" si="2"/>
        <v>I</v>
      </c>
      <c r="M10" t="str">
        <f t="shared" si="2"/>
        <v>Inf.Aplic.</v>
      </c>
      <c r="N10" s="1">
        <f t="shared" si="0"/>
        <v>0.15455341506129597</v>
      </c>
      <c r="O10" s="1">
        <f t="shared" si="1"/>
        <v>0.80297723292469347</v>
      </c>
      <c r="P10" s="1">
        <f t="shared" si="1"/>
        <v>3.8528896672504379E-2</v>
      </c>
    </row>
    <row r="11" spans="1:16" x14ac:dyDescent="0.25">
      <c r="A11" t="s">
        <v>24</v>
      </c>
      <c r="B11" t="s">
        <v>25</v>
      </c>
      <c r="C11">
        <v>230.75</v>
      </c>
      <c r="D11">
        <v>3045.5</v>
      </c>
      <c r="E11">
        <v>68</v>
      </c>
      <c r="F11">
        <v>14</v>
      </c>
      <c r="G11">
        <v>0</v>
      </c>
      <c r="H11">
        <v>16</v>
      </c>
      <c r="I11">
        <v>0</v>
      </c>
      <c r="J11">
        <v>3374.25</v>
      </c>
      <c r="L11" t="str">
        <f t="shared" si="2"/>
        <v>J</v>
      </c>
      <c r="M11" t="str">
        <f t="shared" si="2"/>
        <v>EPS Alcoi</v>
      </c>
      <c r="N11" s="1">
        <f t="shared" si="0"/>
        <v>6.8385567163073271E-2</v>
      </c>
      <c r="O11" s="1">
        <f t="shared" si="1"/>
        <v>0.90257094169074614</v>
      </c>
      <c r="P11" s="1">
        <f t="shared" si="1"/>
        <v>2.0152626509594724E-2</v>
      </c>
    </row>
    <row r="12" spans="1:16" x14ac:dyDescent="0.25">
      <c r="A12" t="s">
        <v>26</v>
      </c>
      <c r="B12" t="s">
        <v>27</v>
      </c>
      <c r="C12">
        <v>639.88</v>
      </c>
      <c r="D12">
        <v>2503.12</v>
      </c>
      <c r="E12">
        <v>18</v>
      </c>
      <c r="F12">
        <v>0</v>
      </c>
      <c r="G12">
        <v>0</v>
      </c>
      <c r="H12">
        <v>0</v>
      </c>
      <c r="I12">
        <v>0</v>
      </c>
      <c r="J12">
        <v>3161</v>
      </c>
      <c r="L12" t="str">
        <f t="shared" si="2"/>
        <v>L</v>
      </c>
      <c r="M12" t="str">
        <f t="shared" si="2"/>
        <v>Fac. BBAA</v>
      </c>
      <c r="N12" s="1">
        <f t="shared" si="0"/>
        <v>0.20242961088263209</v>
      </c>
      <c r="O12" s="1">
        <f t="shared" si="1"/>
        <v>0.7918759886111989</v>
      </c>
      <c r="P12" s="1">
        <f t="shared" si="1"/>
        <v>5.6944005061689337E-3</v>
      </c>
    </row>
    <row r="13" spans="1:16" x14ac:dyDescent="0.25">
      <c r="A13" t="s">
        <v>28</v>
      </c>
      <c r="B13" t="s">
        <v>29</v>
      </c>
      <c r="C13">
        <v>57.6</v>
      </c>
      <c r="D13">
        <v>682.65</v>
      </c>
      <c r="E13">
        <v>24.3</v>
      </c>
      <c r="F13">
        <v>6</v>
      </c>
      <c r="G13">
        <v>0</v>
      </c>
      <c r="H13">
        <v>12</v>
      </c>
      <c r="I13">
        <v>0</v>
      </c>
      <c r="J13">
        <v>782.55</v>
      </c>
      <c r="L13" t="str">
        <f t="shared" si="2"/>
        <v>M</v>
      </c>
      <c r="M13" t="str">
        <f t="shared" si="2"/>
        <v>Fac. Ade</v>
      </c>
      <c r="N13" s="1">
        <f t="shared" si="0"/>
        <v>7.3605520414031053E-2</v>
      </c>
      <c r="O13" s="1">
        <f t="shared" si="1"/>
        <v>0.87234042553191493</v>
      </c>
      <c r="P13" s="1">
        <f t="shared" si="1"/>
        <v>3.1052328924669352E-2</v>
      </c>
    </row>
    <row r="14" spans="1:16" x14ac:dyDescent="0.25">
      <c r="A14" t="s">
        <v>50</v>
      </c>
      <c r="B14" t="s">
        <v>51</v>
      </c>
      <c r="C14">
        <v>235</v>
      </c>
      <c r="D14">
        <v>1555.5</v>
      </c>
      <c r="E14">
        <v>49</v>
      </c>
      <c r="F14">
        <v>4.5</v>
      </c>
      <c r="G14">
        <v>4.5</v>
      </c>
      <c r="H14">
        <v>7.5</v>
      </c>
      <c r="I14">
        <v>0</v>
      </c>
      <c r="J14">
        <v>1856</v>
      </c>
      <c r="L14" t="str">
        <f t="shared" si="2"/>
        <v>P</v>
      </c>
      <c r="M14" t="str">
        <f t="shared" si="2"/>
        <v>Fac.Inf.</v>
      </c>
      <c r="N14" s="1">
        <f t="shared" si="0"/>
        <v>0.12661637931034483</v>
      </c>
      <c r="O14" s="1">
        <f t="shared" si="1"/>
        <v>0.83809267241379315</v>
      </c>
      <c r="P14" s="1">
        <f t="shared" si="1"/>
        <v>2.6400862068965518E-2</v>
      </c>
    </row>
    <row r="15" spans="1:16" x14ac:dyDescent="0.25">
      <c r="A15" t="s">
        <v>30</v>
      </c>
      <c r="B15" t="s">
        <v>31</v>
      </c>
      <c r="C15">
        <v>200.3</v>
      </c>
      <c r="D15">
        <v>2295.27</v>
      </c>
      <c r="E15">
        <v>91</v>
      </c>
      <c r="F15">
        <v>46</v>
      </c>
      <c r="G15">
        <v>0</v>
      </c>
      <c r="H15">
        <v>30</v>
      </c>
      <c r="I15">
        <v>0</v>
      </c>
      <c r="J15">
        <v>2662.57</v>
      </c>
      <c r="L15" t="str">
        <f t="shared" si="2"/>
        <v>Q</v>
      </c>
      <c r="M15" t="str">
        <f t="shared" si="2"/>
        <v>EPS Gandia</v>
      </c>
      <c r="N15" s="1">
        <f t="shared" si="0"/>
        <v>7.522806912118743E-2</v>
      </c>
      <c r="O15" s="1">
        <f t="shared" si="1"/>
        <v>0.86205057519614503</v>
      </c>
      <c r="P15" s="1">
        <f t="shared" si="1"/>
        <v>3.4177505192351749E-2</v>
      </c>
    </row>
    <row r="16" spans="1:16" x14ac:dyDescent="0.25">
      <c r="A16" t="s">
        <v>36</v>
      </c>
      <c r="B16" t="s">
        <v>37</v>
      </c>
      <c r="C16">
        <v>81</v>
      </c>
      <c r="D16">
        <v>1873</v>
      </c>
      <c r="E16">
        <v>55.5</v>
      </c>
      <c r="F16">
        <v>22</v>
      </c>
      <c r="G16">
        <v>0</v>
      </c>
      <c r="H16">
        <v>22</v>
      </c>
      <c r="I16">
        <v>0</v>
      </c>
      <c r="J16">
        <v>2053.5</v>
      </c>
      <c r="L16" t="str">
        <f t="shared" si="2"/>
        <v>T</v>
      </c>
      <c r="M16" t="str">
        <f t="shared" si="2"/>
        <v>ETS Teleco</v>
      </c>
      <c r="N16" s="1">
        <f t="shared" si="0"/>
        <v>3.9444850255661065E-2</v>
      </c>
      <c r="O16" s="1">
        <f t="shared" si="1"/>
        <v>0.91210129047966881</v>
      </c>
      <c r="P16" s="1">
        <f t="shared" si="1"/>
        <v>2.7027027027027029E-2</v>
      </c>
    </row>
    <row r="17" spans="1:16" x14ac:dyDescent="0.25">
      <c r="A17" t="s">
        <v>38</v>
      </c>
      <c r="B17" t="s">
        <v>39</v>
      </c>
      <c r="C17">
        <v>0</v>
      </c>
      <c r="D17">
        <v>69</v>
      </c>
      <c r="E17">
        <v>0</v>
      </c>
      <c r="F17">
        <v>0</v>
      </c>
      <c r="G17">
        <v>0</v>
      </c>
      <c r="H17">
        <v>0</v>
      </c>
      <c r="I17">
        <v>0</v>
      </c>
      <c r="J17">
        <v>69</v>
      </c>
      <c r="L17" t="str">
        <f t="shared" si="2"/>
        <v>U</v>
      </c>
      <c r="M17" t="str">
        <f t="shared" si="2"/>
        <v>Universit.</v>
      </c>
      <c r="N17" s="1">
        <f t="shared" si="0"/>
        <v>0</v>
      </c>
      <c r="O17" s="1">
        <f t="shared" si="1"/>
        <v>1</v>
      </c>
      <c r="P17" s="1">
        <f t="shared" si="1"/>
        <v>0</v>
      </c>
    </row>
    <row r="18" spans="1:16" x14ac:dyDescent="0.25">
      <c r="A18" t="s">
        <v>46</v>
      </c>
      <c r="B18" t="s">
        <v>47</v>
      </c>
      <c r="C18">
        <v>20</v>
      </c>
      <c r="D18">
        <v>1824.62</v>
      </c>
      <c r="E18">
        <v>20</v>
      </c>
      <c r="F18">
        <v>0</v>
      </c>
      <c r="G18">
        <v>0</v>
      </c>
      <c r="H18">
        <v>0</v>
      </c>
      <c r="I18">
        <v>0</v>
      </c>
      <c r="J18">
        <v>1864.62</v>
      </c>
      <c r="L18" t="str">
        <f t="shared" si="2"/>
        <v>Y</v>
      </c>
      <c r="M18" t="str">
        <f t="shared" si="2"/>
        <v>DOCTORAT</v>
      </c>
      <c r="N18" s="1">
        <f t="shared" si="0"/>
        <v>1.0726046057641773E-2</v>
      </c>
      <c r="O18" s="1">
        <f t="shared" ref="O18:P21" si="3">+D18/$J18</f>
        <v>0.97854790788471646</v>
      </c>
      <c r="P18" s="1">
        <f t="shared" si="3"/>
        <v>1.0726046057641773E-2</v>
      </c>
    </row>
    <row r="19" spans="1:16" x14ac:dyDescent="0.25">
      <c r="A19" t="s">
        <v>9</v>
      </c>
      <c r="B19" t="s">
        <v>8</v>
      </c>
      <c r="C19">
        <v>3283.93</v>
      </c>
      <c r="D19">
        <v>36918.65</v>
      </c>
      <c r="E19">
        <v>997.2</v>
      </c>
      <c r="F19">
        <v>229.25</v>
      </c>
      <c r="G19">
        <v>4.5</v>
      </c>
      <c r="H19">
        <v>178.25</v>
      </c>
      <c r="I19">
        <v>0</v>
      </c>
      <c r="J19">
        <v>41611.78</v>
      </c>
      <c r="L19" t="str">
        <f t="shared" si="2"/>
        <v>Z</v>
      </c>
      <c r="M19" t="str">
        <f t="shared" si="2"/>
        <v>TOTALS</v>
      </c>
      <c r="N19" s="1">
        <f t="shared" si="0"/>
        <v>7.8918277468543768E-2</v>
      </c>
      <c r="O19" s="1">
        <f t="shared" si="3"/>
        <v>0.88721631230387166</v>
      </c>
      <c r="P19" s="1">
        <f t="shared" si="3"/>
        <v>2.3964367782392391E-2</v>
      </c>
    </row>
    <row r="20" spans="1:16" x14ac:dyDescent="0.25">
      <c r="L20">
        <f t="shared" si="2"/>
        <v>0</v>
      </c>
      <c r="M20">
        <f t="shared" si="2"/>
        <v>0</v>
      </c>
      <c r="N20" s="1" t="e">
        <f t="shared" si="0"/>
        <v>#DIV/0!</v>
      </c>
      <c r="O20" s="1" t="e">
        <f t="shared" si="3"/>
        <v>#DIV/0!</v>
      </c>
      <c r="P20" s="1" t="e">
        <f t="shared" si="3"/>
        <v>#DIV/0!</v>
      </c>
    </row>
    <row r="21" spans="1:16" x14ac:dyDescent="0.25">
      <c r="L21">
        <f t="shared" si="2"/>
        <v>0</v>
      </c>
      <c r="M21">
        <f t="shared" si="2"/>
        <v>0</v>
      </c>
      <c r="N21" s="1" t="e">
        <f t="shared" si="0"/>
        <v>#DIV/0!</v>
      </c>
      <c r="O21" s="1" t="e">
        <f t="shared" si="3"/>
        <v>#DIV/0!</v>
      </c>
      <c r="P21" s="1" t="e">
        <f t="shared" si="3"/>
        <v>#DIV/0!</v>
      </c>
    </row>
    <row r="22" spans="1:16" x14ac:dyDescent="0.25">
      <c r="L22">
        <f t="shared" si="2"/>
        <v>0</v>
      </c>
      <c r="M22">
        <f t="shared" si="2"/>
        <v>0</v>
      </c>
      <c r="N22" s="1" t="e">
        <f t="shared" ref="N22:P45" si="4">+C22/$J22</f>
        <v>#DIV/0!</v>
      </c>
      <c r="O22" s="1" t="e">
        <f t="shared" si="4"/>
        <v>#DIV/0!</v>
      </c>
      <c r="P22" s="1" t="e">
        <f t="shared" si="4"/>
        <v>#DIV/0!</v>
      </c>
    </row>
    <row r="23" spans="1:16" x14ac:dyDescent="0.25">
      <c r="D23" s="34"/>
      <c r="E23" s="34"/>
      <c r="F23" s="34"/>
      <c r="G23" s="34"/>
      <c r="L23">
        <f t="shared" si="2"/>
        <v>0</v>
      </c>
      <c r="M23">
        <f t="shared" si="2"/>
        <v>0</v>
      </c>
      <c r="N23" s="1" t="e">
        <f t="shared" si="4"/>
        <v>#DIV/0!</v>
      </c>
      <c r="O23" s="1" t="e">
        <f t="shared" si="4"/>
        <v>#DIV/0!</v>
      </c>
      <c r="P23" s="1" t="e">
        <f t="shared" si="4"/>
        <v>#DIV/0!</v>
      </c>
    </row>
    <row r="24" spans="1:16" x14ac:dyDescent="0.25">
      <c r="L24">
        <f t="shared" si="2"/>
        <v>0</v>
      </c>
      <c r="M24">
        <f t="shared" si="2"/>
        <v>0</v>
      </c>
      <c r="N24" s="1" t="e">
        <f t="shared" si="4"/>
        <v>#DIV/0!</v>
      </c>
      <c r="O24" s="1" t="e">
        <f t="shared" si="4"/>
        <v>#DIV/0!</v>
      </c>
      <c r="P24" s="1" t="e">
        <f t="shared" si="4"/>
        <v>#DIV/0!</v>
      </c>
    </row>
    <row r="25" spans="1:16" x14ac:dyDescent="0.25">
      <c r="E25" s="11"/>
      <c r="F25" s="11"/>
      <c r="G25" s="11"/>
      <c r="L25">
        <f t="shared" si="2"/>
        <v>0</v>
      </c>
      <c r="M25">
        <f t="shared" si="2"/>
        <v>0</v>
      </c>
      <c r="N25" s="1" t="e">
        <f t="shared" si="4"/>
        <v>#DIV/0!</v>
      </c>
      <c r="O25" s="1" t="e">
        <f t="shared" si="4"/>
        <v>#DIV/0!</v>
      </c>
      <c r="P25" s="1" t="e">
        <f t="shared" si="4"/>
        <v>#DIV/0!</v>
      </c>
    </row>
    <row r="26" spans="1:16" x14ac:dyDescent="0.25">
      <c r="E26" s="11"/>
      <c r="F26" s="11"/>
      <c r="G26" s="11"/>
      <c r="L26">
        <f t="shared" si="2"/>
        <v>0</v>
      </c>
      <c r="M26">
        <f t="shared" si="2"/>
        <v>0</v>
      </c>
      <c r="N26" s="1" t="e">
        <f t="shared" si="4"/>
        <v>#DIV/0!</v>
      </c>
      <c r="O26" s="1" t="e">
        <f t="shared" si="4"/>
        <v>#DIV/0!</v>
      </c>
      <c r="P26" s="1" t="e">
        <f t="shared" si="4"/>
        <v>#DIV/0!</v>
      </c>
    </row>
    <row r="27" spans="1:16" x14ac:dyDescent="0.25">
      <c r="E27" s="11"/>
      <c r="F27" s="11"/>
      <c r="G27" s="11"/>
      <c r="L27">
        <f t="shared" si="2"/>
        <v>0</v>
      </c>
      <c r="M27">
        <f t="shared" si="2"/>
        <v>0</v>
      </c>
      <c r="N27" s="1" t="e">
        <f t="shared" si="4"/>
        <v>#DIV/0!</v>
      </c>
      <c r="O27" s="1" t="e">
        <f t="shared" si="4"/>
        <v>#DIV/0!</v>
      </c>
      <c r="P27" s="1" t="e">
        <f t="shared" si="4"/>
        <v>#DIV/0!</v>
      </c>
    </row>
    <row r="28" spans="1:16" x14ac:dyDescent="0.25">
      <c r="E28" s="11"/>
      <c r="F28" s="11"/>
      <c r="G28" s="11"/>
      <c r="L28">
        <f t="shared" si="2"/>
        <v>0</v>
      </c>
      <c r="M28">
        <f t="shared" si="2"/>
        <v>0</v>
      </c>
      <c r="N28" s="1" t="e">
        <f t="shared" si="4"/>
        <v>#DIV/0!</v>
      </c>
      <c r="O28" s="1" t="e">
        <f t="shared" si="4"/>
        <v>#DIV/0!</v>
      </c>
      <c r="P28" s="1" t="e">
        <f t="shared" si="4"/>
        <v>#DIV/0!</v>
      </c>
    </row>
    <row r="29" spans="1:16" x14ac:dyDescent="0.25">
      <c r="E29" s="11"/>
      <c r="F29" s="11"/>
      <c r="G29" s="11"/>
      <c r="L29">
        <f t="shared" si="2"/>
        <v>0</v>
      </c>
      <c r="M29">
        <f t="shared" si="2"/>
        <v>0</v>
      </c>
      <c r="N29" s="1" t="e">
        <f t="shared" si="4"/>
        <v>#DIV/0!</v>
      </c>
      <c r="O29" s="1" t="e">
        <f t="shared" si="4"/>
        <v>#DIV/0!</v>
      </c>
      <c r="P29" s="1" t="e">
        <f t="shared" si="4"/>
        <v>#DIV/0!</v>
      </c>
    </row>
    <row r="30" spans="1:16" x14ac:dyDescent="0.25">
      <c r="E30" s="11"/>
      <c r="F30" s="11"/>
      <c r="G30" s="11"/>
      <c r="L30">
        <f t="shared" si="2"/>
        <v>0</v>
      </c>
      <c r="M30">
        <f t="shared" si="2"/>
        <v>0</v>
      </c>
      <c r="N30" s="1" t="e">
        <f t="shared" si="4"/>
        <v>#DIV/0!</v>
      </c>
      <c r="O30" s="1" t="e">
        <f t="shared" si="4"/>
        <v>#DIV/0!</v>
      </c>
      <c r="P30" s="1" t="e">
        <f t="shared" si="4"/>
        <v>#DIV/0!</v>
      </c>
    </row>
    <row r="31" spans="1:16" x14ac:dyDescent="0.25">
      <c r="E31" s="11"/>
      <c r="F31" s="11"/>
      <c r="G31" s="11"/>
      <c r="L31">
        <f t="shared" si="2"/>
        <v>0</v>
      </c>
      <c r="M31">
        <f t="shared" si="2"/>
        <v>0</v>
      </c>
      <c r="N31" s="1" t="e">
        <f t="shared" si="4"/>
        <v>#DIV/0!</v>
      </c>
      <c r="O31" s="1" t="e">
        <f t="shared" si="4"/>
        <v>#DIV/0!</v>
      </c>
      <c r="P31" s="1" t="e">
        <f t="shared" si="4"/>
        <v>#DIV/0!</v>
      </c>
    </row>
    <row r="32" spans="1:16" x14ac:dyDescent="0.25">
      <c r="E32" s="11"/>
      <c r="F32" s="11"/>
      <c r="G32" s="11"/>
      <c r="L32">
        <f t="shared" si="2"/>
        <v>0</v>
      </c>
      <c r="M32">
        <f t="shared" si="2"/>
        <v>0</v>
      </c>
      <c r="N32" s="1" t="e">
        <f t="shared" si="4"/>
        <v>#DIV/0!</v>
      </c>
      <c r="O32" s="1" t="e">
        <f t="shared" si="4"/>
        <v>#DIV/0!</v>
      </c>
      <c r="P32" s="1" t="e">
        <f t="shared" si="4"/>
        <v>#DIV/0!</v>
      </c>
    </row>
    <row r="33" spans="5:16" x14ac:dyDescent="0.25">
      <c r="E33" s="11"/>
      <c r="F33" s="11"/>
      <c r="G33" s="11"/>
      <c r="L33">
        <f t="shared" si="2"/>
        <v>0</v>
      </c>
      <c r="M33">
        <f t="shared" si="2"/>
        <v>0</v>
      </c>
      <c r="N33" s="1" t="e">
        <f t="shared" si="4"/>
        <v>#DIV/0!</v>
      </c>
      <c r="O33" s="1" t="e">
        <f t="shared" si="4"/>
        <v>#DIV/0!</v>
      </c>
      <c r="P33" s="1" t="e">
        <f t="shared" si="4"/>
        <v>#DIV/0!</v>
      </c>
    </row>
    <row r="34" spans="5:16" x14ac:dyDescent="0.25">
      <c r="E34" s="11"/>
      <c r="F34" s="11"/>
      <c r="G34" s="11"/>
      <c r="L34">
        <f t="shared" si="2"/>
        <v>0</v>
      </c>
      <c r="M34">
        <f t="shared" si="2"/>
        <v>0</v>
      </c>
      <c r="N34" s="1" t="e">
        <f t="shared" si="4"/>
        <v>#DIV/0!</v>
      </c>
      <c r="O34" s="1" t="e">
        <f t="shared" si="4"/>
        <v>#DIV/0!</v>
      </c>
      <c r="P34" s="1" t="e">
        <f t="shared" si="4"/>
        <v>#DIV/0!</v>
      </c>
    </row>
    <row r="35" spans="5:16" x14ac:dyDescent="0.25">
      <c r="E35" s="11"/>
      <c r="F35" s="11"/>
      <c r="G35" s="11"/>
      <c r="L35">
        <f t="shared" si="2"/>
        <v>0</v>
      </c>
      <c r="M35">
        <f t="shared" si="2"/>
        <v>0</v>
      </c>
      <c r="N35" s="1" t="e">
        <f t="shared" si="4"/>
        <v>#DIV/0!</v>
      </c>
      <c r="O35" s="1" t="e">
        <f t="shared" si="4"/>
        <v>#DIV/0!</v>
      </c>
      <c r="P35" s="1" t="e">
        <f t="shared" si="4"/>
        <v>#DIV/0!</v>
      </c>
    </row>
    <row r="36" spans="5:16" x14ac:dyDescent="0.25">
      <c r="E36" s="11"/>
      <c r="F36" s="11"/>
      <c r="G36" s="11"/>
      <c r="L36">
        <f t="shared" si="2"/>
        <v>0</v>
      </c>
      <c r="M36">
        <f t="shared" si="2"/>
        <v>0</v>
      </c>
      <c r="N36" s="1" t="e">
        <f t="shared" si="4"/>
        <v>#DIV/0!</v>
      </c>
      <c r="O36" s="1" t="e">
        <f t="shared" si="4"/>
        <v>#DIV/0!</v>
      </c>
      <c r="P36" s="1" t="e">
        <f t="shared" si="4"/>
        <v>#DIV/0!</v>
      </c>
    </row>
    <row r="37" spans="5:16" x14ac:dyDescent="0.25">
      <c r="E37" s="11"/>
      <c r="F37" s="11"/>
      <c r="G37" s="11"/>
      <c r="L37">
        <f t="shared" si="2"/>
        <v>0</v>
      </c>
      <c r="M37">
        <f t="shared" si="2"/>
        <v>0</v>
      </c>
      <c r="N37" s="1" t="e">
        <f t="shared" si="4"/>
        <v>#DIV/0!</v>
      </c>
      <c r="O37" s="1" t="e">
        <f t="shared" si="4"/>
        <v>#DIV/0!</v>
      </c>
      <c r="P37" s="1" t="e">
        <f t="shared" si="4"/>
        <v>#DIV/0!</v>
      </c>
    </row>
    <row r="38" spans="5:16" x14ac:dyDescent="0.25">
      <c r="E38" s="11"/>
      <c r="F38" s="11"/>
      <c r="G38" s="11"/>
      <c r="L38">
        <f t="shared" si="2"/>
        <v>0</v>
      </c>
      <c r="M38">
        <f t="shared" si="2"/>
        <v>0</v>
      </c>
      <c r="N38" s="1" t="e">
        <f t="shared" si="4"/>
        <v>#DIV/0!</v>
      </c>
      <c r="O38" s="1" t="e">
        <f t="shared" si="4"/>
        <v>#DIV/0!</v>
      </c>
      <c r="P38" s="1" t="e">
        <f t="shared" si="4"/>
        <v>#DIV/0!</v>
      </c>
    </row>
    <row r="39" spans="5:16" x14ac:dyDescent="0.25">
      <c r="E39" s="11"/>
      <c r="F39" s="11"/>
      <c r="G39" s="11"/>
      <c r="L39">
        <f t="shared" si="2"/>
        <v>0</v>
      </c>
      <c r="M39">
        <f t="shared" si="2"/>
        <v>0</v>
      </c>
      <c r="N39" s="1" t="e">
        <f t="shared" si="4"/>
        <v>#DIV/0!</v>
      </c>
      <c r="O39" s="1" t="e">
        <f t="shared" si="4"/>
        <v>#DIV/0!</v>
      </c>
      <c r="P39" s="1" t="e">
        <f t="shared" si="4"/>
        <v>#DIV/0!</v>
      </c>
    </row>
    <row r="40" spans="5:16" x14ac:dyDescent="0.25">
      <c r="E40" s="11"/>
      <c r="F40" s="11"/>
      <c r="G40" s="11"/>
      <c r="N40" s="1"/>
      <c r="O40" s="1" t="e">
        <f t="shared" si="4"/>
        <v>#DIV/0!</v>
      </c>
      <c r="P40" s="1"/>
    </row>
    <row r="41" spans="5:16" x14ac:dyDescent="0.25">
      <c r="E41" s="11"/>
      <c r="F41" s="11"/>
      <c r="G41" s="11"/>
      <c r="L41">
        <f t="shared" si="2"/>
        <v>0</v>
      </c>
      <c r="M41">
        <f t="shared" si="2"/>
        <v>0</v>
      </c>
      <c r="N41" s="1" t="e">
        <f t="shared" si="4"/>
        <v>#DIV/0!</v>
      </c>
      <c r="O41" s="1" t="e">
        <f t="shared" si="4"/>
        <v>#DIV/0!</v>
      </c>
      <c r="P41" s="1" t="e">
        <f t="shared" si="4"/>
        <v>#DIV/0!</v>
      </c>
    </row>
    <row r="42" spans="5:16" x14ac:dyDescent="0.25">
      <c r="E42" s="11"/>
      <c r="F42" s="11"/>
      <c r="G42" s="11"/>
      <c r="L42">
        <f t="shared" si="2"/>
        <v>0</v>
      </c>
      <c r="M42">
        <f t="shared" si="2"/>
        <v>0</v>
      </c>
      <c r="N42" s="1" t="e">
        <f t="shared" si="4"/>
        <v>#DIV/0!</v>
      </c>
      <c r="O42" s="1" t="e">
        <f t="shared" si="4"/>
        <v>#DIV/0!</v>
      </c>
      <c r="P42" s="1" t="e">
        <f t="shared" si="4"/>
        <v>#DIV/0!</v>
      </c>
    </row>
    <row r="43" spans="5:16" x14ac:dyDescent="0.25">
      <c r="L43">
        <f t="shared" si="2"/>
        <v>0</v>
      </c>
      <c r="M43">
        <f t="shared" si="2"/>
        <v>0</v>
      </c>
      <c r="N43" s="1" t="e">
        <f t="shared" si="4"/>
        <v>#DIV/0!</v>
      </c>
      <c r="O43" s="1" t="e">
        <f t="shared" si="4"/>
        <v>#DIV/0!</v>
      </c>
      <c r="P43" s="1" t="e">
        <f t="shared" si="4"/>
        <v>#DIV/0!</v>
      </c>
    </row>
    <row r="44" spans="5:16" x14ac:dyDescent="0.25">
      <c r="L44">
        <f t="shared" si="2"/>
        <v>0</v>
      </c>
      <c r="M44">
        <f t="shared" si="2"/>
        <v>0</v>
      </c>
      <c r="N44" s="1" t="e">
        <f t="shared" si="4"/>
        <v>#DIV/0!</v>
      </c>
      <c r="O44" s="1" t="e">
        <f t="shared" si="4"/>
        <v>#DIV/0!</v>
      </c>
      <c r="P44" s="1" t="e">
        <f t="shared" si="4"/>
        <v>#DIV/0!</v>
      </c>
    </row>
    <row r="45" spans="5:16" x14ac:dyDescent="0.25">
      <c r="L45">
        <f t="shared" si="2"/>
        <v>0</v>
      </c>
      <c r="M45">
        <f t="shared" si="2"/>
        <v>0</v>
      </c>
      <c r="N45" s="1" t="e">
        <f t="shared" si="4"/>
        <v>#DIV/0!</v>
      </c>
      <c r="O45" s="1" t="e">
        <f t="shared" si="4"/>
        <v>#DIV/0!</v>
      </c>
      <c r="P45" s="1" t="e">
        <f t="shared" si="4"/>
        <v>#DIV/0!</v>
      </c>
    </row>
    <row r="46" spans="5:16" x14ac:dyDescent="0.25">
      <c r="L46">
        <f t="shared" si="2"/>
        <v>0</v>
      </c>
      <c r="M46">
        <f t="shared" si="2"/>
        <v>0</v>
      </c>
      <c r="N46" s="1" t="e">
        <f t="shared" ref="N46:P63" si="5">+C46/$J46</f>
        <v>#DIV/0!</v>
      </c>
      <c r="O46" s="1" t="e">
        <f t="shared" si="5"/>
        <v>#DIV/0!</v>
      </c>
      <c r="P46" s="1" t="e">
        <f t="shared" si="5"/>
        <v>#DIV/0!</v>
      </c>
    </row>
    <row r="47" spans="5:16" x14ac:dyDescent="0.25">
      <c r="L47">
        <f t="shared" si="2"/>
        <v>0</v>
      </c>
      <c r="M47">
        <f t="shared" si="2"/>
        <v>0</v>
      </c>
      <c r="N47" s="1" t="e">
        <f t="shared" si="5"/>
        <v>#DIV/0!</v>
      </c>
      <c r="O47" s="1" t="e">
        <f t="shared" si="5"/>
        <v>#DIV/0!</v>
      </c>
      <c r="P47" s="1" t="e">
        <f t="shared" si="5"/>
        <v>#DIV/0!</v>
      </c>
    </row>
    <row r="48" spans="5:16" x14ac:dyDescent="0.25">
      <c r="L48">
        <f t="shared" si="2"/>
        <v>0</v>
      </c>
      <c r="M48">
        <f t="shared" si="2"/>
        <v>0</v>
      </c>
      <c r="N48" s="1" t="e">
        <f t="shared" si="5"/>
        <v>#DIV/0!</v>
      </c>
      <c r="O48" s="1" t="e">
        <f t="shared" si="5"/>
        <v>#DIV/0!</v>
      </c>
      <c r="P48" s="1" t="e">
        <f t="shared" si="5"/>
        <v>#DIV/0!</v>
      </c>
    </row>
    <row r="49" spans="12:16" x14ac:dyDescent="0.25">
      <c r="L49">
        <f t="shared" si="2"/>
        <v>0</v>
      </c>
      <c r="M49">
        <f t="shared" si="2"/>
        <v>0</v>
      </c>
      <c r="N49" s="1" t="e">
        <f t="shared" si="5"/>
        <v>#DIV/0!</v>
      </c>
      <c r="O49" s="1" t="e">
        <f t="shared" si="5"/>
        <v>#DIV/0!</v>
      </c>
      <c r="P49" s="1" t="e">
        <f t="shared" si="5"/>
        <v>#DIV/0!</v>
      </c>
    </row>
    <row r="50" spans="12:16" x14ac:dyDescent="0.25">
      <c r="L50">
        <f t="shared" si="2"/>
        <v>0</v>
      </c>
      <c r="M50">
        <f t="shared" si="2"/>
        <v>0</v>
      </c>
      <c r="N50" s="1" t="e">
        <f t="shared" si="5"/>
        <v>#DIV/0!</v>
      </c>
      <c r="O50" s="1" t="e">
        <f t="shared" si="5"/>
        <v>#DIV/0!</v>
      </c>
      <c r="P50" s="1" t="e">
        <f t="shared" si="5"/>
        <v>#DIV/0!</v>
      </c>
    </row>
    <row r="51" spans="12:16" x14ac:dyDescent="0.25">
      <c r="L51">
        <f t="shared" si="2"/>
        <v>0</v>
      </c>
      <c r="M51">
        <f t="shared" si="2"/>
        <v>0</v>
      </c>
      <c r="N51" s="1" t="e">
        <f t="shared" si="5"/>
        <v>#DIV/0!</v>
      </c>
      <c r="O51" s="1" t="e">
        <f t="shared" si="5"/>
        <v>#DIV/0!</v>
      </c>
      <c r="P51" s="1" t="e">
        <f t="shared" si="5"/>
        <v>#DIV/0!</v>
      </c>
    </row>
    <row r="52" spans="12:16" x14ac:dyDescent="0.25">
      <c r="L52">
        <f t="shared" si="2"/>
        <v>0</v>
      </c>
      <c r="M52">
        <f t="shared" si="2"/>
        <v>0</v>
      </c>
      <c r="N52" s="1" t="e">
        <f t="shared" si="5"/>
        <v>#DIV/0!</v>
      </c>
      <c r="O52" s="1" t="e">
        <f t="shared" si="5"/>
        <v>#DIV/0!</v>
      </c>
      <c r="P52" s="1" t="e">
        <f t="shared" si="5"/>
        <v>#DIV/0!</v>
      </c>
    </row>
    <row r="53" spans="12:16" x14ac:dyDescent="0.25">
      <c r="L53">
        <f t="shared" si="2"/>
        <v>0</v>
      </c>
      <c r="M53">
        <f t="shared" si="2"/>
        <v>0</v>
      </c>
      <c r="N53" s="1" t="e">
        <f t="shared" si="5"/>
        <v>#DIV/0!</v>
      </c>
      <c r="O53" s="1" t="e">
        <f t="shared" si="5"/>
        <v>#DIV/0!</v>
      </c>
      <c r="P53" s="1" t="e">
        <f t="shared" si="5"/>
        <v>#DIV/0!</v>
      </c>
    </row>
    <row r="54" spans="12:16" x14ac:dyDescent="0.25">
      <c r="L54">
        <f t="shared" si="2"/>
        <v>0</v>
      </c>
      <c r="M54">
        <f t="shared" si="2"/>
        <v>0</v>
      </c>
      <c r="N54" s="1" t="e">
        <f t="shared" si="5"/>
        <v>#DIV/0!</v>
      </c>
      <c r="O54" s="1" t="e">
        <f t="shared" si="5"/>
        <v>#DIV/0!</v>
      </c>
      <c r="P54" s="1" t="e">
        <f t="shared" si="5"/>
        <v>#DIV/0!</v>
      </c>
    </row>
    <row r="55" spans="12:16" x14ac:dyDescent="0.25">
      <c r="L55">
        <f t="shared" si="2"/>
        <v>0</v>
      </c>
      <c r="M55">
        <f t="shared" si="2"/>
        <v>0</v>
      </c>
      <c r="N55" s="1" t="e">
        <f t="shared" si="5"/>
        <v>#DIV/0!</v>
      </c>
      <c r="O55" s="1" t="e">
        <f t="shared" si="5"/>
        <v>#DIV/0!</v>
      </c>
      <c r="P55" s="1" t="e">
        <f t="shared" si="5"/>
        <v>#DIV/0!</v>
      </c>
    </row>
    <row r="56" spans="12:16" x14ac:dyDescent="0.25">
      <c r="L56">
        <f t="shared" si="2"/>
        <v>0</v>
      </c>
      <c r="M56">
        <f t="shared" si="2"/>
        <v>0</v>
      </c>
      <c r="N56" s="1" t="e">
        <f t="shared" si="5"/>
        <v>#DIV/0!</v>
      </c>
      <c r="O56" s="1" t="e">
        <f t="shared" si="5"/>
        <v>#DIV/0!</v>
      </c>
      <c r="P56" s="1" t="e">
        <f t="shared" si="5"/>
        <v>#DIV/0!</v>
      </c>
    </row>
    <row r="57" spans="12:16" x14ac:dyDescent="0.25">
      <c r="L57">
        <f t="shared" si="2"/>
        <v>0</v>
      </c>
      <c r="M57">
        <f t="shared" si="2"/>
        <v>0</v>
      </c>
      <c r="N57" s="1" t="e">
        <f t="shared" si="5"/>
        <v>#DIV/0!</v>
      </c>
      <c r="O57" s="1" t="e">
        <f t="shared" si="5"/>
        <v>#DIV/0!</v>
      </c>
      <c r="P57" s="1" t="e">
        <f t="shared" si="5"/>
        <v>#DIV/0!</v>
      </c>
    </row>
    <row r="58" spans="12:16" x14ac:dyDescent="0.25">
      <c r="L58">
        <f t="shared" si="2"/>
        <v>0</v>
      </c>
      <c r="M58">
        <f t="shared" si="2"/>
        <v>0</v>
      </c>
      <c r="N58" s="1" t="e">
        <f t="shared" si="5"/>
        <v>#DIV/0!</v>
      </c>
      <c r="O58" s="1" t="e">
        <f t="shared" si="5"/>
        <v>#DIV/0!</v>
      </c>
      <c r="P58" s="1" t="e">
        <f t="shared" si="5"/>
        <v>#DIV/0!</v>
      </c>
    </row>
    <row r="59" spans="12:16" x14ac:dyDescent="0.25">
      <c r="L59">
        <f t="shared" si="2"/>
        <v>0</v>
      </c>
      <c r="M59">
        <f t="shared" si="2"/>
        <v>0</v>
      </c>
      <c r="N59" s="1" t="e">
        <f t="shared" si="5"/>
        <v>#DIV/0!</v>
      </c>
      <c r="O59" s="1" t="e">
        <f t="shared" si="5"/>
        <v>#DIV/0!</v>
      </c>
      <c r="P59" s="1" t="e">
        <f t="shared" si="5"/>
        <v>#DIV/0!</v>
      </c>
    </row>
    <row r="60" spans="12:16" x14ac:dyDescent="0.25">
      <c r="L60">
        <f t="shared" si="2"/>
        <v>0</v>
      </c>
      <c r="M60">
        <f t="shared" si="2"/>
        <v>0</v>
      </c>
      <c r="N60" s="1" t="e">
        <f t="shared" si="5"/>
        <v>#DIV/0!</v>
      </c>
      <c r="O60" s="1" t="e">
        <f t="shared" si="5"/>
        <v>#DIV/0!</v>
      </c>
      <c r="P60" s="1" t="e">
        <f t="shared" si="5"/>
        <v>#DIV/0!</v>
      </c>
    </row>
    <row r="61" spans="12:16" x14ac:dyDescent="0.25">
      <c r="L61">
        <f t="shared" si="2"/>
        <v>0</v>
      </c>
      <c r="M61">
        <f t="shared" si="2"/>
        <v>0</v>
      </c>
      <c r="N61" s="1" t="e">
        <f t="shared" si="5"/>
        <v>#DIV/0!</v>
      </c>
      <c r="O61" s="1" t="e">
        <f t="shared" si="5"/>
        <v>#DIV/0!</v>
      </c>
      <c r="P61" s="1" t="e">
        <f t="shared" si="5"/>
        <v>#DIV/0!</v>
      </c>
    </row>
    <row r="62" spans="12:16" x14ac:dyDescent="0.25">
      <c r="L62">
        <f t="shared" si="2"/>
        <v>0</v>
      </c>
      <c r="M62">
        <f t="shared" si="2"/>
        <v>0</v>
      </c>
      <c r="N62" s="1" t="e">
        <f t="shared" si="5"/>
        <v>#DIV/0!</v>
      </c>
      <c r="O62" s="1" t="e">
        <f t="shared" si="5"/>
        <v>#DIV/0!</v>
      </c>
      <c r="P62" s="1" t="e">
        <f t="shared" si="5"/>
        <v>#DIV/0!</v>
      </c>
    </row>
    <row r="63" spans="12:16" x14ac:dyDescent="0.25">
      <c r="L63">
        <f t="shared" si="2"/>
        <v>0</v>
      </c>
      <c r="M63">
        <f t="shared" si="2"/>
        <v>0</v>
      </c>
      <c r="N63" s="1" t="e">
        <f t="shared" si="5"/>
        <v>#DIV/0!</v>
      </c>
      <c r="O63" s="1" t="e">
        <f t="shared" si="5"/>
        <v>#DIV/0!</v>
      </c>
      <c r="P63" s="1" t="e">
        <f t="shared" si="5"/>
        <v>#DIV/0!</v>
      </c>
    </row>
  </sheetData>
  <mergeCells count="1">
    <mergeCell ref="D23:G23"/>
  </mergeCells>
  <pageMargins left="0.7" right="0.7" top="0.75" bottom="0.75" header="0.3" footer="0.3"/>
  <pageSetup paperSize="9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P40"/>
  <sheetViews>
    <sheetView topLeftCell="B1" zoomScale="90" zoomScaleNormal="90" workbookViewId="0">
      <selection activeCell="E20" sqref="E20"/>
    </sheetView>
  </sheetViews>
  <sheetFormatPr baseColWidth="10" defaultColWidth="11.42578125" defaultRowHeight="15" x14ac:dyDescent="0.25"/>
  <sheetData>
    <row r="1" spans="1:16" x14ac:dyDescent="0.25">
      <c r="A1" t="s">
        <v>66</v>
      </c>
      <c r="B1" t="s">
        <v>10</v>
      </c>
      <c r="C1" t="s">
        <v>11</v>
      </c>
      <c r="D1" t="s">
        <v>1</v>
      </c>
      <c r="E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  <c r="L1" s="8"/>
      <c r="M1" t="s">
        <v>11</v>
      </c>
      <c r="N1" t="s">
        <v>1</v>
      </c>
      <c r="O1" t="s">
        <v>2</v>
      </c>
      <c r="P1" t="s">
        <v>3</v>
      </c>
    </row>
    <row r="2" spans="1:16" x14ac:dyDescent="0.25">
      <c r="A2">
        <v>2019</v>
      </c>
      <c r="B2" t="s">
        <v>12</v>
      </c>
      <c r="C2" t="s">
        <v>13</v>
      </c>
      <c r="D2" s="3">
        <v>407.37</v>
      </c>
      <c r="E2" s="3">
        <v>2637.18</v>
      </c>
      <c r="F2" s="3">
        <v>391.87</v>
      </c>
      <c r="G2" s="3">
        <v>0</v>
      </c>
      <c r="H2" s="3">
        <v>0</v>
      </c>
      <c r="I2" s="3">
        <v>0</v>
      </c>
      <c r="J2" s="3">
        <v>0</v>
      </c>
      <c r="K2">
        <f>SUM(D2:J2)</f>
        <v>3436.4199999999996</v>
      </c>
      <c r="L2" s="8"/>
      <c r="M2" t="s">
        <v>13</v>
      </c>
      <c r="N2" s="11">
        <f>(D2/K2)</f>
        <v>0.11854488100988821</v>
      </c>
      <c r="O2" s="11">
        <f>(E2/K2)</f>
        <v>0.76742074600892796</v>
      </c>
      <c r="P2" s="11">
        <f>(F2/K2)</f>
        <v>0.11403437298118392</v>
      </c>
    </row>
    <row r="3" spans="1:16" x14ac:dyDescent="0.25">
      <c r="A3">
        <v>2019</v>
      </c>
      <c r="B3" t="s">
        <v>14</v>
      </c>
      <c r="C3" t="s">
        <v>15</v>
      </c>
      <c r="D3" s="3">
        <v>6</v>
      </c>
      <c r="E3" s="3">
        <v>1244.48</v>
      </c>
      <c r="F3" s="3">
        <v>78.62</v>
      </c>
      <c r="G3" s="3">
        <v>0</v>
      </c>
      <c r="H3" s="3">
        <v>0</v>
      </c>
      <c r="I3" s="3">
        <v>0</v>
      </c>
      <c r="J3" s="3">
        <v>0</v>
      </c>
      <c r="K3">
        <f>SUM(D3:J3)</f>
        <v>1329.1</v>
      </c>
      <c r="L3" s="8"/>
      <c r="M3" t="s">
        <v>15</v>
      </c>
      <c r="N3" s="11">
        <f t="shared" ref="N3:N16" si="0">(D3/K3)</f>
        <v>4.5143330072981722E-3</v>
      </c>
      <c r="O3" s="11">
        <f t="shared" ref="O3:O17" si="1">(E3/K3)</f>
        <v>0.9363328568204049</v>
      </c>
      <c r="P3" s="11">
        <f t="shared" ref="P3:P17" si="2">(F3/K3)</f>
        <v>5.9152810172297052E-2</v>
      </c>
    </row>
    <row r="4" spans="1:16" x14ac:dyDescent="0.25">
      <c r="A4">
        <v>2019</v>
      </c>
      <c r="B4" t="s">
        <v>16</v>
      </c>
      <c r="C4" t="s">
        <v>17</v>
      </c>
      <c r="D4" s="3">
        <v>430.76</v>
      </c>
      <c r="E4" s="3">
        <v>3582.09</v>
      </c>
      <c r="F4" s="3">
        <v>411.87</v>
      </c>
      <c r="G4" s="3">
        <v>0</v>
      </c>
      <c r="H4" s="3">
        <v>0</v>
      </c>
      <c r="I4" s="3">
        <v>0</v>
      </c>
      <c r="J4" s="3">
        <v>0</v>
      </c>
      <c r="K4">
        <f t="shared" ref="K4:K17" si="3">SUM(D4:J4)</f>
        <v>4424.72</v>
      </c>
      <c r="L4" s="8"/>
      <c r="M4" t="s">
        <v>17</v>
      </c>
      <c r="N4" s="11">
        <f t="shared" si="0"/>
        <v>9.7353052848541816E-2</v>
      </c>
      <c r="O4" s="11">
        <f t="shared" si="1"/>
        <v>0.8095630909978484</v>
      </c>
      <c r="P4" s="11">
        <f t="shared" si="2"/>
        <v>9.3083856153609715E-2</v>
      </c>
    </row>
    <row r="5" spans="1:16" x14ac:dyDescent="0.25">
      <c r="A5">
        <v>2019</v>
      </c>
      <c r="B5" t="s">
        <v>18</v>
      </c>
      <c r="C5" t="s">
        <v>19</v>
      </c>
      <c r="D5" s="3">
        <v>189.84</v>
      </c>
      <c r="E5" s="3">
        <v>3290.41</v>
      </c>
      <c r="F5" s="3">
        <v>462.15</v>
      </c>
      <c r="G5" s="3">
        <v>0</v>
      </c>
      <c r="H5" s="3">
        <v>0</v>
      </c>
      <c r="I5" s="3">
        <v>0</v>
      </c>
      <c r="J5" s="3">
        <v>0</v>
      </c>
      <c r="K5">
        <f t="shared" si="3"/>
        <v>3942.4</v>
      </c>
      <c r="L5" s="8"/>
      <c r="M5" t="s">
        <v>19</v>
      </c>
      <c r="N5" s="11">
        <f t="shared" si="0"/>
        <v>4.8153409090909094E-2</v>
      </c>
      <c r="O5" s="11">
        <f t="shared" si="1"/>
        <v>0.83462104301948048</v>
      </c>
      <c r="P5" s="11">
        <f t="shared" si="2"/>
        <v>0.11722554788961038</v>
      </c>
    </row>
    <row r="6" spans="1:16" x14ac:dyDescent="0.25">
      <c r="A6">
        <v>2019</v>
      </c>
      <c r="B6" t="s">
        <v>20</v>
      </c>
      <c r="C6" t="s">
        <v>21</v>
      </c>
      <c r="D6" s="3">
        <v>12</v>
      </c>
      <c r="E6" s="3">
        <v>353.25</v>
      </c>
      <c r="F6" s="3">
        <v>4.5</v>
      </c>
      <c r="G6" s="3">
        <v>0</v>
      </c>
      <c r="H6" s="3">
        <v>0</v>
      </c>
      <c r="I6" s="3">
        <v>0</v>
      </c>
      <c r="J6" s="3">
        <v>0</v>
      </c>
      <c r="K6">
        <f t="shared" si="3"/>
        <v>369.75</v>
      </c>
      <c r="L6" s="8"/>
      <c r="M6" t="s">
        <v>21</v>
      </c>
      <c r="N6" s="11">
        <f t="shared" si="0"/>
        <v>3.2454361054766734E-2</v>
      </c>
      <c r="O6" s="11">
        <f t="shared" si="1"/>
        <v>0.95537525354969577</v>
      </c>
      <c r="P6" s="11">
        <f t="shared" si="2"/>
        <v>1.2170385395537525E-2</v>
      </c>
    </row>
    <row r="7" spans="1:16" x14ac:dyDescent="0.25">
      <c r="A7">
        <v>2019</v>
      </c>
      <c r="B7" t="s">
        <v>22</v>
      </c>
      <c r="C7" t="s">
        <v>23</v>
      </c>
      <c r="D7" s="3">
        <v>6</v>
      </c>
      <c r="E7" s="3">
        <v>488.61</v>
      </c>
      <c r="F7" s="3">
        <v>162</v>
      </c>
      <c r="G7" s="3">
        <v>0</v>
      </c>
      <c r="H7" s="3">
        <v>0</v>
      </c>
      <c r="I7" s="3">
        <v>0</v>
      </c>
      <c r="J7" s="3">
        <v>0</v>
      </c>
      <c r="K7">
        <f t="shared" si="3"/>
        <v>656.61</v>
      </c>
      <c r="L7" s="8"/>
      <c r="M7" t="s">
        <v>23</v>
      </c>
      <c r="N7" s="11">
        <f t="shared" si="0"/>
        <v>9.137844382510165E-3</v>
      </c>
      <c r="O7" s="11">
        <f t="shared" si="1"/>
        <v>0.74414035728971539</v>
      </c>
      <c r="P7" s="11">
        <f t="shared" si="2"/>
        <v>0.24672179832777447</v>
      </c>
    </row>
    <row r="8" spans="1:16" x14ac:dyDescent="0.25">
      <c r="A8">
        <v>2019</v>
      </c>
      <c r="B8" t="s">
        <v>24</v>
      </c>
      <c r="C8" t="s">
        <v>25</v>
      </c>
      <c r="D8" s="3">
        <v>121.35</v>
      </c>
      <c r="E8" s="3">
        <v>2182.04</v>
      </c>
      <c r="F8" s="3">
        <v>148.25</v>
      </c>
      <c r="G8" s="3">
        <v>31.5</v>
      </c>
      <c r="H8" s="3">
        <v>0</v>
      </c>
      <c r="I8" s="3">
        <v>31.5</v>
      </c>
      <c r="J8" s="3">
        <v>0</v>
      </c>
      <c r="K8">
        <f t="shared" si="3"/>
        <v>2514.64</v>
      </c>
      <c r="L8" s="8"/>
      <c r="M8" t="s">
        <v>25</v>
      </c>
      <c r="N8" s="11">
        <f t="shared" si="0"/>
        <v>4.8257404638437314E-2</v>
      </c>
      <c r="O8" s="11">
        <f t="shared" si="1"/>
        <v>0.86773454649572113</v>
      </c>
      <c r="P8" s="11">
        <f t="shared" si="2"/>
        <v>5.8954760920052175E-2</v>
      </c>
    </row>
    <row r="9" spans="1:16" x14ac:dyDescent="0.25">
      <c r="A9">
        <v>2019</v>
      </c>
      <c r="B9" t="s">
        <v>26</v>
      </c>
      <c r="C9" t="s">
        <v>27</v>
      </c>
      <c r="D9" s="3">
        <v>173.13</v>
      </c>
      <c r="E9" s="3">
        <v>2607.89</v>
      </c>
      <c r="F9" s="3">
        <v>60.5</v>
      </c>
      <c r="G9" s="3">
        <v>0</v>
      </c>
      <c r="H9" s="3">
        <v>0</v>
      </c>
      <c r="I9" s="3">
        <v>0</v>
      </c>
      <c r="J9" s="3">
        <v>0</v>
      </c>
      <c r="K9">
        <f t="shared" si="3"/>
        <v>2841.52</v>
      </c>
      <c r="L9" s="8"/>
      <c r="M9" t="s">
        <v>27</v>
      </c>
      <c r="N9" s="11">
        <f t="shared" si="0"/>
        <v>6.0928657901404878E-2</v>
      </c>
      <c r="O9" s="11">
        <f t="shared" si="1"/>
        <v>0.91777992060587288</v>
      </c>
      <c r="P9" s="11">
        <f t="shared" si="2"/>
        <v>2.1291421492722205E-2</v>
      </c>
    </row>
    <row r="10" spans="1:16" x14ac:dyDescent="0.25">
      <c r="A10">
        <v>2019</v>
      </c>
      <c r="B10" t="s">
        <v>28</v>
      </c>
      <c r="C10" t="s">
        <v>29</v>
      </c>
      <c r="D10" s="3">
        <v>80.2</v>
      </c>
      <c r="E10" s="3">
        <v>961.45</v>
      </c>
      <c r="F10" s="3">
        <v>270.3</v>
      </c>
      <c r="G10" s="3">
        <v>0</v>
      </c>
      <c r="H10" s="3">
        <v>0</v>
      </c>
      <c r="I10" s="3">
        <v>0</v>
      </c>
      <c r="J10" s="3">
        <v>0</v>
      </c>
      <c r="K10">
        <f t="shared" si="3"/>
        <v>1311.95</v>
      </c>
      <c r="L10" s="8"/>
      <c r="M10" t="s">
        <v>29</v>
      </c>
      <c r="N10" s="11">
        <f t="shared" si="0"/>
        <v>6.1130378444300471E-2</v>
      </c>
      <c r="O10" s="11">
        <f t="shared" si="1"/>
        <v>0.73284042836998364</v>
      </c>
      <c r="P10" s="11">
        <f t="shared" si="2"/>
        <v>0.20602919318571591</v>
      </c>
    </row>
    <row r="11" spans="1:16" x14ac:dyDescent="0.25">
      <c r="A11">
        <v>2019</v>
      </c>
      <c r="B11" t="s">
        <v>30</v>
      </c>
      <c r="C11" t="s">
        <v>31</v>
      </c>
      <c r="D11" s="3">
        <v>255.95</v>
      </c>
      <c r="E11" s="3">
        <v>1297.75</v>
      </c>
      <c r="F11" s="3">
        <v>115.1</v>
      </c>
      <c r="G11" s="3">
        <v>18</v>
      </c>
      <c r="H11" s="3">
        <v>0</v>
      </c>
      <c r="I11" s="3">
        <v>25.25</v>
      </c>
      <c r="J11" s="3">
        <v>0</v>
      </c>
      <c r="K11">
        <f t="shared" si="3"/>
        <v>1712.05</v>
      </c>
      <c r="L11" s="8"/>
      <c r="M11" t="s">
        <v>31</v>
      </c>
      <c r="N11" s="11">
        <f t="shared" si="0"/>
        <v>0.14949913845974125</v>
      </c>
      <c r="O11" s="11">
        <f t="shared" si="1"/>
        <v>0.75800940393095995</v>
      </c>
      <c r="P11" s="11">
        <f t="shared" si="2"/>
        <v>6.7229344937355801E-2</v>
      </c>
    </row>
    <row r="12" spans="1:16" x14ac:dyDescent="0.25">
      <c r="A12">
        <v>2019</v>
      </c>
      <c r="B12" t="s">
        <v>32</v>
      </c>
      <c r="C12" t="s">
        <v>33</v>
      </c>
      <c r="D12" s="3">
        <v>223.5</v>
      </c>
      <c r="E12" s="3">
        <v>1556.03</v>
      </c>
      <c r="F12" s="3">
        <v>227.7</v>
      </c>
      <c r="G12" s="3">
        <v>0</v>
      </c>
      <c r="H12" s="3">
        <v>0</v>
      </c>
      <c r="I12" s="3">
        <v>0</v>
      </c>
      <c r="J12" s="3">
        <v>0</v>
      </c>
      <c r="K12">
        <f t="shared" si="3"/>
        <v>2007.23</v>
      </c>
      <c r="L12" s="8"/>
      <c r="M12" t="s">
        <v>33</v>
      </c>
      <c r="N12" s="11">
        <f t="shared" si="0"/>
        <v>0.11134747886390697</v>
      </c>
      <c r="O12" s="11">
        <f t="shared" si="1"/>
        <v>0.77521260642776357</v>
      </c>
      <c r="P12" s="11">
        <f t="shared" si="2"/>
        <v>0.11343991470832938</v>
      </c>
    </row>
    <row r="13" spans="1:16" x14ac:dyDescent="0.25">
      <c r="A13">
        <v>2019</v>
      </c>
      <c r="B13" t="s">
        <v>34</v>
      </c>
      <c r="C13" t="s">
        <v>35</v>
      </c>
      <c r="D13" s="3">
        <v>118.75</v>
      </c>
      <c r="E13" s="3">
        <v>1642.09</v>
      </c>
      <c r="F13" s="3">
        <v>195.75</v>
      </c>
      <c r="G13" s="3">
        <v>0</v>
      </c>
      <c r="H13" s="3">
        <v>0</v>
      </c>
      <c r="I13" s="3">
        <v>0</v>
      </c>
      <c r="J13" s="3">
        <v>0</v>
      </c>
      <c r="K13">
        <f t="shared" si="3"/>
        <v>1956.59</v>
      </c>
      <c r="M13" t="s">
        <v>35</v>
      </c>
      <c r="N13" s="11">
        <f t="shared" si="0"/>
        <v>6.0692326956592851E-2</v>
      </c>
      <c r="O13" s="11">
        <f t="shared" si="1"/>
        <v>0.83926116355496039</v>
      </c>
      <c r="P13" s="11">
        <f t="shared" si="2"/>
        <v>0.10004650948844675</v>
      </c>
    </row>
    <row r="14" spans="1:16" x14ac:dyDescent="0.25">
      <c r="A14">
        <v>2019</v>
      </c>
      <c r="B14" t="s">
        <v>36</v>
      </c>
      <c r="C14" t="s">
        <v>37</v>
      </c>
      <c r="D14" s="3">
        <v>4.5</v>
      </c>
      <c r="E14" s="3">
        <v>824.63</v>
      </c>
      <c r="F14" s="3">
        <v>179</v>
      </c>
      <c r="G14" s="3">
        <v>0</v>
      </c>
      <c r="H14" s="3">
        <v>0</v>
      </c>
      <c r="I14" s="3">
        <v>0</v>
      </c>
      <c r="J14" s="3">
        <v>0</v>
      </c>
      <c r="K14">
        <f t="shared" si="3"/>
        <v>1008.13</v>
      </c>
      <c r="M14" t="s">
        <v>37</v>
      </c>
      <c r="N14" s="11">
        <f t="shared" si="0"/>
        <v>4.4637100373959709E-3</v>
      </c>
      <c r="O14" s="11">
        <f t="shared" si="1"/>
        <v>0.81797982403063096</v>
      </c>
      <c r="P14" s="11">
        <f t="shared" si="2"/>
        <v>0.17755646593197305</v>
      </c>
    </row>
    <row r="15" spans="1:16" x14ac:dyDescent="0.25">
      <c r="A15">
        <v>2019</v>
      </c>
      <c r="B15" t="s">
        <v>38</v>
      </c>
      <c r="C15" t="s">
        <v>39</v>
      </c>
      <c r="D15" s="3">
        <v>57</v>
      </c>
      <c r="E15" s="3">
        <v>96</v>
      </c>
      <c r="F15" s="3">
        <v>0</v>
      </c>
      <c r="G15" s="3">
        <v>110.4</v>
      </c>
      <c r="H15" s="3">
        <v>21</v>
      </c>
      <c r="I15" s="3">
        <v>84</v>
      </c>
      <c r="J15" s="3">
        <v>0</v>
      </c>
      <c r="K15">
        <f t="shared" si="3"/>
        <v>368.4</v>
      </c>
      <c r="M15" t="s">
        <v>39</v>
      </c>
      <c r="N15" s="11">
        <f t="shared" si="0"/>
        <v>0.15472312703583063</v>
      </c>
      <c r="O15" s="11">
        <f t="shared" si="1"/>
        <v>0.26058631921824105</v>
      </c>
      <c r="P15" s="11">
        <f t="shared" si="2"/>
        <v>0</v>
      </c>
    </row>
    <row r="16" spans="1:16" x14ac:dyDescent="0.25">
      <c r="A16">
        <v>2019</v>
      </c>
      <c r="B16" t="s">
        <v>40</v>
      </c>
      <c r="C16" t="s">
        <v>41</v>
      </c>
      <c r="D16" s="3">
        <v>0</v>
      </c>
      <c r="E16" s="3">
        <v>1861.88</v>
      </c>
      <c r="F16" s="3">
        <v>130</v>
      </c>
      <c r="G16" s="3">
        <v>3</v>
      </c>
      <c r="H16" s="3">
        <v>0</v>
      </c>
      <c r="I16" s="3">
        <v>0</v>
      </c>
      <c r="J16" s="3">
        <v>0</v>
      </c>
      <c r="K16">
        <f t="shared" si="3"/>
        <v>1994.88</v>
      </c>
      <c r="M16" t="s">
        <v>41</v>
      </c>
      <c r="N16" s="11">
        <f t="shared" si="0"/>
        <v>0</v>
      </c>
      <c r="O16" s="11">
        <f t="shared" si="1"/>
        <v>0.93332932306705163</v>
      </c>
      <c r="P16" s="11">
        <f t="shared" si="2"/>
        <v>6.5166827077317926E-2</v>
      </c>
    </row>
    <row r="17" spans="1:16" x14ac:dyDescent="0.25">
      <c r="A17">
        <v>2019</v>
      </c>
      <c r="B17" t="s">
        <v>9</v>
      </c>
      <c r="C17" t="s">
        <v>8</v>
      </c>
      <c r="D17">
        <f t="shared" ref="D17:J17" si="4">SUM(D2:D16)</f>
        <v>2086.35</v>
      </c>
      <c r="E17">
        <f t="shared" si="4"/>
        <v>24625.780000000002</v>
      </c>
      <c r="F17">
        <f t="shared" si="4"/>
        <v>2837.6099999999997</v>
      </c>
      <c r="G17">
        <f t="shared" si="4"/>
        <v>162.9</v>
      </c>
      <c r="H17">
        <f t="shared" si="4"/>
        <v>21</v>
      </c>
      <c r="I17">
        <f t="shared" si="4"/>
        <v>140.75</v>
      </c>
      <c r="J17">
        <f t="shared" si="4"/>
        <v>0</v>
      </c>
      <c r="K17">
        <f t="shared" si="3"/>
        <v>29874.390000000003</v>
      </c>
      <c r="M17" t="s">
        <v>8</v>
      </c>
      <c r="N17" s="11">
        <f>(D17/K17)</f>
        <v>6.983740923245628E-2</v>
      </c>
      <c r="O17" s="11">
        <f t="shared" si="1"/>
        <v>0.82431072232771951</v>
      </c>
      <c r="P17" s="11">
        <f t="shared" si="2"/>
        <v>9.498470094284768E-2</v>
      </c>
    </row>
    <row r="37" spans="12:12" x14ac:dyDescent="0.25">
      <c r="L37" s="8"/>
    </row>
    <row r="38" spans="12:12" x14ac:dyDescent="0.25">
      <c r="L38" s="8"/>
    </row>
    <row r="39" spans="12:12" x14ac:dyDescent="0.25">
      <c r="L39" s="8"/>
    </row>
    <row r="40" spans="12:12" x14ac:dyDescent="0.25">
      <c r="L40" s="8"/>
    </row>
  </sheetData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P17"/>
  <sheetViews>
    <sheetView workbookViewId="0">
      <selection activeCell="G20" sqref="G20"/>
    </sheetView>
  </sheetViews>
  <sheetFormatPr baseColWidth="10" defaultColWidth="11.42578125" defaultRowHeight="15" x14ac:dyDescent="0.25"/>
  <sheetData>
    <row r="1" spans="1:16" x14ac:dyDescent="0.25">
      <c r="A1" s="13" t="s">
        <v>66</v>
      </c>
      <c r="B1" s="13" t="s">
        <v>68</v>
      </c>
      <c r="C1" s="13" t="s">
        <v>69</v>
      </c>
      <c r="D1" s="13" t="s">
        <v>1</v>
      </c>
      <c r="E1" s="13" t="s">
        <v>2</v>
      </c>
      <c r="F1" s="13" t="s">
        <v>3</v>
      </c>
      <c r="G1" s="13" t="s">
        <v>4</v>
      </c>
      <c r="H1" s="13" t="s">
        <v>5</v>
      </c>
      <c r="I1" s="13" t="s">
        <v>6</v>
      </c>
      <c r="J1" s="13" t="s">
        <v>7</v>
      </c>
      <c r="K1" s="13" t="s">
        <v>70</v>
      </c>
      <c r="M1" s="13" t="s">
        <v>69</v>
      </c>
      <c r="N1" s="13" t="s">
        <v>1</v>
      </c>
      <c r="O1" s="13" t="s">
        <v>2</v>
      </c>
      <c r="P1" s="13" t="s">
        <v>3</v>
      </c>
    </row>
    <row r="2" spans="1:16" x14ac:dyDescent="0.25">
      <c r="A2" s="14" t="s">
        <v>71</v>
      </c>
      <c r="B2" s="14" t="s">
        <v>34</v>
      </c>
      <c r="C2" s="14" t="s">
        <v>35</v>
      </c>
      <c r="D2" s="3">
        <v>120.46</v>
      </c>
      <c r="E2" s="3">
        <v>1681.21</v>
      </c>
      <c r="F2" s="3">
        <v>184.4</v>
      </c>
      <c r="G2" s="3">
        <v>0</v>
      </c>
      <c r="H2" s="3">
        <v>0</v>
      </c>
      <c r="I2" s="3">
        <v>0</v>
      </c>
      <c r="J2" s="3">
        <v>0</v>
      </c>
      <c r="K2" s="3">
        <v>1986.07</v>
      </c>
      <c r="M2" s="14" t="s">
        <v>35</v>
      </c>
      <c r="N2" s="4">
        <f>D2/K2</f>
        <v>6.0652444274370991E-2</v>
      </c>
      <c r="O2" s="4">
        <f>E2/K2</f>
        <v>0.84650087861958545</v>
      </c>
      <c r="P2" s="4">
        <f>F2/K2</f>
        <v>9.2846677106043593E-2</v>
      </c>
    </row>
    <row r="3" spans="1:16" x14ac:dyDescent="0.25">
      <c r="A3" s="14" t="s">
        <v>71</v>
      </c>
      <c r="B3" s="14" t="s">
        <v>14</v>
      </c>
      <c r="C3" s="14" t="s">
        <v>15</v>
      </c>
      <c r="D3" s="3">
        <v>4.5</v>
      </c>
      <c r="E3" s="3">
        <v>1398.49</v>
      </c>
      <c r="F3" s="3">
        <v>84.9</v>
      </c>
      <c r="G3" s="3">
        <v>0</v>
      </c>
      <c r="H3" s="3">
        <v>0</v>
      </c>
      <c r="I3" s="3">
        <v>0</v>
      </c>
      <c r="J3" s="3">
        <v>0</v>
      </c>
      <c r="K3" s="3">
        <v>1487.89</v>
      </c>
      <c r="M3" s="14" t="s">
        <v>15</v>
      </c>
      <c r="N3" s="4">
        <f t="shared" ref="N3:N17" si="0">D3/K3</f>
        <v>3.0244171276102398E-3</v>
      </c>
      <c r="O3" s="4">
        <f t="shared" ref="O3:O17" si="1">E3/K3</f>
        <v>0.93991491306480979</v>
      </c>
      <c r="P3" s="4">
        <f t="shared" ref="P3:P17" si="2">F3/K3</f>
        <v>5.7060669807579859E-2</v>
      </c>
    </row>
    <row r="4" spans="1:16" x14ac:dyDescent="0.25">
      <c r="A4" s="14" t="s">
        <v>71</v>
      </c>
      <c r="B4" s="14" t="s">
        <v>24</v>
      </c>
      <c r="C4" s="14" t="s">
        <v>25</v>
      </c>
      <c r="D4" s="3">
        <v>102.25</v>
      </c>
      <c r="E4" s="3">
        <v>2145.5500000000002</v>
      </c>
      <c r="F4" s="3">
        <v>143.19999999999999</v>
      </c>
      <c r="G4" s="3">
        <v>31.5</v>
      </c>
      <c r="H4" s="3">
        <v>0</v>
      </c>
      <c r="I4" s="3">
        <v>31.5</v>
      </c>
      <c r="J4" s="3">
        <v>0</v>
      </c>
      <c r="K4" s="3">
        <v>2454</v>
      </c>
      <c r="M4" s="14" t="s">
        <v>25</v>
      </c>
      <c r="N4" s="4">
        <f t="shared" si="0"/>
        <v>4.1666666666666664E-2</v>
      </c>
      <c r="O4" s="4">
        <f t="shared" si="1"/>
        <v>0.87430725346373273</v>
      </c>
      <c r="P4" s="4">
        <f t="shared" si="2"/>
        <v>5.8353708231458835E-2</v>
      </c>
    </row>
    <row r="5" spans="1:16" x14ac:dyDescent="0.25">
      <c r="A5" s="14" t="s">
        <v>71</v>
      </c>
      <c r="B5" s="14" t="s">
        <v>30</v>
      </c>
      <c r="C5" s="14" t="s">
        <v>31</v>
      </c>
      <c r="D5" s="3">
        <v>234.55</v>
      </c>
      <c r="E5" s="3">
        <v>1430.75</v>
      </c>
      <c r="F5" s="3">
        <v>146.55000000000001</v>
      </c>
      <c r="G5" s="3">
        <v>18</v>
      </c>
      <c r="H5" s="3">
        <v>0</v>
      </c>
      <c r="I5" s="3">
        <v>36.67</v>
      </c>
      <c r="J5" s="3">
        <v>0</v>
      </c>
      <c r="K5" s="3">
        <v>1866.52</v>
      </c>
      <c r="M5" s="14" t="s">
        <v>31</v>
      </c>
      <c r="N5" s="4">
        <f t="shared" si="0"/>
        <v>0.12566165913036026</v>
      </c>
      <c r="O5" s="4">
        <f t="shared" si="1"/>
        <v>0.7665334419132932</v>
      </c>
      <c r="P5" s="4">
        <f t="shared" si="2"/>
        <v>7.8515097614812596E-2</v>
      </c>
    </row>
    <row r="6" spans="1:16" x14ac:dyDescent="0.25">
      <c r="A6" s="14" t="s">
        <v>71</v>
      </c>
      <c r="B6" s="14" t="s">
        <v>12</v>
      </c>
      <c r="C6" s="14" t="s">
        <v>13</v>
      </c>
      <c r="D6" s="3">
        <v>401.75</v>
      </c>
      <c r="E6" s="3">
        <v>2298.71</v>
      </c>
      <c r="F6" s="3">
        <v>373.2</v>
      </c>
      <c r="G6" s="3">
        <v>0</v>
      </c>
      <c r="H6" s="3">
        <v>0</v>
      </c>
      <c r="I6" s="3">
        <v>0</v>
      </c>
      <c r="J6" s="3">
        <v>0</v>
      </c>
      <c r="K6" s="3">
        <v>3073.66</v>
      </c>
      <c r="M6" s="14" t="s">
        <v>13</v>
      </c>
      <c r="N6" s="4">
        <f t="shared" si="0"/>
        <v>0.13070736516075299</v>
      </c>
      <c r="O6" s="4">
        <f t="shared" si="1"/>
        <v>0.74787387023938889</v>
      </c>
      <c r="P6" s="4">
        <f t="shared" si="2"/>
        <v>0.12141876459985815</v>
      </c>
    </row>
    <row r="7" spans="1:16" x14ac:dyDescent="0.25">
      <c r="A7" s="14" t="s">
        <v>71</v>
      </c>
      <c r="B7" s="14" t="s">
        <v>36</v>
      </c>
      <c r="C7" s="14" t="s">
        <v>37</v>
      </c>
      <c r="D7" s="3">
        <v>0</v>
      </c>
      <c r="E7" s="3">
        <v>943.23</v>
      </c>
      <c r="F7" s="3">
        <v>178.95</v>
      </c>
      <c r="G7" s="3">
        <v>0</v>
      </c>
      <c r="H7" s="3">
        <v>0</v>
      </c>
      <c r="I7" s="3">
        <v>0</v>
      </c>
      <c r="J7" s="3">
        <v>0</v>
      </c>
      <c r="K7" s="3">
        <v>1122.18</v>
      </c>
      <c r="M7" s="14" t="s">
        <v>37</v>
      </c>
      <c r="N7" s="4">
        <f t="shared" si="0"/>
        <v>0</v>
      </c>
      <c r="O7" s="4">
        <f t="shared" si="1"/>
        <v>0.84053360423461476</v>
      </c>
      <c r="P7" s="4">
        <f t="shared" si="2"/>
        <v>0.15946639576538521</v>
      </c>
    </row>
    <row r="8" spans="1:16" x14ac:dyDescent="0.25">
      <c r="A8" s="14" t="s">
        <v>71</v>
      </c>
      <c r="B8" s="14" t="s">
        <v>18</v>
      </c>
      <c r="C8" s="14" t="s">
        <v>19</v>
      </c>
      <c r="D8" s="3">
        <v>173</v>
      </c>
      <c r="E8" s="3">
        <v>3162.43</v>
      </c>
      <c r="F8" s="3">
        <v>524.45000000000005</v>
      </c>
      <c r="G8" s="3">
        <v>0</v>
      </c>
      <c r="H8" s="3">
        <v>0</v>
      </c>
      <c r="I8" s="3">
        <v>0</v>
      </c>
      <c r="J8" s="3">
        <v>0</v>
      </c>
      <c r="K8" s="3">
        <v>3872.38</v>
      </c>
      <c r="M8" s="14" t="s">
        <v>19</v>
      </c>
      <c r="N8" s="4">
        <f t="shared" si="0"/>
        <v>4.4675367603386029E-2</v>
      </c>
      <c r="O8" s="4">
        <f t="shared" si="1"/>
        <v>0.81666313739870566</v>
      </c>
      <c r="P8" s="4">
        <f t="shared" si="2"/>
        <v>0.1354335060092243</v>
      </c>
    </row>
    <row r="9" spans="1:16" x14ac:dyDescent="0.25">
      <c r="A9" s="14" t="s">
        <v>71</v>
      </c>
      <c r="B9" s="14" t="s">
        <v>32</v>
      </c>
      <c r="C9" s="14" t="s">
        <v>33</v>
      </c>
      <c r="D9" s="3">
        <v>216.43</v>
      </c>
      <c r="E9" s="3">
        <v>1604.47</v>
      </c>
      <c r="F9" s="3">
        <v>228.45</v>
      </c>
      <c r="G9" s="3">
        <v>0</v>
      </c>
      <c r="H9" s="3">
        <v>0</v>
      </c>
      <c r="I9" s="3">
        <v>0</v>
      </c>
      <c r="J9" s="3">
        <v>0</v>
      </c>
      <c r="K9" s="3">
        <v>2049.35</v>
      </c>
      <c r="M9" s="14" t="s">
        <v>33</v>
      </c>
      <c r="N9" s="4">
        <f t="shared" si="0"/>
        <v>0.10560909556688707</v>
      </c>
      <c r="O9" s="4">
        <f t="shared" si="1"/>
        <v>0.78291653451094256</v>
      </c>
      <c r="P9" s="4">
        <f t="shared" si="2"/>
        <v>0.11147436992217044</v>
      </c>
    </row>
    <row r="10" spans="1:16" x14ac:dyDescent="0.25">
      <c r="A10" s="14" t="s">
        <v>71</v>
      </c>
      <c r="B10" s="14" t="s">
        <v>28</v>
      </c>
      <c r="C10" s="14" t="s">
        <v>29</v>
      </c>
      <c r="D10" s="3">
        <v>84</v>
      </c>
      <c r="E10" s="3">
        <v>1011.66</v>
      </c>
      <c r="F10" s="3">
        <v>254.1</v>
      </c>
      <c r="G10" s="3">
        <v>0</v>
      </c>
      <c r="H10" s="3">
        <v>0</v>
      </c>
      <c r="I10" s="3">
        <v>0</v>
      </c>
      <c r="J10" s="3">
        <v>0</v>
      </c>
      <c r="K10" s="3">
        <v>1349.76</v>
      </c>
      <c r="M10" s="14" t="s">
        <v>29</v>
      </c>
      <c r="N10" s="4">
        <f t="shared" si="0"/>
        <v>6.2233285917496446E-2</v>
      </c>
      <c r="O10" s="4">
        <f t="shared" si="1"/>
        <v>0.74951102418207682</v>
      </c>
      <c r="P10" s="4">
        <f t="shared" si="2"/>
        <v>0.18825568990042674</v>
      </c>
    </row>
    <row r="11" spans="1:16" x14ac:dyDescent="0.25">
      <c r="A11" s="14" t="s">
        <v>71</v>
      </c>
      <c r="B11" s="14" t="s">
        <v>26</v>
      </c>
      <c r="C11" s="14" t="s">
        <v>27</v>
      </c>
      <c r="D11" s="3">
        <v>164.44</v>
      </c>
      <c r="E11" s="3">
        <v>2538.2399999999998</v>
      </c>
      <c r="F11" s="3">
        <v>64.5</v>
      </c>
      <c r="G11" s="3">
        <v>0</v>
      </c>
      <c r="H11" s="3">
        <v>0</v>
      </c>
      <c r="I11" s="3">
        <v>0</v>
      </c>
      <c r="J11" s="3">
        <v>0</v>
      </c>
      <c r="K11" s="3">
        <v>2767.18</v>
      </c>
      <c r="M11" s="14" t="s">
        <v>27</v>
      </c>
      <c r="N11" s="4">
        <f t="shared" si="0"/>
        <v>5.9425118712913512E-2</v>
      </c>
      <c r="O11" s="4">
        <f t="shared" si="1"/>
        <v>0.91726595306413028</v>
      </c>
      <c r="P11" s="4">
        <f t="shared" si="2"/>
        <v>2.3308928222956223E-2</v>
      </c>
    </row>
    <row r="12" spans="1:16" x14ac:dyDescent="0.25">
      <c r="A12" s="14" t="s">
        <v>71</v>
      </c>
      <c r="B12" s="14" t="s">
        <v>20</v>
      </c>
      <c r="C12" s="14" t="s">
        <v>21</v>
      </c>
      <c r="D12" s="3">
        <v>17.25</v>
      </c>
      <c r="E12" s="3">
        <v>349</v>
      </c>
      <c r="F12" s="3">
        <v>4.5</v>
      </c>
      <c r="G12" s="3">
        <v>0</v>
      </c>
      <c r="H12" s="3">
        <v>0</v>
      </c>
      <c r="I12" s="3">
        <v>0</v>
      </c>
      <c r="J12" s="3">
        <v>0</v>
      </c>
      <c r="K12" s="3">
        <v>370.75</v>
      </c>
      <c r="M12" s="14" t="s">
        <v>21</v>
      </c>
      <c r="N12" s="4">
        <f t="shared" si="0"/>
        <v>4.652730950775455E-2</v>
      </c>
      <c r="O12" s="4">
        <f t="shared" si="1"/>
        <v>0.94133513149022252</v>
      </c>
      <c r="P12" s="4">
        <f t="shared" si="2"/>
        <v>1.2137559002022926E-2</v>
      </c>
    </row>
    <row r="13" spans="1:16" x14ac:dyDescent="0.25">
      <c r="A13" s="14" t="s">
        <v>71</v>
      </c>
      <c r="B13" s="14" t="s">
        <v>22</v>
      </c>
      <c r="C13" s="14" t="s">
        <v>23</v>
      </c>
      <c r="D13" s="3">
        <v>21</v>
      </c>
      <c r="E13" s="3">
        <v>525.45000000000005</v>
      </c>
      <c r="F13" s="3">
        <v>40.5</v>
      </c>
      <c r="G13" s="3">
        <v>0</v>
      </c>
      <c r="H13" s="3">
        <v>0</v>
      </c>
      <c r="I13" s="3">
        <v>0</v>
      </c>
      <c r="J13" s="3">
        <v>0</v>
      </c>
      <c r="K13" s="3">
        <v>586.95000000000005</v>
      </c>
      <c r="M13" s="14" t="s">
        <v>23</v>
      </c>
      <c r="N13" s="4">
        <f t="shared" si="0"/>
        <v>3.5778175313059032E-2</v>
      </c>
      <c r="O13" s="4">
        <f t="shared" si="1"/>
        <v>0.89522105801175567</v>
      </c>
      <c r="P13" s="4">
        <f t="shared" si="2"/>
        <v>6.9000766675185274E-2</v>
      </c>
    </row>
    <row r="14" spans="1:16" x14ac:dyDescent="0.25">
      <c r="A14" s="14" t="s">
        <v>71</v>
      </c>
      <c r="B14" s="14" t="s">
        <v>16</v>
      </c>
      <c r="C14" s="14" t="s">
        <v>17</v>
      </c>
      <c r="D14" s="3">
        <v>395.11</v>
      </c>
      <c r="E14" s="3">
        <v>3670.19</v>
      </c>
      <c r="F14" s="3">
        <v>456.96</v>
      </c>
      <c r="G14" s="3">
        <v>0</v>
      </c>
      <c r="H14" s="3">
        <v>0</v>
      </c>
      <c r="I14" s="3">
        <v>0</v>
      </c>
      <c r="J14" s="3">
        <v>0</v>
      </c>
      <c r="K14" s="3">
        <v>4522.2700000000004</v>
      </c>
      <c r="M14" s="14" t="s">
        <v>17</v>
      </c>
      <c r="N14" s="4">
        <f t="shared" si="0"/>
        <v>8.7369838598756813E-2</v>
      </c>
      <c r="O14" s="4">
        <f t="shared" si="1"/>
        <v>0.81158135184321145</v>
      </c>
      <c r="P14" s="4">
        <f t="shared" si="2"/>
        <v>0.10104659827918279</v>
      </c>
    </row>
    <row r="15" spans="1:16" x14ac:dyDescent="0.25">
      <c r="A15" s="14" t="s">
        <v>71</v>
      </c>
      <c r="B15" s="14" t="s">
        <v>38</v>
      </c>
      <c r="C15" s="14" t="s">
        <v>39</v>
      </c>
      <c r="D15" s="3">
        <v>48</v>
      </c>
      <c r="E15" s="3">
        <v>75</v>
      </c>
      <c r="F15" s="3">
        <v>3</v>
      </c>
      <c r="G15" s="3">
        <v>91.5</v>
      </c>
      <c r="H15" s="3">
        <v>21</v>
      </c>
      <c r="I15" s="3">
        <v>94.5</v>
      </c>
      <c r="J15" s="3">
        <v>0</v>
      </c>
      <c r="K15" s="3">
        <v>333</v>
      </c>
      <c r="M15" s="14" t="s">
        <v>39</v>
      </c>
      <c r="N15" s="4">
        <f t="shared" si="0"/>
        <v>0.14414414414414414</v>
      </c>
      <c r="O15" s="4">
        <f t="shared" si="1"/>
        <v>0.22522522522522523</v>
      </c>
      <c r="P15" s="4">
        <f t="shared" si="2"/>
        <v>9.0090090090090089E-3</v>
      </c>
    </row>
    <row r="16" spans="1:16" x14ac:dyDescent="0.25">
      <c r="A16" s="14" t="s">
        <v>71</v>
      </c>
      <c r="B16" s="14" t="s">
        <v>40</v>
      </c>
      <c r="C16" s="14" t="s">
        <v>41</v>
      </c>
      <c r="D16" s="3">
        <v>0</v>
      </c>
      <c r="E16" s="3">
        <v>2029.43</v>
      </c>
      <c r="F16" s="3">
        <v>150</v>
      </c>
      <c r="G16" s="3">
        <v>3</v>
      </c>
      <c r="H16" s="3">
        <v>0</v>
      </c>
      <c r="I16" s="3">
        <v>0</v>
      </c>
      <c r="J16" s="3">
        <v>0</v>
      </c>
      <c r="K16" s="3">
        <v>2182.4299999999998</v>
      </c>
      <c r="M16" s="14" t="s">
        <v>41</v>
      </c>
      <c r="N16" s="4">
        <f t="shared" si="0"/>
        <v>0</v>
      </c>
      <c r="O16" s="4">
        <f t="shared" si="1"/>
        <v>0.9298946587061212</v>
      </c>
      <c r="P16" s="4">
        <f t="shared" si="2"/>
        <v>6.8730726758704758E-2</v>
      </c>
    </row>
    <row r="17" spans="1:16" x14ac:dyDescent="0.25">
      <c r="A17" t="s">
        <v>70</v>
      </c>
      <c r="B17">
        <f>COUNTA(B2:B16)</f>
        <v>15</v>
      </c>
      <c r="D17">
        <f t="shared" ref="D17:K17" si="3">SUM(D2:D16)</f>
        <v>1982.7400000000002</v>
      </c>
      <c r="E17">
        <f t="shared" si="3"/>
        <v>24863.809999999998</v>
      </c>
      <c r="F17">
        <f t="shared" si="3"/>
        <v>2837.6600000000003</v>
      </c>
      <c r="G17">
        <f t="shared" si="3"/>
        <v>144</v>
      </c>
      <c r="H17">
        <f t="shared" si="3"/>
        <v>21</v>
      </c>
      <c r="I17">
        <f t="shared" si="3"/>
        <v>162.67000000000002</v>
      </c>
      <c r="J17">
        <f t="shared" si="3"/>
        <v>0</v>
      </c>
      <c r="K17">
        <f t="shared" si="3"/>
        <v>30024.39</v>
      </c>
      <c r="M17" s="14" t="s">
        <v>72</v>
      </c>
      <c r="N17" s="4">
        <f t="shared" si="0"/>
        <v>6.6037644728169337E-2</v>
      </c>
      <c r="O17" s="4">
        <f t="shared" si="1"/>
        <v>0.82812040477758242</v>
      </c>
      <c r="P17" s="4">
        <f t="shared" si="2"/>
        <v>9.4511828550055479E-2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P17"/>
  <sheetViews>
    <sheetView zoomScale="90" zoomScaleNormal="90" workbookViewId="0">
      <selection activeCell="P6" sqref="P6"/>
    </sheetView>
  </sheetViews>
  <sheetFormatPr baseColWidth="10" defaultColWidth="11.42578125" defaultRowHeight="15" x14ac:dyDescent="0.25"/>
  <sheetData>
    <row r="1" spans="1:16" x14ac:dyDescent="0.25">
      <c r="A1" s="13" t="s">
        <v>66</v>
      </c>
      <c r="B1" s="13" t="s">
        <v>68</v>
      </c>
      <c r="C1" s="13" t="s">
        <v>69</v>
      </c>
      <c r="D1" s="13" t="s">
        <v>1</v>
      </c>
      <c r="E1" s="13" t="s">
        <v>2</v>
      </c>
      <c r="F1" s="13" t="s">
        <v>3</v>
      </c>
      <c r="G1" s="13" t="s">
        <v>4</v>
      </c>
      <c r="H1" s="13" t="s">
        <v>5</v>
      </c>
      <c r="I1" s="13" t="s">
        <v>6</v>
      </c>
      <c r="J1" s="13" t="s">
        <v>7</v>
      </c>
      <c r="K1" s="13" t="s">
        <v>70</v>
      </c>
      <c r="M1" s="13" t="s">
        <v>69</v>
      </c>
      <c r="N1" s="13" t="s">
        <v>1</v>
      </c>
      <c r="O1" s="13" t="s">
        <v>2</v>
      </c>
      <c r="P1" s="13" t="s">
        <v>3</v>
      </c>
    </row>
    <row r="2" spans="1:16" x14ac:dyDescent="0.25">
      <c r="A2" s="14" t="s">
        <v>73</v>
      </c>
      <c r="B2" s="14" t="s">
        <v>34</v>
      </c>
      <c r="C2" s="14" t="s">
        <v>35</v>
      </c>
      <c r="D2" s="3">
        <v>142.38999999999999</v>
      </c>
      <c r="E2" s="3">
        <v>1696.62</v>
      </c>
      <c r="F2" s="3">
        <v>202.25</v>
      </c>
      <c r="G2" s="3">
        <v>0</v>
      </c>
      <c r="H2" s="3">
        <v>0</v>
      </c>
      <c r="I2" s="3">
        <v>0</v>
      </c>
      <c r="J2" s="3">
        <v>0</v>
      </c>
      <c r="K2" s="3">
        <v>2041.26</v>
      </c>
      <c r="M2" s="14" t="s">
        <v>35</v>
      </c>
      <c r="N2" s="4">
        <f>D2/K2</f>
        <v>6.9755935059718013E-2</v>
      </c>
      <c r="O2" s="4">
        <f>E2/K2</f>
        <v>0.83116310514094227</v>
      </c>
      <c r="P2" s="4">
        <f>F2/K2</f>
        <v>9.9080959799339618E-2</v>
      </c>
    </row>
    <row r="3" spans="1:16" x14ac:dyDescent="0.25">
      <c r="A3" s="14" t="s">
        <v>73</v>
      </c>
      <c r="B3" s="14" t="s">
        <v>14</v>
      </c>
      <c r="C3" s="14" t="s">
        <v>15</v>
      </c>
      <c r="D3" s="3">
        <v>0</v>
      </c>
      <c r="E3" s="3">
        <v>1359.87</v>
      </c>
      <c r="F3" s="3">
        <v>45.45</v>
      </c>
      <c r="G3" s="3">
        <v>0</v>
      </c>
      <c r="H3" s="3">
        <v>0</v>
      </c>
      <c r="I3" s="3">
        <v>0</v>
      </c>
      <c r="J3" s="3">
        <v>0</v>
      </c>
      <c r="K3" s="3">
        <v>1405.32</v>
      </c>
      <c r="M3" s="14" t="s">
        <v>15</v>
      </c>
      <c r="N3" s="4">
        <f t="shared" ref="N3:N12" si="0">D3/K3</f>
        <v>0</v>
      </c>
      <c r="O3" s="4">
        <f t="shared" ref="O3:O12" si="1">E3/K3</f>
        <v>0.96765861156177946</v>
      </c>
      <c r="P3" s="4">
        <f t="shared" ref="P3:P12" si="2">F3/K3</f>
        <v>3.2341388438220479E-2</v>
      </c>
    </row>
    <row r="4" spans="1:16" x14ac:dyDescent="0.25">
      <c r="A4" s="14" t="s">
        <v>73</v>
      </c>
      <c r="B4" s="14" t="s">
        <v>24</v>
      </c>
      <c r="C4" s="14" t="s">
        <v>25</v>
      </c>
      <c r="D4" s="3">
        <v>167.3</v>
      </c>
      <c r="E4" s="3">
        <v>2062.8000000000002</v>
      </c>
      <c r="F4" s="3">
        <v>143.80000000000001</v>
      </c>
      <c r="G4" s="3">
        <v>31.5</v>
      </c>
      <c r="H4" s="3">
        <v>0</v>
      </c>
      <c r="I4" s="3">
        <v>0.6</v>
      </c>
      <c r="J4" s="3">
        <v>0</v>
      </c>
      <c r="K4" s="3">
        <v>2406</v>
      </c>
      <c r="M4" s="14" t="s">
        <v>25</v>
      </c>
      <c r="N4" s="4">
        <f t="shared" si="0"/>
        <v>6.9534497090606814E-2</v>
      </c>
      <c r="O4" s="4">
        <f t="shared" si="1"/>
        <v>0.85735660847880302</v>
      </c>
      <c r="P4" s="4">
        <f t="shared" si="2"/>
        <v>5.9767248545303416E-2</v>
      </c>
    </row>
    <row r="5" spans="1:16" x14ac:dyDescent="0.25">
      <c r="A5" s="14" t="s">
        <v>73</v>
      </c>
      <c r="B5" s="14" t="s">
        <v>30</v>
      </c>
      <c r="C5" s="14" t="s">
        <v>31</v>
      </c>
      <c r="D5" s="3">
        <v>287.64999999999998</v>
      </c>
      <c r="E5" s="3">
        <v>1427.55</v>
      </c>
      <c r="F5" s="3">
        <v>145.69999999999999</v>
      </c>
      <c r="G5" s="3">
        <v>18</v>
      </c>
      <c r="H5" s="3">
        <v>0</v>
      </c>
      <c r="I5" s="3">
        <v>27.7</v>
      </c>
      <c r="J5" s="3">
        <v>0</v>
      </c>
      <c r="K5" s="3">
        <v>1906.6</v>
      </c>
      <c r="M5" s="14" t="s">
        <v>31</v>
      </c>
      <c r="N5" s="4">
        <f t="shared" si="0"/>
        <v>0.15087065981328018</v>
      </c>
      <c r="O5" s="4">
        <f t="shared" si="1"/>
        <v>0.74874121472778765</v>
      </c>
      <c r="P5" s="4">
        <f t="shared" si="2"/>
        <v>7.6418755900555968E-2</v>
      </c>
    </row>
    <row r="6" spans="1:16" x14ac:dyDescent="0.25">
      <c r="A6" s="14" t="s">
        <v>73</v>
      </c>
      <c r="B6" s="14" t="s">
        <v>12</v>
      </c>
      <c r="C6" s="14" t="s">
        <v>13</v>
      </c>
      <c r="D6" s="3">
        <v>426.42</v>
      </c>
      <c r="E6" s="3">
        <v>2349.0300000000002</v>
      </c>
      <c r="F6" s="3">
        <v>391.57</v>
      </c>
      <c r="G6" s="3">
        <v>0</v>
      </c>
      <c r="H6" s="3">
        <v>0</v>
      </c>
      <c r="I6" s="3">
        <v>0</v>
      </c>
      <c r="J6" s="3">
        <v>0</v>
      </c>
      <c r="K6" s="3">
        <v>3167.02</v>
      </c>
      <c r="M6" s="14" t="s">
        <v>13</v>
      </c>
      <c r="N6" s="4">
        <f t="shared" si="0"/>
        <v>0.13464392394111815</v>
      </c>
      <c r="O6" s="4">
        <f t="shared" si="1"/>
        <v>0.74171618745697854</v>
      </c>
      <c r="P6" s="4">
        <f t="shared" si="2"/>
        <v>0.12363988860190336</v>
      </c>
    </row>
    <row r="7" spans="1:16" x14ac:dyDescent="0.25">
      <c r="A7" s="14" t="s">
        <v>73</v>
      </c>
      <c r="B7" s="14" t="s">
        <v>36</v>
      </c>
      <c r="C7" s="14" t="s">
        <v>37</v>
      </c>
      <c r="D7" s="3">
        <v>0</v>
      </c>
      <c r="E7" s="3">
        <v>1107.6099999999999</v>
      </c>
      <c r="F7" s="3">
        <v>171.6</v>
      </c>
      <c r="G7" s="3">
        <v>0</v>
      </c>
      <c r="H7" s="3">
        <v>0</v>
      </c>
      <c r="I7" s="3">
        <v>0</v>
      </c>
      <c r="J7" s="3">
        <v>0</v>
      </c>
      <c r="K7" s="3">
        <v>1279.21</v>
      </c>
      <c r="M7" s="14" t="s">
        <v>37</v>
      </c>
      <c r="N7" s="4">
        <f t="shared" si="0"/>
        <v>0</v>
      </c>
      <c r="O7" s="4">
        <f t="shared" si="1"/>
        <v>0.86585470720210123</v>
      </c>
      <c r="P7" s="4">
        <f t="shared" si="2"/>
        <v>0.13414529279789869</v>
      </c>
    </row>
    <row r="8" spans="1:16" x14ac:dyDescent="0.25">
      <c r="A8" s="14" t="s">
        <v>73</v>
      </c>
      <c r="B8" s="14" t="s">
        <v>18</v>
      </c>
      <c r="C8" s="14" t="s">
        <v>19</v>
      </c>
      <c r="D8" s="3">
        <v>161.94</v>
      </c>
      <c r="E8" s="3">
        <v>3085.98</v>
      </c>
      <c r="F8" s="3">
        <v>465.85</v>
      </c>
      <c r="G8" s="3">
        <v>0</v>
      </c>
      <c r="H8" s="3">
        <v>0</v>
      </c>
      <c r="I8" s="3">
        <v>0</v>
      </c>
      <c r="J8" s="3">
        <v>0</v>
      </c>
      <c r="K8" s="3">
        <v>3713.77</v>
      </c>
      <c r="M8" s="14" t="s">
        <v>19</v>
      </c>
      <c r="N8" s="4">
        <f t="shared" si="0"/>
        <v>4.3605285195367507E-2</v>
      </c>
      <c r="O8" s="4">
        <f t="shared" si="1"/>
        <v>0.83095614429541953</v>
      </c>
      <c r="P8" s="4">
        <f t="shared" si="2"/>
        <v>0.125438570509213</v>
      </c>
    </row>
    <row r="9" spans="1:16" x14ac:dyDescent="0.25">
      <c r="A9" s="14" t="s">
        <v>73</v>
      </c>
      <c r="B9" s="14" t="s">
        <v>32</v>
      </c>
      <c r="C9" s="14" t="s">
        <v>33</v>
      </c>
      <c r="D9" s="3">
        <v>203.07</v>
      </c>
      <c r="E9" s="3">
        <v>1594.32</v>
      </c>
      <c r="F9" s="3">
        <v>280.81</v>
      </c>
      <c r="G9" s="3">
        <v>0</v>
      </c>
      <c r="H9" s="3">
        <v>0</v>
      </c>
      <c r="I9" s="3">
        <v>0</v>
      </c>
      <c r="J9" s="3">
        <v>0</v>
      </c>
      <c r="K9" s="3">
        <v>2078.1999999999998</v>
      </c>
      <c r="M9" s="14" t="s">
        <v>33</v>
      </c>
      <c r="N9" s="4">
        <f t="shared" si="0"/>
        <v>9.7714368203252827E-2</v>
      </c>
      <c r="O9" s="4">
        <f t="shared" si="1"/>
        <v>0.76716389182946787</v>
      </c>
      <c r="P9" s="4">
        <f t="shared" si="2"/>
        <v>0.13512173996727939</v>
      </c>
    </row>
    <row r="10" spans="1:16" x14ac:dyDescent="0.25">
      <c r="A10" s="14" t="s">
        <v>73</v>
      </c>
      <c r="B10" s="14" t="s">
        <v>28</v>
      </c>
      <c r="C10" s="14" t="s">
        <v>29</v>
      </c>
      <c r="D10" s="3">
        <v>116.8</v>
      </c>
      <c r="E10" s="3">
        <v>1013.85</v>
      </c>
      <c r="F10" s="3">
        <v>244.9</v>
      </c>
      <c r="G10" s="3">
        <v>0</v>
      </c>
      <c r="H10" s="3">
        <v>0</v>
      </c>
      <c r="I10" s="3">
        <v>0</v>
      </c>
      <c r="J10" s="3">
        <v>0</v>
      </c>
      <c r="K10" s="3">
        <v>1375.55</v>
      </c>
      <c r="M10" s="14" t="s">
        <v>29</v>
      </c>
      <c r="N10" s="4">
        <f t="shared" si="0"/>
        <v>8.4911489949474755E-2</v>
      </c>
      <c r="O10" s="4">
        <f t="shared" si="1"/>
        <v>0.73705063429173789</v>
      </c>
      <c r="P10" s="4">
        <f t="shared" si="2"/>
        <v>0.17803787575878741</v>
      </c>
    </row>
    <row r="11" spans="1:16" x14ac:dyDescent="0.25">
      <c r="A11" s="14" t="s">
        <v>73</v>
      </c>
      <c r="B11" s="14" t="s">
        <v>26</v>
      </c>
      <c r="C11" s="14" t="s">
        <v>27</v>
      </c>
      <c r="D11" s="3">
        <v>172.69</v>
      </c>
      <c r="E11" s="3">
        <v>2523.39</v>
      </c>
      <c r="F11" s="3">
        <v>72</v>
      </c>
      <c r="G11" s="3">
        <v>0</v>
      </c>
      <c r="H11" s="3">
        <v>0</v>
      </c>
      <c r="I11" s="3">
        <v>0</v>
      </c>
      <c r="J11" s="3">
        <v>0</v>
      </c>
      <c r="K11" s="3">
        <v>2768.08</v>
      </c>
      <c r="M11" s="14" t="s">
        <v>27</v>
      </c>
      <c r="N11" s="4">
        <f t="shared" si="0"/>
        <v>6.2386202710904309E-2</v>
      </c>
      <c r="O11" s="4">
        <f t="shared" si="1"/>
        <v>0.91160298835293774</v>
      </c>
      <c r="P11" s="4">
        <f t="shared" si="2"/>
        <v>2.6010808936157915E-2</v>
      </c>
    </row>
    <row r="12" spans="1:16" x14ac:dyDescent="0.25">
      <c r="A12" s="14" t="s">
        <v>73</v>
      </c>
      <c r="B12" s="14" t="s">
        <v>20</v>
      </c>
      <c r="C12" s="14" t="s">
        <v>21</v>
      </c>
      <c r="D12" s="3">
        <v>9.75</v>
      </c>
      <c r="E12" s="3">
        <v>349.7</v>
      </c>
      <c r="F12" s="3">
        <v>4.5</v>
      </c>
      <c r="G12" s="3">
        <v>0</v>
      </c>
      <c r="H12" s="3">
        <v>0</v>
      </c>
      <c r="I12" s="3">
        <v>0</v>
      </c>
      <c r="J12" s="3">
        <v>0</v>
      </c>
      <c r="K12" s="3">
        <v>363.95</v>
      </c>
      <c r="M12" s="14" t="s">
        <v>21</v>
      </c>
      <c r="N12" s="4">
        <f t="shared" si="0"/>
        <v>2.6789394147547742E-2</v>
      </c>
      <c r="O12" s="4">
        <f t="shared" si="1"/>
        <v>0.9608462700920456</v>
      </c>
      <c r="P12" s="4">
        <f t="shared" si="2"/>
        <v>1.236433576040665E-2</v>
      </c>
    </row>
    <row r="13" spans="1:16" x14ac:dyDescent="0.25">
      <c r="A13" s="14" t="s">
        <v>73</v>
      </c>
      <c r="B13" s="14" t="s">
        <v>16</v>
      </c>
      <c r="C13" s="14" t="s">
        <v>17</v>
      </c>
      <c r="D13" s="3">
        <v>427.08</v>
      </c>
      <c r="E13" s="3">
        <v>3501.06</v>
      </c>
      <c r="F13" s="3">
        <v>433.51</v>
      </c>
      <c r="G13" s="3">
        <v>0</v>
      </c>
      <c r="H13" s="3">
        <v>0</v>
      </c>
      <c r="I13" s="3">
        <v>0</v>
      </c>
      <c r="J13" s="3">
        <v>0</v>
      </c>
      <c r="K13" s="3">
        <v>4361.66</v>
      </c>
      <c r="M13" s="14" t="s">
        <v>17</v>
      </c>
      <c r="N13" s="4">
        <f>D13/K13</f>
        <v>9.7916848172484791E-2</v>
      </c>
      <c r="O13" s="4">
        <f>E13/K13</f>
        <v>0.80268980158930314</v>
      </c>
      <c r="P13" s="4">
        <f>F13/K13</f>
        <v>9.939105753314105E-2</v>
      </c>
    </row>
    <row r="14" spans="1:16" x14ac:dyDescent="0.25">
      <c r="A14" s="14" t="s">
        <v>73</v>
      </c>
      <c r="B14" s="14" t="s">
        <v>22</v>
      </c>
      <c r="C14" s="14" t="s">
        <v>74</v>
      </c>
      <c r="D14" s="3">
        <v>21</v>
      </c>
      <c r="E14" s="3">
        <v>487.24</v>
      </c>
      <c r="F14" s="3">
        <v>36</v>
      </c>
      <c r="G14" s="3">
        <v>0</v>
      </c>
      <c r="H14" s="3">
        <v>0</v>
      </c>
      <c r="I14" s="3">
        <v>0</v>
      </c>
      <c r="J14" s="3">
        <v>0</v>
      </c>
      <c r="K14" s="3">
        <v>544.24</v>
      </c>
      <c r="M14" s="14" t="s">
        <v>23</v>
      </c>
      <c r="N14" s="4">
        <f>D14/K14</f>
        <v>3.8585917977362924E-2</v>
      </c>
      <c r="O14" s="4">
        <f>E14/K14</f>
        <v>0.89526679406144349</v>
      </c>
      <c r="P14" s="4">
        <f>F14/K14</f>
        <v>6.6147287961193596E-2</v>
      </c>
    </row>
    <row r="15" spans="1:16" x14ac:dyDescent="0.25">
      <c r="A15" s="14" t="s">
        <v>73</v>
      </c>
      <c r="B15" s="14" t="s">
        <v>40</v>
      </c>
      <c r="C15" s="14" t="s">
        <v>41</v>
      </c>
      <c r="D15" s="3">
        <v>0</v>
      </c>
      <c r="E15" s="3">
        <v>1979.93</v>
      </c>
      <c r="F15" s="3">
        <v>155.05000000000001</v>
      </c>
      <c r="G15" s="3">
        <v>4.45</v>
      </c>
      <c r="H15" s="3">
        <v>0</v>
      </c>
      <c r="I15" s="3">
        <v>0</v>
      </c>
      <c r="J15" s="3">
        <v>0</v>
      </c>
      <c r="K15" s="3">
        <v>2139.4299999999998</v>
      </c>
      <c r="M15" s="14" t="s">
        <v>41</v>
      </c>
      <c r="N15" s="4">
        <f>D15/K15</f>
        <v>0</v>
      </c>
      <c r="O15" s="4">
        <f>E15/K15</f>
        <v>0.9254474322599946</v>
      </c>
      <c r="P15" s="4">
        <f>F15/K15</f>
        <v>7.2472574470770268E-2</v>
      </c>
    </row>
    <row r="16" spans="1:16" x14ac:dyDescent="0.25">
      <c r="A16" s="14" t="s">
        <v>73</v>
      </c>
      <c r="B16" s="14" t="s">
        <v>38</v>
      </c>
      <c r="C16" s="14" t="s">
        <v>39</v>
      </c>
      <c r="D16" s="3">
        <v>51</v>
      </c>
      <c r="E16" s="3">
        <v>121.5</v>
      </c>
      <c r="F16" s="3">
        <v>0</v>
      </c>
      <c r="G16" s="3">
        <v>105</v>
      </c>
      <c r="H16" s="3">
        <v>21</v>
      </c>
      <c r="I16" s="3">
        <v>94.5</v>
      </c>
      <c r="J16" s="3">
        <v>0</v>
      </c>
      <c r="K16" s="3">
        <v>393</v>
      </c>
      <c r="M16" s="14" t="s">
        <v>39</v>
      </c>
      <c r="N16" s="4">
        <f>D16/K16</f>
        <v>0.12977099236641221</v>
      </c>
      <c r="O16" s="4">
        <f>E16/K16</f>
        <v>0.30916030534351147</v>
      </c>
      <c r="P16" s="4">
        <f>F16/K16</f>
        <v>0</v>
      </c>
    </row>
    <row r="17" spans="1:16" x14ac:dyDescent="0.25">
      <c r="A17" t="s">
        <v>70</v>
      </c>
      <c r="B17">
        <f>COUNTA(B2:B16)</f>
        <v>15</v>
      </c>
      <c r="D17">
        <f t="shared" ref="D17:K17" si="3">SUM(D2:D16)</f>
        <v>2187.09</v>
      </c>
      <c r="E17">
        <f t="shared" si="3"/>
        <v>24660.450000000004</v>
      </c>
      <c r="F17">
        <f t="shared" si="3"/>
        <v>2792.99</v>
      </c>
      <c r="G17">
        <f t="shared" si="3"/>
        <v>158.94999999999999</v>
      </c>
      <c r="H17">
        <f t="shared" si="3"/>
        <v>21</v>
      </c>
      <c r="I17">
        <f t="shared" si="3"/>
        <v>122.8</v>
      </c>
      <c r="J17">
        <f t="shared" si="3"/>
        <v>0</v>
      </c>
      <c r="K17">
        <f t="shared" si="3"/>
        <v>29943.290000000005</v>
      </c>
      <c r="M17" s="14" t="s">
        <v>72</v>
      </c>
      <c r="N17" s="4">
        <f>D17/K17</f>
        <v>7.3041071973053054E-2</v>
      </c>
      <c r="O17" s="4">
        <f>E17/K17</f>
        <v>0.82357182527370909</v>
      </c>
      <c r="P17" s="4">
        <f>F17/K17</f>
        <v>9.3275989378588636E-2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O23"/>
  <sheetViews>
    <sheetView workbookViewId="0">
      <selection activeCell="M30" sqref="M30"/>
    </sheetView>
  </sheetViews>
  <sheetFormatPr baseColWidth="10" defaultColWidth="9.140625" defaultRowHeight="15" x14ac:dyDescent="0.25"/>
  <cols>
    <col min="1" max="1" width="5.85546875" customWidth="1"/>
    <col min="2" max="2" width="9.7109375" customWidth="1"/>
  </cols>
  <sheetData>
    <row r="1" spans="1:15" x14ac:dyDescent="0.25">
      <c r="A1" s="16" t="s">
        <v>66</v>
      </c>
      <c r="B1" s="16" t="s">
        <v>68</v>
      </c>
      <c r="C1" s="16" t="s">
        <v>69</v>
      </c>
      <c r="D1" s="16" t="s">
        <v>1</v>
      </c>
      <c r="E1" s="16" t="s">
        <v>2</v>
      </c>
      <c r="F1" s="16" t="s">
        <v>3</v>
      </c>
      <c r="G1" s="16" t="s">
        <v>4</v>
      </c>
      <c r="H1" s="16" t="s">
        <v>5</v>
      </c>
      <c r="I1" s="16" t="s">
        <v>6</v>
      </c>
      <c r="J1" s="16" t="s">
        <v>7</v>
      </c>
      <c r="K1" s="16" t="s">
        <v>70</v>
      </c>
      <c r="M1" s="13" t="s">
        <v>1</v>
      </c>
      <c r="N1" s="13" t="s">
        <v>2</v>
      </c>
      <c r="O1" s="13" t="s">
        <v>3</v>
      </c>
    </row>
    <row r="2" spans="1:15" x14ac:dyDescent="0.25">
      <c r="A2" s="17" t="s">
        <v>75</v>
      </c>
      <c r="B2" s="17" t="s">
        <v>34</v>
      </c>
      <c r="C2" s="17" t="s">
        <v>35</v>
      </c>
      <c r="D2" s="3">
        <v>151.44999999999999</v>
      </c>
      <c r="E2" s="3">
        <v>2322.65</v>
      </c>
      <c r="F2" s="3">
        <v>255.85</v>
      </c>
      <c r="G2" s="3">
        <v>0</v>
      </c>
      <c r="H2" s="3">
        <v>0</v>
      </c>
      <c r="I2" s="3">
        <v>0</v>
      </c>
      <c r="J2" s="3">
        <v>0</v>
      </c>
      <c r="K2" s="3">
        <v>2729.95</v>
      </c>
      <c r="M2" s="4">
        <f>D2/K2</f>
        <v>5.5477206542244362E-2</v>
      </c>
      <c r="N2" s="4">
        <f>E2/K2</f>
        <v>0.85080312826242244</v>
      </c>
      <c r="O2" s="4">
        <f>F2/K2</f>
        <v>9.3719665195333257E-2</v>
      </c>
    </row>
    <row r="3" spans="1:15" x14ac:dyDescent="0.25">
      <c r="A3" s="17" t="s">
        <v>75</v>
      </c>
      <c r="B3" s="17" t="s">
        <v>14</v>
      </c>
      <c r="C3" s="17" t="s">
        <v>15</v>
      </c>
      <c r="D3" s="3">
        <v>0</v>
      </c>
      <c r="E3" s="3">
        <v>1613.4</v>
      </c>
      <c r="F3" s="3">
        <v>63.6</v>
      </c>
      <c r="G3" s="3">
        <v>0</v>
      </c>
      <c r="H3" s="3">
        <v>0</v>
      </c>
      <c r="I3" s="3">
        <v>0</v>
      </c>
      <c r="J3" s="3">
        <v>0</v>
      </c>
      <c r="K3" s="3">
        <v>1677</v>
      </c>
      <c r="M3" s="4">
        <f t="shared" ref="M3:M17" si="0">D3/K3</f>
        <v>0</v>
      </c>
      <c r="N3" s="4">
        <f t="shared" ref="N3:N17" si="1">E3/K3</f>
        <v>0.96207513416815749</v>
      </c>
      <c r="O3" s="4">
        <f t="shared" ref="O3:O16" si="2">F3/K3</f>
        <v>3.7924865831842576E-2</v>
      </c>
    </row>
    <row r="4" spans="1:15" s="2" customFormat="1" x14ac:dyDescent="0.25">
      <c r="A4" s="22" t="s">
        <v>75</v>
      </c>
      <c r="B4" s="22" t="s">
        <v>24</v>
      </c>
      <c r="C4" s="22" t="s">
        <v>25</v>
      </c>
      <c r="D4" s="3">
        <v>110.9</v>
      </c>
      <c r="E4" s="3">
        <v>2906.44</v>
      </c>
      <c r="F4" s="3">
        <v>137</v>
      </c>
      <c r="G4" s="3">
        <v>6</v>
      </c>
      <c r="H4" s="3">
        <v>0</v>
      </c>
      <c r="I4" s="3">
        <v>6</v>
      </c>
      <c r="J4" s="3">
        <v>0</v>
      </c>
      <c r="K4" s="3">
        <v>3166.34</v>
      </c>
      <c r="M4" s="24">
        <f t="shared" si="0"/>
        <v>3.5024665702356662E-2</v>
      </c>
      <c r="N4" s="24">
        <f t="shared" si="1"/>
        <v>0.91791784836751578</v>
      </c>
      <c r="O4" s="24">
        <f t="shared" si="2"/>
        <v>4.3267621291459536E-2</v>
      </c>
    </row>
    <row r="5" spans="1:15" s="2" customFormat="1" x14ac:dyDescent="0.25">
      <c r="A5" s="22" t="s">
        <v>75</v>
      </c>
      <c r="B5" s="22" t="s">
        <v>30</v>
      </c>
      <c r="C5" s="22" t="s">
        <v>31</v>
      </c>
      <c r="D5" s="3">
        <v>199.95</v>
      </c>
      <c r="E5" s="3">
        <v>1703.75</v>
      </c>
      <c r="F5" s="3">
        <v>204.2</v>
      </c>
      <c r="G5" s="3">
        <v>24</v>
      </c>
      <c r="H5" s="3">
        <v>0</v>
      </c>
      <c r="I5" s="3">
        <v>34.5</v>
      </c>
      <c r="J5" s="3">
        <v>0</v>
      </c>
      <c r="K5" s="3">
        <v>2166.4</v>
      </c>
      <c r="M5" s="24">
        <f t="shared" si="0"/>
        <v>9.2295974889217119E-2</v>
      </c>
      <c r="N5" s="24">
        <f t="shared" si="1"/>
        <v>0.78644294682422444</v>
      </c>
      <c r="O5" s="24">
        <f t="shared" si="2"/>
        <v>9.4257754800590829E-2</v>
      </c>
    </row>
    <row r="6" spans="1:15" x14ac:dyDescent="0.25">
      <c r="A6" s="17" t="s">
        <v>75</v>
      </c>
      <c r="B6" s="17" t="s">
        <v>12</v>
      </c>
      <c r="C6" s="17" t="s">
        <v>13</v>
      </c>
      <c r="D6" s="3">
        <v>537.87</v>
      </c>
      <c r="E6" s="3">
        <v>3132.03</v>
      </c>
      <c r="F6" s="3">
        <v>419.9</v>
      </c>
      <c r="G6" s="3">
        <v>0</v>
      </c>
      <c r="H6" s="3">
        <v>0</v>
      </c>
      <c r="I6" s="3">
        <v>0</v>
      </c>
      <c r="J6" s="3">
        <v>0</v>
      </c>
      <c r="K6" s="3">
        <v>4089.8</v>
      </c>
      <c r="M6" s="4">
        <f t="shared" si="0"/>
        <v>0.13151498850799551</v>
      </c>
      <c r="N6" s="4">
        <f t="shared" si="1"/>
        <v>0.76581495427649271</v>
      </c>
      <c r="O6" s="4">
        <f t="shared" si="2"/>
        <v>0.10267005721551176</v>
      </c>
    </row>
    <row r="7" spans="1:15" x14ac:dyDescent="0.25">
      <c r="A7" s="17" t="s">
        <v>75</v>
      </c>
      <c r="B7" s="17" t="s">
        <v>36</v>
      </c>
      <c r="C7" s="17" t="s">
        <v>37</v>
      </c>
      <c r="D7" s="3">
        <v>0</v>
      </c>
      <c r="E7" s="3">
        <v>1915.3</v>
      </c>
      <c r="F7" s="3">
        <v>210.7</v>
      </c>
      <c r="G7" s="3">
        <v>0</v>
      </c>
      <c r="H7" s="3">
        <v>0</v>
      </c>
      <c r="I7" s="3">
        <v>0</v>
      </c>
      <c r="J7" s="3">
        <v>0</v>
      </c>
      <c r="K7" s="3">
        <v>2126</v>
      </c>
      <c r="M7" s="4">
        <f t="shared" si="0"/>
        <v>0</v>
      </c>
      <c r="N7" s="4">
        <f t="shared" si="1"/>
        <v>0.90089369708372524</v>
      </c>
      <c r="O7" s="4">
        <f t="shared" si="2"/>
        <v>9.9106302916274688E-2</v>
      </c>
    </row>
    <row r="8" spans="1:15" x14ac:dyDescent="0.25">
      <c r="A8" s="17" t="s">
        <v>75</v>
      </c>
      <c r="B8" s="17" t="s">
        <v>18</v>
      </c>
      <c r="C8" s="17" t="s">
        <v>19</v>
      </c>
      <c r="D8" s="3">
        <v>172.54</v>
      </c>
      <c r="E8" s="3">
        <v>3984.95</v>
      </c>
      <c r="F8" s="3">
        <v>567.94000000000005</v>
      </c>
      <c r="G8" s="3">
        <v>0</v>
      </c>
      <c r="H8" s="3">
        <v>0</v>
      </c>
      <c r="I8" s="3">
        <v>0</v>
      </c>
      <c r="J8" s="3">
        <v>0</v>
      </c>
      <c r="K8" s="3">
        <v>4725.43</v>
      </c>
      <c r="M8" s="4">
        <f t="shared" si="0"/>
        <v>3.6513079233001011E-2</v>
      </c>
      <c r="N8" s="4">
        <f t="shared" si="1"/>
        <v>0.84329891671234147</v>
      </c>
      <c r="O8" s="4">
        <f t="shared" si="2"/>
        <v>0.12018800405465746</v>
      </c>
    </row>
    <row r="9" spans="1:15" x14ac:dyDescent="0.25">
      <c r="A9" s="17" t="s">
        <v>75</v>
      </c>
      <c r="B9" s="17" t="s">
        <v>32</v>
      </c>
      <c r="C9" s="17" t="s">
        <v>33</v>
      </c>
      <c r="D9" s="3">
        <v>287.14</v>
      </c>
      <c r="E9" s="3">
        <v>2313.86</v>
      </c>
      <c r="F9" s="3">
        <v>382.4</v>
      </c>
      <c r="G9" s="3">
        <v>0</v>
      </c>
      <c r="H9" s="3">
        <v>0</v>
      </c>
      <c r="I9" s="3">
        <v>0</v>
      </c>
      <c r="J9" s="3">
        <v>0</v>
      </c>
      <c r="K9" s="3">
        <v>2983.4</v>
      </c>
      <c r="M9" s="4">
        <f t="shared" si="0"/>
        <v>9.6245893946503985E-2</v>
      </c>
      <c r="N9" s="4">
        <f t="shared" si="1"/>
        <v>0.77557819936984651</v>
      </c>
      <c r="O9" s="4">
        <f t="shared" si="2"/>
        <v>0.1281759066836495</v>
      </c>
    </row>
    <row r="10" spans="1:15" x14ac:dyDescent="0.25">
      <c r="A10" s="17" t="s">
        <v>75</v>
      </c>
      <c r="B10" s="17" t="s">
        <v>28</v>
      </c>
      <c r="C10" s="17" t="s">
        <v>29</v>
      </c>
      <c r="D10" s="3">
        <v>124.1</v>
      </c>
      <c r="E10" s="3">
        <v>1310.4000000000001</v>
      </c>
      <c r="F10" s="3">
        <v>281.3</v>
      </c>
      <c r="G10" s="3">
        <v>0</v>
      </c>
      <c r="H10" s="3">
        <v>0</v>
      </c>
      <c r="I10" s="3">
        <v>0</v>
      </c>
      <c r="J10" s="3">
        <v>0</v>
      </c>
      <c r="K10" s="3">
        <v>1715.8</v>
      </c>
      <c r="M10" s="4">
        <f t="shared" si="0"/>
        <v>7.2327777130201651E-2</v>
      </c>
      <c r="N10" s="4">
        <f t="shared" si="1"/>
        <v>0.76372537591793921</v>
      </c>
      <c r="O10" s="4">
        <f t="shared" si="2"/>
        <v>0.16394684695185921</v>
      </c>
    </row>
    <row r="11" spans="1:15" x14ac:dyDescent="0.25">
      <c r="A11" s="17" t="s">
        <v>75</v>
      </c>
      <c r="B11" s="17" t="s">
        <v>26</v>
      </c>
      <c r="C11" s="17" t="s">
        <v>27</v>
      </c>
      <c r="D11" s="3">
        <v>167.92</v>
      </c>
      <c r="E11" s="3">
        <v>3002.58</v>
      </c>
      <c r="F11" s="3">
        <v>66</v>
      </c>
      <c r="G11" s="3">
        <v>0</v>
      </c>
      <c r="H11" s="3">
        <v>0</v>
      </c>
      <c r="I11" s="3">
        <v>0</v>
      </c>
      <c r="J11" s="3">
        <v>0</v>
      </c>
      <c r="K11" s="3">
        <v>3236.5</v>
      </c>
      <c r="M11" s="4">
        <f t="shared" si="0"/>
        <v>5.1883207168237293E-2</v>
      </c>
      <c r="N11" s="4">
        <f t="shared" si="1"/>
        <v>0.92772439363509962</v>
      </c>
      <c r="O11" s="4">
        <f t="shared" si="2"/>
        <v>2.0392399196663063E-2</v>
      </c>
    </row>
    <row r="12" spans="1:15" x14ac:dyDescent="0.25">
      <c r="A12" s="17" t="s">
        <v>75</v>
      </c>
      <c r="B12" s="17" t="s">
        <v>20</v>
      </c>
      <c r="C12" s="17" t="s">
        <v>21</v>
      </c>
      <c r="D12" s="3">
        <v>0</v>
      </c>
      <c r="E12" s="3">
        <v>509.63</v>
      </c>
      <c r="F12" s="3">
        <v>4.5</v>
      </c>
      <c r="G12" s="3">
        <v>0</v>
      </c>
      <c r="H12" s="3">
        <v>0</v>
      </c>
      <c r="I12" s="3">
        <v>0</v>
      </c>
      <c r="J12" s="3">
        <v>0</v>
      </c>
      <c r="K12" s="3">
        <v>514.13</v>
      </c>
      <c r="M12" s="4">
        <f t="shared" si="0"/>
        <v>0</v>
      </c>
      <c r="N12" s="4">
        <f t="shared" si="1"/>
        <v>0.99124734989205066</v>
      </c>
      <c r="O12" s="4">
        <f t="shared" si="2"/>
        <v>8.7526501079493516E-3</v>
      </c>
    </row>
    <row r="13" spans="1:15" x14ac:dyDescent="0.25">
      <c r="A13" s="17" t="s">
        <v>75</v>
      </c>
      <c r="B13" s="17" t="s">
        <v>16</v>
      </c>
      <c r="C13" s="17" t="s">
        <v>17</v>
      </c>
      <c r="D13" s="3">
        <v>584.23</v>
      </c>
      <c r="E13" s="3">
        <v>4362.68</v>
      </c>
      <c r="F13" s="3">
        <v>502.35</v>
      </c>
      <c r="G13" s="3">
        <v>0</v>
      </c>
      <c r="H13" s="3">
        <v>0</v>
      </c>
      <c r="I13" s="3">
        <v>0</v>
      </c>
      <c r="J13" s="3">
        <v>0</v>
      </c>
      <c r="K13" s="3">
        <v>5449.26</v>
      </c>
      <c r="M13" s="4">
        <f t="shared" si="0"/>
        <v>0.10721272246139843</v>
      </c>
      <c r="N13" s="4">
        <f t="shared" si="1"/>
        <v>0.80060044850126444</v>
      </c>
      <c r="O13" s="4">
        <f t="shared" si="2"/>
        <v>9.2186829037337187E-2</v>
      </c>
    </row>
    <row r="14" spans="1:15" x14ac:dyDescent="0.25">
      <c r="A14" s="17" t="s">
        <v>75</v>
      </c>
      <c r="B14" s="17" t="s">
        <v>22</v>
      </c>
      <c r="C14" s="17" t="s">
        <v>74</v>
      </c>
      <c r="D14" s="3">
        <v>22.5</v>
      </c>
      <c r="E14" s="3">
        <v>761.05</v>
      </c>
      <c r="F14" s="3">
        <v>36</v>
      </c>
      <c r="G14" s="3">
        <v>0</v>
      </c>
      <c r="H14" s="3">
        <v>0</v>
      </c>
      <c r="I14" s="3">
        <v>0</v>
      </c>
      <c r="J14" s="3">
        <v>0</v>
      </c>
      <c r="K14" s="3">
        <v>819.55</v>
      </c>
      <c r="M14" s="4">
        <f t="shared" si="0"/>
        <v>2.7454090659508268E-2</v>
      </c>
      <c r="N14" s="4">
        <f t="shared" si="1"/>
        <v>0.92861936428527847</v>
      </c>
      <c r="O14" s="4">
        <f t="shared" si="2"/>
        <v>4.3926545055213227E-2</v>
      </c>
    </row>
    <row r="15" spans="1:15" x14ac:dyDescent="0.25">
      <c r="A15" s="17" t="s">
        <v>75</v>
      </c>
      <c r="B15" s="17" t="s">
        <v>40</v>
      </c>
      <c r="C15" s="17" t="s">
        <v>41</v>
      </c>
      <c r="D15" s="3">
        <v>0</v>
      </c>
      <c r="E15" s="3">
        <v>2094.85</v>
      </c>
      <c r="F15" s="3">
        <v>146.5</v>
      </c>
      <c r="G15" s="3">
        <v>3</v>
      </c>
      <c r="H15" s="3">
        <v>0</v>
      </c>
      <c r="I15" s="3">
        <v>0</v>
      </c>
      <c r="J15" s="3">
        <v>0</v>
      </c>
      <c r="K15" s="3">
        <v>2244.35</v>
      </c>
      <c r="M15" s="4">
        <f t="shared" si="0"/>
        <v>0</v>
      </c>
      <c r="N15" s="4">
        <f t="shared" si="1"/>
        <v>0.93338828614075342</v>
      </c>
      <c r="O15" s="4">
        <f t="shared" si="2"/>
        <v>6.5275023949027566E-2</v>
      </c>
    </row>
    <row r="16" spans="1:15" x14ac:dyDescent="0.25">
      <c r="A16" s="17" t="s">
        <v>75</v>
      </c>
      <c r="B16" s="17" t="s">
        <v>38</v>
      </c>
      <c r="C16" s="17" t="s">
        <v>39</v>
      </c>
      <c r="D16" s="3">
        <v>45</v>
      </c>
      <c r="E16" s="3">
        <v>139.5</v>
      </c>
      <c r="F16" s="3">
        <v>0</v>
      </c>
      <c r="G16" s="3">
        <v>72</v>
      </c>
      <c r="H16" s="3">
        <v>18</v>
      </c>
      <c r="I16" s="3">
        <v>72</v>
      </c>
      <c r="J16" s="3">
        <v>0</v>
      </c>
      <c r="K16" s="3">
        <v>346.5</v>
      </c>
      <c r="M16" s="4">
        <f t="shared" si="0"/>
        <v>0.12987012987012986</v>
      </c>
      <c r="N16" s="4">
        <f t="shared" si="1"/>
        <v>0.40259740259740262</v>
      </c>
      <c r="O16" s="4">
        <f t="shared" si="2"/>
        <v>0</v>
      </c>
    </row>
    <row r="17" spans="1:15" x14ac:dyDescent="0.25">
      <c r="A17" s="15" t="s">
        <v>70</v>
      </c>
      <c r="B17" s="15"/>
      <c r="C17" s="15"/>
      <c r="D17">
        <f t="shared" ref="D17:K17" si="3">SUM(D2:D16)</f>
        <v>2403.6</v>
      </c>
      <c r="E17">
        <f t="shared" si="3"/>
        <v>32073.07</v>
      </c>
      <c r="F17">
        <f t="shared" si="3"/>
        <v>3278.2400000000002</v>
      </c>
      <c r="G17">
        <f t="shared" si="3"/>
        <v>105</v>
      </c>
      <c r="H17">
        <f t="shared" si="3"/>
        <v>18</v>
      </c>
      <c r="I17">
        <f t="shared" si="3"/>
        <v>112.5</v>
      </c>
      <c r="J17">
        <f t="shared" si="3"/>
        <v>0</v>
      </c>
      <c r="K17">
        <f t="shared" si="3"/>
        <v>37990.410000000003</v>
      </c>
      <c r="M17" s="4">
        <f t="shared" si="0"/>
        <v>6.326859857527202E-2</v>
      </c>
      <c r="N17" s="4">
        <f t="shared" si="1"/>
        <v>0.84424121771783978</v>
      </c>
      <c r="O17" s="4">
        <f>F17/K17</f>
        <v>8.6291250870943484E-2</v>
      </c>
    </row>
    <row r="20" spans="1:15" x14ac:dyDescent="0.25">
      <c r="C20" s="28" t="s">
        <v>81</v>
      </c>
    </row>
    <row r="21" spans="1:15" x14ac:dyDescent="0.25">
      <c r="C21" s="17" t="s">
        <v>25</v>
      </c>
      <c r="D21" s="18">
        <v>173.95</v>
      </c>
      <c r="E21" s="18">
        <v>2902.1</v>
      </c>
      <c r="F21" s="18">
        <v>111.55</v>
      </c>
      <c r="G21" s="18">
        <v>31.5</v>
      </c>
      <c r="H21" s="18">
        <v>0</v>
      </c>
      <c r="I21" s="18">
        <v>31.5</v>
      </c>
      <c r="J21" s="18">
        <v>0</v>
      </c>
      <c r="K21" s="18">
        <v>3250.6</v>
      </c>
      <c r="L21" s="17" t="s">
        <v>25</v>
      </c>
      <c r="M21" s="27">
        <f t="shared" ref="M21:M22" si="4">D21/K21</f>
        <v>5.3513197563526731E-2</v>
      </c>
      <c r="N21" s="27">
        <f t="shared" ref="N21:N22" si="5">E21/K21</f>
        <v>0.89278902356488032</v>
      </c>
      <c r="O21" s="27">
        <f t="shared" ref="O21:O22" si="6">F21/K21</f>
        <v>3.4316741524641606E-2</v>
      </c>
    </row>
    <row r="22" spans="1:15" x14ac:dyDescent="0.25">
      <c r="C22" s="17" t="s">
        <v>31</v>
      </c>
      <c r="D22" s="18">
        <v>460.45</v>
      </c>
      <c r="E22" s="18">
        <v>1779.04</v>
      </c>
      <c r="F22" s="18">
        <v>216.35</v>
      </c>
      <c r="G22" s="18">
        <v>24</v>
      </c>
      <c r="H22" s="18">
        <v>0</v>
      </c>
      <c r="I22" s="18">
        <v>34.5</v>
      </c>
      <c r="J22" s="18">
        <v>0</v>
      </c>
      <c r="K22" s="18">
        <v>2514.33</v>
      </c>
      <c r="L22" s="17" t="s">
        <v>31</v>
      </c>
      <c r="M22" s="27">
        <f t="shared" si="4"/>
        <v>0.18313029713681181</v>
      </c>
      <c r="N22" s="27">
        <f t="shared" si="5"/>
        <v>0.70756026456352195</v>
      </c>
      <c r="O22" s="27">
        <f t="shared" si="6"/>
        <v>8.6046779857854777E-2</v>
      </c>
    </row>
    <row r="23" spans="1:15" x14ac:dyDescent="0.25">
      <c r="C23" t="s">
        <v>79</v>
      </c>
      <c r="D23">
        <f>SUM(D6:D14,D2:D3)</f>
        <v>2047.75</v>
      </c>
      <c r="E23">
        <f>SUM(E6:E14,E2:E3)</f>
        <v>25228.530000000002</v>
      </c>
      <c r="F23">
        <f>SUM(F6:F14,F2:F3)</f>
        <v>2790.54</v>
      </c>
      <c r="G23">
        <f t="shared" ref="G23:J23" si="7">SUM(G6:G14,G2:G3)</f>
        <v>0</v>
      </c>
      <c r="H23">
        <f t="shared" si="7"/>
        <v>0</v>
      </c>
      <c r="I23">
        <f t="shared" si="7"/>
        <v>0</v>
      </c>
      <c r="J23">
        <f t="shared" si="7"/>
        <v>0</v>
      </c>
      <c r="K23">
        <f>SUM(D23:J23)</f>
        <v>30066.820000000003</v>
      </c>
      <c r="L23" s="26" t="s">
        <v>80</v>
      </c>
      <c r="M23" s="11">
        <f>D23/K23</f>
        <v>6.8106637150187471E-2</v>
      </c>
      <c r="N23" s="11">
        <f>E23/K23</f>
        <v>0.83908208450378186</v>
      </c>
      <c r="O23" s="11">
        <f>F23/K23</f>
        <v>9.281127834603059E-2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O23"/>
  <sheetViews>
    <sheetView workbookViewId="0">
      <selection activeCell="J28" sqref="J28"/>
    </sheetView>
  </sheetViews>
  <sheetFormatPr baseColWidth="10" defaultColWidth="9.140625" defaultRowHeight="15" x14ac:dyDescent="0.25"/>
  <sheetData>
    <row r="1" spans="1:15" x14ac:dyDescent="0.25">
      <c r="A1" s="16" t="s">
        <v>66</v>
      </c>
      <c r="B1" s="16" t="s">
        <v>68</v>
      </c>
      <c r="C1" s="16" t="s">
        <v>69</v>
      </c>
      <c r="D1" s="16" t="s">
        <v>1</v>
      </c>
      <c r="E1" s="16" t="s">
        <v>2</v>
      </c>
      <c r="F1" s="16" t="s">
        <v>3</v>
      </c>
      <c r="G1" s="16" t="s">
        <v>4</v>
      </c>
      <c r="H1" s="16" t="s">
        <v>5</v>
      </c>
      <c r="I1" s="16" t="s">
        <v>6</v>
      </c>
      <c r="J1" s="16" t="s">
        <v>7</v>
      </c>
      <c r="K1" s="16" t="s">
        <v>70</v>
      </c>
      <c r="M1" s="13" t="s">
        <v>1</v>
      </c>
      <c r="N1" s="13" t="s">
        <v>2</v>
      </c>
      <c r="O1" s="13" t="s">
        <v>3</v>
      </c>
    </row>
    <row r="2" spans="1:15" x14ac:dyDescent="0.25">
      <c r="A2" s="17" t="s">
        <v>76</v>
      </c>
      <c r="B2" s="17" t="s">
        <v>34</v>
      </c>
      <c r="C2" s="17" t="s">
        <v>35</v>
      </c>
      <c r="D2" s="18">
        <v>166.45</v>
      </c>
      <c r="E2" s="18">
        <v>2325.48</v>
      </c>
      <c r="F2" s="18">
        <v>137.69999999999999</v>
      </c>
      <c r="G2" s="18">
        <v>0</v>
      </c>
      <c r="H2" s="18">
        <v>0</v>
      </c>
      <c r="I2" s="18">
        <v>0</v>
      </c>
      <c r="J2" s="18">
        <v>0</v>
      </c>
      <c r="K2" s="18">
        <v>2629.63</v>
      </c>
      <c r="L2" s="30" t="s">
        <v>83</v>
      </c>
      <c r="M2" s="11">
        <f>D2/K2</f>
        <v>6.3297878408749508E-2</v>
      </c>
      <c r="N2" s="11">
        <f>E2/K2</f>
        <v>0.88433734023417743</v>
      </c>
      <c r="O2" s="11">
        <f>F2/K2</f>
        <v>5.2364781357073044E-2</v>
      </c>
    </row>
    <row r="3" spans="1:15" x14ac:dyDescent="0.25">
      <c r="A3" s="17" t="s">
        <v>76</v>
      </c>
      <c r="B3" s="17" t="s">
        <v>14</v>
      </c>
      <c r="C3" s="17" t="s">
        <v>15</v>
      </c>
      <c r="D3" s="18">
        <v>0</v>
      </c>
      <c r="E3" s="18">
        <v>1500.59</v>
      </c>
      <c r="F3" s="18">
        <v>50.5</v>
      </c>
      <c r="G3" s="18">
        <v>0</v>
      </c>
      <c r="H3" s="18">
        <v>0</v>
      </c>
      <c r="I3" s="18">
        <v>0</v>
      </c>
      <c r="J3" s="18">
        <v>0</v>
      </c>
      <c r="K3" s="18">
        <v>1551.09</v>
      </c>
      <c r="L3" s="30" t="s">
        <v>84</v>
      </c>
      <c r="M3" s="11">
        <f t="shared" ref="M3:M16" si="0">D3/K3</f>
        <v>0</v>
      </c>
      <c r="N3" s="11">
        <f t="shared" ref="N3:N16" si="1">E3/K3</f>
        <v>0.96744225028850683</v>
      </c>
      <c r="O3" s="11">
        <f t="shared" ref="O3:O16" si="2">F3/K3</f>
        <v>3.2557749711493209E-2</v>
      </c>
    </row>
    <row r="4" spans="1:15" s="2" customFormat="1" x14ac:dyDescent="0.25">
      <c r="A4" s="22" t="s">
        <v>76</v>
      </c>
      <c r="B4" s="22" t="s">
        <v>24</v>
      </c>
      <c r="C4" s="22" t="s">
        <v>25</v>
      </c>
      <c r="D4" s="23">
        <v>131.44999999999999</v>
      </c>
      <c r="E4" s="23">
        <v>2856.08</v>
      </c>
      <c r="F4" s="23">
        <v>128.66999999999999</v>
      </c>
      <c r="G4" s="23">
        <v>6</v>
      </c>
      <c r="H4" s="23">
        <v>0</v>
      </c>
      <c r="I4" s="23">
        <v>6</v>
      </c>
      <c r="J4" s="23">
        <v>0</v>
      </c>
      <c r="K4" s="23">
        <v>3128.2</v>
      </c>
      <c r="L4" s="31" t="s">
        <v>85</v>
      </c>
      <c r="M4" s="25">
        <f t="shared" si="0"/>
        <v>4.2020970526181187E-2</v>
      </c>
      <c r="N4" s="25">
        <f t="shared" si="1"/>
        <v>0.91301067706668371</v>
      </c>
      <c r="O4" s="25">
        <f t="shared" si="2"/>
        <v>4.1132280544722205E-2</v>
      </c>
    </row>
    <row r="5" spans="1:15" s="2" customFormat="1" x14ac:dyDescent="0.25">
      <c r="A5" s="22" t="s">
        <v>76</v>
      </c>
      <c r="B5" s="22" t="s">
        <v>30</v>
      </c>
      <c r="C5" s="22" t="s">
        <v>31</v>
      </c>
      <c r="D5" s="23">
        <v>187.75</v>
      </c>
      <c r="E5" s="23">
        <v>1691.7</v>
      </c>
      <c r="F5" s="23">
        <v>178.2</v>
      </c>
      <c r="G5" s="23">
        <v>18</v>
      </c>
      <c r="H5" s="23">
        <v>0</v>
      </c>
      <c r="I5" s="23">
        <v>28.5</v>
      </c>
      <c r="J5" s="23">
        <v>0</v>
      </c>
      <c r="K5" s="23">
        <v>2104.15</v>
      </c>
      <c r="L5" s="31" t="s">
        <v>86</v>
      </c>
      <c r="M5" s="25">
        <f t="shared" si="0"/>
        <v>8.92284295321151E-2</v>
      </c>
      <c r="N5" s="25">
        <f t="shared" si="1"/>
        <v>0.80398260580281822</v>
      </c>
      <c r="O5" s="25">
        <f t="shared" si="2"/>
        <v>8.4689779721027481E-2</v>
      </c>
    </row>
    <row r="6" spans="1:15" x14ac:dyDescent="0.25">
      <c r="A6" s="17" t="s">
        <v>76</v>
      </c>
      <c r="B6" s="17" t="s">
        <v>12</v>
      </c>
      <c r="C6" s="17" t="s">
        <v>13</v>
      </c>
      <c r="D6" s="18">
        <v>588.16999999999996</v>
      </c>
      <c r="E6" s="18">
        <v>3329.26</v>
      </c>
      <c r="F6" s="18">
        <v>426</v>
      </c>
      <c r="G6" s="18">
        <v>0</v>
      </c>
      <c r="H6" s="18">
        <v>0</v>
      </c>
      <c r="I6" s="18">
        <v>0</v>
      </c>
      <c r="J6" s="18">
        <v>0</v>
      </c>
      <c r="K6" s="18">
        <v>4343.42</v>
      </c>
      <c r="L6" s="30" t="s">
        <v>87</v>
      </c>
      <c r="M6" s="11">
        <f t="shared" si="0"/>
        <v>0.13541633090974392</v>
      </c>
      <c r="N6" s="11">
        <f t="shared" si="1"/>
        <v>0.76650657776590803</v>
      </c>
      <c r="O6" s="11">
        <f t="shared" si="2"/>
        <v>9.8079393657532543E-2</v>
      </c>
    </row>
    <row r="7" spans="1:15" x14ac:dyDescent="0.25">
      <c r="A7" s="17" t="s">
        <v>76</v>
      </c>
      <c r="B7" s="17" t="s">
        <v>36</v>
      </c>
      <c r="C7" s="17" t="s">
        <v>37</v>
      </c>
      <c r="D7" s="18">
        <v>6.6</v>
      </c>
      <c r="E7" s="18">
        <v>2077.6</v>
      </c>
      <c r="F7" s="18">
        <v>141</v>
      </c>
      <c r="G7" s="18">
        <v>0</v>
      </c>
      <c r="H7" s="18">
        <v>0</v>
      </c>
      <c r="I7" s="18">
        <v>0</v>
      </c>
      <c r="J7" s="18">
        <v>0</v>
      </c>
      <c r="K7" s="18">
        <v>2225.1999999999998</v>
      </c>
      <c r="L7" s="30" t="s">
        <v>88</v>
      </c>
      <c r="M7" s="11">
        <f t="shared" si="0"/>
        <v>2.9660255257954343E-3</v>
      </c>
      <c r="N7" s="11">
        <f t="shared" si="1"/>
        <v>0.93366888369584755</v>
      </c>
      <c r="O7" s="11">
        <f t="shared" si="2"/>
        <v>6.3365090778357003E-2</v>
      </c>
    </row>
    <row r="8" spans="1:15" x14ac:dyDescent="0.25">
      <c r="A8" s="17" t="s">
        <v>76</v>
      </c>
      <c r="B8" s="17" t="s">
        <v>18</v>
      </c>
      <c r="C8" s="17" t="s">
        <v>19</v>
      </c>
      <c r="D8" s="18">
        <v>190.74</v>
      </c>
      <c r="E8" s="18">
        <v>3919.94</v>
      </c>
      <c r="F8" s="18">
        <v>462.29</v>
      </c>
      <c r="G8" s="18">
        <v>0</v>
      </c>
      <c r="H8" s="18">
        <v>0</v>
      </c>
      <c r="I8" s="18">
        <v>0</v>
      </c>
      <c r="J8" s="18">
        <v>0</v>
      </c>
      <c r="K8" s="18">
        <v>4572.97</v>
      </c>
      <c r="L8" s="30" t="s">
        <v>89</v>
      </c>
      <c r="M8" s="11">
        <f t="shared" si="0"/>
        <v>4.171031080457558E-2</v>
      </c>
      <c r="N8" s="11">
        <f t="shared" si="1"/>
        <v>0.85719783860379573</v>
      </c>
      <c r="O8" s="11">
        <f t="shared" si="2"/>
        <v>0.10109185059162863</v>
      </c>
    </row>
    <row r="9" spans="1:15" x14ac:dyDescent="0.25">
      <c r="A9" s="17" t="s">
        <v>76</v>
      </c>
      <c r="B9" s="17" t="s">
        <v>32</v>
      </c>
      <c r="C9" s="17" t="s">
        <v>33</v>
      </c>
      <c r="D9" s="18">
        <v>255.65</v>
      </c>
      <c r="E9" s="18">
        <v>2487.9499999999998</v>
      </c>
      <c r="F9" s="18">
        <v>391.1</v>
      </c>
      <c r="G9" s="18">
        <v>0</v>
      </c>
      <c r="H9" s="18">
        <v>0</v>
      </c>
      <c r="I9" s="18">
        <v>0</v>
      </c>
      <c r="J9" s="18">
        <v>0</v>
      </c>
      <c r="K9" s="18">
        <v>3134.7</v>
      </c>
      <c r="L9" s="30" t="s">
        <v>33</v>
      </c>
      <c r="M9" s="11">
        <f t="shared" si="0"/>
        <v>8.1554853734009641E-2</v>
      </c>
      <c r="N9" s="11">
        <f t="shared" si="1"/>
        <v>0.79368041598877082</v>
      </c>
      <c r="O9" s="11">
        <f t="shared" si="2"/>
        <v>0.12476473027721953</v>
      </c>
    </row>
    <row r="10" spans="1:15" x14ac:dyDescent="0.25">
      <c r="A10" s="17" t="s">
        <v>76</v>
      </c>
      <c r="B10" s="17" t="s">
        <v>28</v>
      </c>
      <c r="C10" s="17" t="s">
        <v>29</v>
      </c>
      <c r="D10" s="18">
        <v>104.5</v>
      </c>
      <c r="E10" s="18">
        <v>1313.4</v>
      </c>
      <c r="F10" s="18">
        <v>277.3</v>
      </c>
      <c r="G10" s="18">
        <v>0</v>
      </c>
      <c r="H10" s="18">
        <v>0</v>
      </c>
      <c r="I10" s="18">
        <v>0</v>
      </c>
      <c r="J10" s="18">
        <v>0</v>
      </c>
      <c r="K10" s="18">
        <v>1695.2</v>
      </c>
      <c r="L10" s="30" t="s">
        <v>90</v>
      </c>
      <c r="M10" s="11">
        <f t="shared" si="0"/>
        <v>6.164464369985842E-2</v>
      </c>
      <c r="N10" s="11">
        <f t="shared" si="1"/>
        <v>0.77477583765927327</v>
      </c>
      <c r="O10" s="11">
        <f t="shared" si="2"/>
        <v>0.16357951864086834</v>
      </c>
    </row>
    <row r="11" spans="1:15" x14ac:dyDescent="0.25">
      <c r="A11" s="17" t="s">
        <v>76</v>
      </c>
      <c r="B11" s="17" t="s">
        <v>26</v>
      </c>
      <c r="C11" s="17" t="s">
        <v>27</v>
      </c>
      <c r="D11" s="18">
        <v>158.12</v>
      </c>
      <c r="E11" s="18">
        <v>3001.38</v>
      </c>
      <c r="F11" s="18">
        <v>45</v>
      </c>
      <c r="G11" s="18">
        <v>0</v>
      </c>
      <c r="H11" s="18">
        <v>0</v>
      </c>
      <c r="I11" s="18">
        <v>0</v>
      </c>
      <c r="J11" s="18">
        <v>0</v>
      </c>
      <c r="K11" s="18">
        <v>3204.5</v>
      </c>
      <c r="L11" s="30" t="s">
        <v>91</v>
      </c>
      <c r="M11" s="11">
        <f t="shared" si="0"/>
        <v>4.9343111249804963E-2</v>
      </c>
      <c r="N11" s="11">
        <f t="shared" si="1"/>
        <v>0.93661413637072866</v>
      </c>
      <c r="O11" s="11">
        <f t="shared" si="2"/>
        <v>1.4042752379466375E-2</v>
      </c>
    </row>
    <row r="12" spans="1:15" x14ac:dyDescent="0.25">
      <c r="A12" s="17" t="s">
        <v>76</v>
      </c>
      <c r="B12" s="17" t="s">
        <v>20</v>
      </c>
      <c r="C12" s="17" t="s">
        <v>21</v>
      </c>
      <c r="D12" s="18">
        <v>0</v>
      </c>
      <c r="E12" s="18">
        <v>503.63</v>
      </c>
      <c r="F12" s="18">
        <v>9</v>
      </c>
      <c r="G12" s="18">
        <v>0</v>
      </c>
      <c r="H12" s="18">
        <v>0</v>
      </c>
      <c r="I12" s="18">
        <v>0</v>
      </c>
      <c r="J12" s="18">
        <v>0</v>
      </c>
      <c r="K12" s="18">
        <v>512.63</v>
      </c>
      <c r="L12" s="30" t="s">
        <v>92</v>
      </c>
      <c r="M12" s="11">
        <f t="shared" si="0"/>
        <v>0</v>
      </c>
      <c r="N12" s="11">
        <f t="shared" si="1"/>
        <v>0.98244347775198482</v>
      </c>
      <c r="O12" s="11">
        <f t="shared" si="2"/>
        <v>1.7556522248015138E-2</v>
      </c>
    </row>
    <row r="13" spans="1:15" x14ac:dyDescent="0.25">
      <c r="A13" s="17" t="s">
        <v>76</v>
      </c>
      <c r="B13" s="17" t="s">
        <v>16</v>
      </c>
      <c r="C13" s="17" t="s">
        <v>17</v>
      </c>
      <c r="D13" s="18">
        <v>487.71</v>
      </c>
      <c r="E13" s="18">
        <v>4208.47</v>
      </c>
      <c r="F13" s="18">
        <v>418.17</v>
      </c>
      <c r="G13" s="18">
        <v>0</v>
      </c>
      <c r="H13" s="18">
        <v>0</v>
      </c>
      <c r="I13" s="18">
        <v>0</v>
      </c>
      <c r="J13" s="18">
        <v>0</v>
      </c>
      <c r="K13" s="18">
        <v>5114.3500000000004</v>
      </c>
      <c r="L13" s="30" t="s">
        <v>93</v>
      </c>
      <c r="M13" s="11">
        <f t="shared" si="0"/>
        <v>9.5361091829851294E-2</v>
      </c>
      <c r="N13" s="11">
        <f t="shared" si="1"/>
        <v>0.82287485213174694</v>
      </c>
      <c r="O13" s="11">
        <f t="shared" si="2"/>
        <v>8.1764056038401756E-2</v>
      </c>
    </row>
    <row r="14" spans="1:15" x14ac:dyDescent="0.25">
      <c r="A14" s="17" t="s">
        <v>76</v>
      </c>
      <c r="B14" s="17" t="s">
        <v>22</v>
      </c>
      <c r="C14" s="17" t="s">
        <v>74</v>
      </c>
      <c r="D14" s="18">
        <v>9.5</v>
      </c>
      <c r="E14" s="18">
        <v>844.76</v>
      </c>
      <c r="F14" s="18">
        <v>36</v>
      </c>
      <c r="G14" s="18">
        <v>0</v>
      </c>
      <c r="H14" s="18">
        <v>0</v>
      </c>
      <c r="I14" s="18">
        <v>0</v>
      </c>
      <c r="J14" s="18">
        <v>0</v>
      </c>
      <c r="K14" s="18">
        <v>890.26</v>
      </c>
      <c r="L14" s="30" t="s">
        <v>94</v>
      </c>
      <c r="M14" s="11">
        <f t="shared" si="0"/>
        <v>1.0671039920921978E-2</v>
      </c>
      <c r="N14" s="11">
        <f t="shared" si="1"/>
        <v>0.94889133511558421</v>
      </c>
      <c r="O14" s="11">
        <f t="shared" si="2"/>
        <v>4.0437624963493811E-2</v>
      </c>
    </row>
    <row r="15" spans="1:15" x14ac:dyDescent="0.25">
      <c r="A15" s="17" t="s">
        <v>76</v>
      </c>
      <c r="B15" s="17" t="s">
        <v>40</v>
      </c>
      <c r="C15" s="17" t="s">
        <v>41</v>
      </c>
      <c r="D15" s="18">
        <v>0</v>
      </c>
      <c r="E15" s="18">
        <v>1776.12</v>
      </c>
      <c r="F15" s="18">
        <v>143.94999999999999</v>
      </c>
      <c r="G15" s="18">
        <v>3</v>
      </c>
      <c r="H15" s="18">
        <v>0</v>
      </c>
      <c r="I15" s="18">
        <v>0</v>
      </c>
      <c r="J15" s="18">
        <v>0</v>
      </c>
      <c r="K15" s="18">
        <v>1923.07</v>
      </c>
      <c r="L15" s="17" t="s">
        <v>41</v>
      </c>
      <c r="M15" s="11">
        <f t="shared" si="0"/>
        <v>0</v>
      </c>
      <c r="N15" s="11">
        <f t="shared" si="1"/>
        <v>0.92358572490860968</v>
      </c>
      <c r="O15" s="11">
        <f t="shared" si="2"/>
        <v>7.4854269475370105E-2</v>
      </c>
    </row>
    <row r="16" spans="1:15" x14ac:dyDescent="0.25">
      <c r="A16" s="17" t="s">
        <v>76</v>
      </c>
      <c r="B16" s="17" t="s">
        <v>38</v>
      </c>
      <c r="C16" s="17" t="s">
        <v>39</v>
      </c>
      <c r="D16" s="18">
        <v>45</v>
      </c>
      <c r="E16" s="18">
        <v>136</v>
      </c>
      <c r="F16" s="18">
        <v>0</v>
      </c>
      <c r="G16" s="18">
        <v>72</v>
      </c>
      <c r="H16" s="18">
        <v>18</v>
      </c>
      <c r="I16" s="18">
        <v>72</v>
      </c>
      <c r="J16" s="18">
        <v>0</v>
      </c>
      <c r="K16" s="18">
        <v>343</v>
      </c>
      <c r="L16" s="17" t="s">
        <v>39</v>
      </c>
      <c r="M16" s="11">
        <f t="shared" si="0"/>
        <v>0.13119533527696792</v>
      </c>
      <c r="N16" s="11">
        <f t="shared" si="1"/>
        <v>0.39650145772594753</v>
      </c>
      <c r="O16" s="11">
        <f t="shared" si="2"/>
        <v>0</v>
      </c>
    </row>
    <row r="17" spans="1:15" x14ac:dyDescent="0.25">
      <c r="A17" s="29" t="s">
        <v>82</v>
      </c>
      <c r="B17" s="15"/>
      <c r="C17" s="15"/>
      <c r="D17" s="15">
        <f>SUM(D2:D16)</f>
        <v>2331.64</v>
      </c>
      <c r="E17" s="15">
        <f t="shared" ref="E17:K17" si="3">SUM(E2:E16)</f>
        <v>31972.360000000004</v>
      </c>
      <c r="F17" s="15">
        <f t="shared" si="3"/>
        <v>2844.88</v>
      </c>
      <c r="G17" s="15">
        <f t="shared" si="3"/>
        <v>99</v>
      </c>
      <c r="H17" s="15">
        <f t="shared" si="3"/>
        <v>18</v>
      </c>
      <c r="I17" s="15">
        <f t="shared" si="3"/>
        <v>106.5</v>
      </c>
      <c r="J17" s="15">
        <f t="shared" si="3"/>
        <v>0</v>
      </c>
      <c r="K17" s="15">
        <f t="shared" si="3"/>
        <v>37372.370000000003</v>
      </c>
      <c r="M17" s="11">
        <f t="shared" ref="M17" si="4">D17/K17</f>
        <v>6.2389406933517987E-2</v>
      </c>
      <c r="N17" s="11">
        <f t="shared" ref="N17" si="5">E17/K17</f>
        <v>0.85550795948985847</v>
      </c>
      <c r="O17" s="11">
        <f t="shared" ref="O17" si="6">F17/K17</f>
        <v>7.6122547218707287E-2</v>
      </c>
    </row>
    <row r="20" spans="1:15" x14ac:dyDescent="0.25">
      <c r="C20" s="28" t="s">
        <v>81</v>
      </c>
    </row>
    <row r="21" spans="1:15" x14ac:dyDescent="0.25">
      <c r="C21" s="17" t="s">
        <v>25</v>
      </c>
      <c r="D21" s="18">
        <v>131.44999999999999</v>
      </c>
      <c r="E21" s="18">
        <v>2856.08</v>
      </c>
      <c r="F21" s="18">
        <v>128.66999999999999</v>
      </c>
      <c r="G21" s="18">
        <v>6</v>
      </c>
      <c r="H21" s="18">
        <v>0</v>
      </c>
      <c r="I21" s="18">
        <v>6</v>
      </c>
      <c r="J21" s="18">
        <v>0</v>
      </c>
      <c r="K21" s="18">
        <v>3128.2</v>
      </c>
      <c r="L21" s="17" t="s">
        <v>25</v>
      </c>
      <c r="M21" s="27">
        <f t="shared" ref="M21:M22" si="7">D21/K21</f>
        <v>4.2020970526181187E-2</v>
      </c>
      <c r="N21" s="27">
        <f t="shared" ref="N21:N22" si="8">E21/K21</f>
        <v>0.91301067706668371</v>
      </c>
      <c r="O21" s="27">
        <f t="shared" ref="O21:O22" si="9">F21/K21</f>
        <v>4.1132280544722205E-2</v>
      </c>
    </row>
    <row r="22" spans="1:15" x14ac:dyDescent="0.25">
      <c r="C22" s="17" t="s">
        <v>31</v>
      </c>
      <c r="D22" s="18">
        <v>187.75</v>
      </c>
      <c r="E22" s="18">
        <v>1691.7</v>
      </c>
      <c r="F22" s="18">
        <v>178.2</v>
      </c>
      <c r="G22" s="18">
        <v>18</v>
      </c>
      <c r="H22" s="18">
        <v>0</v>
      </c>
      <c r="I22" s="18">
        <v>28.5</v>
      </c>
      <c r="J22" s="18">
        <v>0</v>
      </c>
      <c r="K22" s="18">
        <v>2104.15</v>
      </c>
      <c r="L22" s="17" t="s">
        <v>31</v>
      </c>
      <c r="M22" s="27">
        <f t="shared" si="7"/>
        <v>8.92284295321151E-2</v>
      </c>
      <c r="N22" s="27">
        <f t="shared" si="8"/>
        <v>0.80398260580281822</v>
      </c>
      <c r="O22" s="27">
        <f t="shared" si="9"/>
        <v>8.4689779721027481E-2</v>
      </c>
    </row>
    <row r="23" spans="1:15" x14ac:dyDescent="0.25">
      <c r="C23" t="s">
        <v>79</v>
      </c>
      <c r="D23">
        <f>SUM(D6:D14,D2:D3)</f>
        <v>1967.4400000000003</v>
      </c>
      <c r="E23">
        <f>SUM(E6:E14,E2:E3)</f>
        <v>25512.46</v>
      </c>
      <c r="F23">
        <f>SUM(F6:F14,F2:F3)</f>
        <v>2394.0599999999995</v>
      </c>
      <c r="G23">
        <v>0</v>
      </c>
      <c r="H23">
        <v>0</v>
      </c>
      <c r="I23">
        <v>0</v>
      </c>
      <c r="J23">
        <v>0</v>
      </c>
      <c r="K23">
        <f>SUM(D23:J23)</f>
        <v>29873.96</v>
      </c>
      <c r="L23" s="26" t="s">
        <v>80</v>
      </c>
      <c r="M23" s="11">
        <f>D23/K23</f>
        <v>6.585802484839641E-2</v>
      </c>
      <c r="N23" s="11">
        <f>E23/K23</f>
        <v>0.85400328580476104</v>
      </c>
      <c r="O23" s="11">
        <f>F23/K23</f>
        <v>8.0138689346842526E-2</v>
      </c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5C317-654E-40C8-8229-03A176606AAD}">
  <dimension ref="A1:O23"/>
  <sheetViews>
    <sheetView zoomScale="85" zoomScaleNormal="85" workbookViewId="0">
      <selection activeCell="P33" sqref="P33"/>
    </sheetView>
  </sheetViews>
  <sheetFormatPr baseColWidth="10" defaultColWidth="9.140625" defaultRowHeight="15" x14ac:dyDescent="0.25"/>
  <sheetData>
    <row r="1" spans="1:15" x14ac:dyDescent="0.25">
      <c r="A1" s="16" t="s">
        <v>66</v>
      </c>
      <c r="B1" s="16" t="s">
        <v>68</v>
      </c>
      <c r="C1" s="16" t="s">
        <v>69</v>
      </c>
      <c r="D1" s="16" t="s">
        <v>1</v>
      </c>
      <c r="E1" s="16" t="s">
        <v>2</v>
      </c>
      <c r="F1" s="16" t="s">
        <v>3</v>
      </c>
      <c r="G1" s="16" t="s">
        <v>4</v>
      </c>
      <c r="H1" s="16" t="s">
        <v>5</v>
      </c>
      <c r="I1" s="16" t="s">
        <v>6</v>
      </c>
      <c r="J1" s="16" t="s">
        <v>7</v>
      </c>
      <c r="K1" s="16" t="s">
        <v>70</v>
      </c>
      <c r="M1" s="13" t="s">
        <v>1</v>
      </c>
      <c r="N1" s="13" t="s">
        <v>2</v>
      </c>
      <c r="O1" s="13" t="s">
        <v>3</v>
      </c>
    </row>
    <row r="2" spans="1:15" x14ac:dyDescent="0.25">
      <c r="A2" s="17" t="s">
        <v>95</v>
      </c>
      <c r="B2" s="17" t="s">
        <v>34</v>
      </c>
      <c r="C2" s="17" t="s">
        <v>35</v>
      </c>
      <c r="D2" s="18">
        <v>179.36</v>
      </c>
      <c r="E2" s="18">
        <v>2354.52</v>
      </c>
      <c r="F2" s="18">
        <v>139.38999999999999</v>
      </c>
      <c r="G2" s="18">
        <v>0</v>
      </c>
      <c r="H2" s="18">
        <v>0</v>
      </c>
      <c r="I2" s="18">
        <v>0</v>
      </c>
      <c r="J2" s="18">
        <v>0</v>
      </c>
      <c r="K2" s="18">
        <f>SUM(D2:J2)</f>
        <v>2673.27</v>
      </c>
      <c r="L2" s="30" t="s">
        <v>83</v>
      </c>
      <c r="M2" s="11">
        <f>D2/K2</f>
        <v>6.7093858832067102E-2</v>
      </c>
      <c r="N2" s="11">
        <f>E2/K2</f>
        <v>0.88076400812488076</v>
      </c>
      <c r="O2" s="11">
        <f>F2/K2</f>
        <v>5.2142133043052138E-2</v>
      </c>
    </row>
    <row r="3" spans="1:15" x14ac:dyDescent="0.25">
      <c r="A3" s="17" t="s">
        <v>95</v>
      </c>
      <c r="B3" s="17" t="s">
        <v>14</v>
      </c>
      <c r="C3" s="17" t="s">
        <v>15</v>
      </c>
      <c r="D3" s="18">
        <v>0</v>
      </c>
      <c r="E3" s="18">
        <v>1615.41</v>
      </c>
      <c r="F3" s="18">
        <v>55.5</v>
      </c>
      <c r="G3" s="18">
        <v>0</v>
      </c>
      <c r="H3" s="18">
        <v>0</v>
      </c>
      <c r="I3" s="18">
        <v>0</v>
      </c>
      <c r="J3" s="18">
        <v>0</v>
      </c>
      <c r="K3" s="18">
        <f t="shared" ref="K3:K16" si="0">SUM(D3:J3)</f>
        <v>1670.91</v>
      </c>
      <c r="L3" s="30" t="s">
        <v>84</v>
      </c>
      <c r="M3" s="11">
        <f t="shared" ref="M3:M17" si="1">D3/K3</f>
        <v>0</v>
      </c>
      <c r="N3" s="11">
        <f t="shared" ref="N3:N17" si="2">E3/K3</f>
        <v>0.96678456649370703</v>
      </c>
      <c r="O3" s="11">
        <f t="shared" ref="O3:O17" si="3">F3/K3</f>
        <v>3.3215433506292975E-2</v>
      </c>
    </row>
    <row r="4" spans="1:15" s="2" customFormat="1" x14ac:dyDescent="0.25">
      <c r="A4" s="22" t="s">
        <v>95</v>
      </c>
      <c r="B4" s="22" t="s">
        <v>24</v>
      </c>
      <c r="C4" s="22" t="s">
        <v>25</v>
      </c>
      <c r="D4" s="23">
        <v>137.85</v>
      </c>
      <c r="E4" s="23">
        <v>2795.75</v>
      </c>
      <c r="F4" s="23">
        <v>113.3</v>
      </c>
      <c r="G4" s="23">
        <v>6</v>
      </c>
      <c r="H4" s="23">
        <v>0</v>
      </c>
      <c r="I4" s="23">
        <v>6</v>
      </c>
      <c r="J4" s="23">
        <v>0</v>
      </c>
      <c r="K4" s="18">
        <f t="shared" si="0"/>
        <v>3058.9</v>
      </c>
      <c r="L4" s="31" t="s">
        <v>85</v>
      </c>
      <c r="M4" s="25">
        <f t="shared" si="1"/>
        <v>4.5065219523358069E-2</v>
      </c>
      <c r="N4" s="25">
        <f t="shared" si="2"/>
        <v>0.91397234299911734</v>
      </c>
      <c r="O4" s="25">
        <f t="shared" si="3"/>
        <v>3.7039458628918893E-2</v>
      </c>
    </row>
    <row r="5" spans="1:15" s="2" customFormat="1" x14ac:dyDescent="0.25">
      <c r="A5" s="22" t="s">
        <v>95</v>
      </c>
      <c r="B5" s="22" t="s">
        <v>30</v>
      </c>
      <c r="C5" s="22" t="s">
        <v>31</v>
      </c>
      <c r="D5" s="23">
        <v>201.88</v>
      </c>
      <c r="E5" s="23">
        <v>1731.74</v>
      </c>
      <c r="F5" s="23">
        <v>165.6</v>
      </c>
      <c r="G5" s="23">
        <v>18</v>
      </c>
      <c r="H5" s="23">
        <v>0</v>
      </c>
      <c r="I5" s="23">
        <v>28.5</v>
      </c>
      <c r="J5" s="23">
        <v>0</v>
      </c>
      <c r="K5" s="18">
        <f t="shared" si="0"/>
        <v>2145.7199999999998</v>
      </c>
      <c r="L5" s="31" t="s">
        <v>86</v>
      </c>
      <c r="M5" s="25">
        <f t="shared" si="1"/>
        <v>9.4084969147885097E-2</v>
      </c>
      <c r="N5" s="25">
        <f t="shared" si="2"/>
        <v>0.80706709169882374</v>
      </c>
      <c r="O5" s="25">
        <f t="shared" si="3"/>
        <v>7.7176891672725248E-2</v>
      </c>
    </row>
    <row r="6" spans="1:15" x14ac:dyDescent="0.25">
      <c r="A6" s="17" t="s">
        <v>95</v>
      </c>
      <c r="B6" s="17" t="s">
        <v>12</v>
      </c>
      <c r="C6" s="17" t="s">
        <v>13</v>
      </c>
      <c r="D6" s="18">
        <v>591.38</v>
      </c>
      <c r="E6" s="18">
        <v>3584.23</v>
      </c>
      <c r="F6" s="18">
        <v>447.66</v>
      </c>
      <c r="G6" s="18">
        <v>0</v>
      </c>
      <c r="H6" s="18">
        <v>0</v>
      </c>
      <c r="I6" s="18">
        <v>0</v>
      </c>
      <c r="J6" s="18">
        <v>0</v>
      </c>
      <c r="K6" s="18">
        <f t="shared" si="0"/>
        <v>4623.2699999999995</v>
      </c>
      <c r="L6" s="30" t="s">
        <v>87</v>
      </c>
      <c r="M6" s="11">
        <f t="shared" si="1"/>
        <v>0.12791379261864438</v>
      </c>
      <c r="N6" s="11">
        <f t="shared" si="2"/>
        <v>0.77525863728486555</v>
      </c>
      <c r="O6" s="11">
        <f t="shared" si="3"/>
        <v>9.6827570096490165E-2</v>
      </c>
    </row>
    <row r="7" spans="1:15" x14ac:dyDescent="0.25">
      <c r="A7" s="17" t="s">
        <v>95</v>
      </c>
      <c r="B7" s="17" t="s">
        <v>36</v>
      </c>
      <c r="C7" s="17" t="s">
        <v>37</v>
      </c>
      <c r="D7" s="18">
        <v>0</v>
      </c>
      <c r="E7" s="18">
        <v>2218.9</v>
      </c>
      <c r="F7" s="18">
        <v>96.5</v>
      </c>
      <c r="G7" s="18">
        <v>0</v>
      </c>
      <c r="H7" s="18">
        <v>0</v>
      </c>
      <c r="I7" s="18">
        <v>0</v>
      </c>
      <c r="J7" s="18">
        <v>0</v>
      </c>
      <c r="K7" s="18">
        <f t="shared" si="0"/>
        <v>2315.4</v>
      </c>
      <c r="L7" s="30" t="s">
        <v>88</v>
      </c>
      <c r="M7" s="11">
        <f t="shared" si="1"/>
        <v>0</v>
      </c>
      <c r="N7" s="11">
        <f t="shared" si="2"/>
        <v>0.95832253606288331</v>
      </c>
      <c r="O7" s="11">
        <f t="shared" si="3"/>
        <v>4.1677463937116695E-2</v>
      </c>
    </row>
    <row r="8" spans="1:15" x14ac:dyDescent="0.25">
      <c r="A8" s="17" t="s">
        <v>95</v>
      </c>
      <c r="B8" s="17" t="s">
        <v>18</v>
      </c>
      <c r="C8" s="17" t="s">
        <v>19</v>
      </c>
      <c r="D8" s="18">
        <v>169.19</v>
      </c>
      <c r="E8" s="18">
        <v>3979.65</v>
      </c>
      <c r="F8" s="18">
        <v>549.25</v>
      </c>
      <c r="G8" s="18">
        <v>0</v>
      </c>
      <c r="H8" s="18">
        <v>0</v>
      </c>
      <c r="I8" s="18">
        <v>0</v>
      </c>
      <c r="J8" s="18">
        <v>0</v>
      </c>
      <c r="K8" s="18">
        <f t="shared" si="0"/>
        <v>4698.09</v>
      </c>
      <c r="L8" s="30" t="s">
        <v>89</v>
      </c>
      <c r="M8" s="11">
        <f t="shared" si="1"/>
        <v>3.6012507210376979E-2</v>
      </c>
      <c r="N8" s="11">
        <f t="shared" si="2"/>
        <v>0.84707828074813385</v>
      </c>
      <c r="O8" s="11">
        <f t="shared" si="3"/>
        <v>0.1169092120414892</v>
      </c>
    </row>
    <row r="9" spans="1:15" x14ac:dyDescent="0.25">
      <c r="A9" s="17" t="s">
        <v>95</v>
      </c>
      <c r="B9" s="17" t="s">
        <v>32</v>
      </c>
      <c r="C9" s="17" t="s">
        <v>33</v>
      </c>
      <c r="D9" s="18">
        <v>255.6</v>
      </c>
      <c r="E9" s="18">
        <v>2581.7800000000002</v>
      </c>
      <c r="F9" s="18">
        <v>363.35</v>
      </c>
      <c r="G9" s="18">
        <v>0</v>
      </c>
      <c r="H9" s="18">
        <v>0</v>
      </c>
      <c r="I9" s="18">
        <v>0</v>
      </c>
      <c r="J9" s="18">
        <v>0</v>
      </c>
      <c r="K9" s="18">
        <f t="shared" si="0"/>
        <v>3200.73</v>
      </c>
      <c r="L9" s="30" t="s">
        <v>33</v>
      </c>
      <c r="M9" s="11">
        <f t="shared" si="1"/>
        <v>7.9856782671453075E-2</v>
      </c>
      <c r="N9" s="11">
        <f t="shared" si="2"/>
        <v>0.80662223930165933</v>
      </c>
      <c r="O9" s="11">
        <f t="shared" si="3"/>
        <v>0.11352097802688763</v>
      </c>
    </row>
    <row r="10" spans="1:15" x14ac:dyDescent="0.25">
      <c r="A10" s="17" t="s">
        <v>95</v>
      </c>
      <c r="B10" s="17" t="s">
        <v>28</v>
      </c>
      <c r="C10" s="17" t="s">
        <v>29</v>
      </c>
      <c r="D10" s="18">
        <v>110.9</v>
      </c>
      <c r="E10" s="18">
        <v>1305.5999999999999</v>
      </c>
      <c r="F10" s="18">
        <v>273.2</v>
      </c>
      <c r="G10" s="18">
        <v>0</v>
      </c>
      <c r="H10" s="18">
        <v>0</v>
      </c>
      <c r="I10" s="18">
        <v>0</v>
      </c>
      <c r="J10" s="18">
        <v>0</v>
      </c>
      <c r="K10" s="18">
        <f t="shared" si="0"/>
        <v>1689.7</v>
      </c>
      <c r="L10" s="30" t="s">
        <v>90</v>
      </c>
      <c r="M10" s="11">
        <f t="shared" si="1"/>
        <v>6.5632952595135227E-2</v>
      </c>
      <c r="N10" s="11">
        <f t="shared" si="2"/>
        <v>0.77268154110197074</v>
      </c>
      <c r="O10" s="11">
        <f t="shared" si="3"/>
        <v>0.16168550630289399</v>
      </c>
    </row>
    <row r="11" spans="1:15" x14ac:dyDescent="0.25">
      <c r="A11" s="17" t="s">
        <v>95</v>
      </c>
      <c r="B11" s="17" t="s">
        <v>26</v>
      </c>
      <c r="C11" s="17" t="s">
        <v>27</v>
      </c>
      <c r="D11" s="18">
        <v>163.52000000000001</v>
      </c>
      <c r="E11" s="18">
        <v>2898.53</v>
      </c>
      <c r="F11" s="18">
        <v>52.5</v>
      </c>
      <c r="G11" s="18">
        <v>0</v>
      </c>
      <c r="H11" s="18">
        <v>0</v>
      </c>
      <c r="I11" s="18">
        <v>0</v>
      </c>
      <c r="J11" s="18">
        <v>0</v>
      </c>
      <c r="K11" s="18">
        <f t="shared" si="0"/>
        <v>3114.55</v>
      </c>
      <c r="L11" s="30" t="s">
        <v>91</v>
      </c>
      <c r="M11" s="11">
        <f t="shared" si="1"/>
        <v>5.2501966576230914E-2</v>
      </c>
      <c r="N11" s="11">
        <f t="shared" si="2"/>
        <v>0.93064166573020179</v>
      </c>
      <c r="O11" s="11">
        <f t="shared" si="3"/>
        <v>1.6856367693567288E-2</v>
      </c>
    </row>
    <row r="12" spans="1:15" x14ac:dyDescent="0.25">
      <c r="A12" s="17" t="s">
        <v>95</v>
      </c>
      <c r="B12" s="17" t="s">
        <v>20</v>
      </c>
      <c r="C12" s="17" t="s">
        <v>21</v>
      </c>
      <c r="D12" s="18">
        <v>0</v>
      </c>
      <c r="E12" s="18">
        <v>530.13</v>
      </c>
      <c r="F12" s="18">
        <v>3.05</v>
      </c>
      <c r="G12" s="18">
        <v>0</v>
      </c>
      <c r="H12" s="18">
        <v>0</v>
      </c>
      <c r="I12" s="18">
        <v>0</v>
      </c>
      <c r="J12" s="18">
        <v>0</v>
      </c>
      <c r="K12" s="18">
        <f t="shared" si="0"/>
        <v>533.17999999999995</v>
      </c>
      <c r="L12" s="30" t="s">
        <v>92</v>
      </c>
      <c r="M12" s="11">
        <f t="shared" si="1"/>
        <v>0</v>
      </c>
      <c r="N12" s="11">
        <f t="shared" si="2"/>
        <v>0.99427960538654869</v>
      </c>
      <c r="O12" s="11">
        <f t="shared" si="3"/>
        <v>5.7203946134513671E-3</v>
      </c>
    </row>
    <row r="13" spans="1:15" x14ac:dyDescent="0.25">
      <c r="A13" s="17" t="s">
        <v>95</v>
      </c>
      <c r="B13" s="17" t="s">
        <v>16</v>
      </c>
      <c r="C13" s="17" t="s">
        <v>17</v>
      </c>
      <c r="D13" s="18">
        <v>388.07</v>
      </c>
      <c r="E13" s="18">
        <v>4470.5</v>
      </c>
      <c r="F13" s="18">
        <v>499.1</v>
      </c>
      <c r="G13" s="18">
        <v>0</v>
      </c>
      <c r="H13" s="18">
        <v>0</v>
      </c>
      <c r="I13" s="18">
        <v>0</v>
      </c>
      <c r="J13" s="18">
        <v>0</v>
      </c>
      <c r="K13" s="18">
        <f t="shared" si="0"/>
        <v>5357.67</v>
      </c>
      <c r="L13" s="30" t="s">
        <v>93</v>
      </c>
      <c r="M13" s="11">
        <f t="shared" si="1"/>
        <v>7.2432605964906388E-2</v>
      </c>
      <c r="N13" s="11">
        <f t="shared" si="2"/>
        <v>0.83441122726857009</v>
      </c>
      <c r="O13" s="11">
        <f t="shared" si="3"/>
        <v>9.315616676652351E-2</v>
      </c>
    </row>
    <row r="14" spans="1:15" x14ac:dyDescent="0.25">
      <c r="A14" s="17" t="s">
        <v>95</v>
      </c>
      <c r="B14" s="17" t="s">
        <v>22</v>
      </c>
      <c r="C14" s="17" t="s">
        <v>74</v>
      </c>
      <c r="D14" s="18">
        <v>20.5</v>
      </c>
      <c r="E14" s="18">
        <v>849.72</v>
      </c>
      <c r="F14" s="18">
        <v>33.75</v>
      </c>
      <c r="G14" s="18">
        <v>0</v>
      </c>
      <c r="H14" s="18">
        <v>0</v>
      </c>
      <c r="I14" s="18">
        <v>0</v>
      </c>
      <c r="J14" s="18">
        <v>0</v>
      </c>
      <c r="K14" s="18">
        <f t="shared" si="0"/>
        <v>903.97</v>
      </c>
      <c r="L14" s="30" t="s">
        <v>94</v>
      </c>
      <c r="M14" s="11">
        <f t="shared" si="1"/>
        <v>2.267774373043353E-2</v>
      </c>
      <c r="N14" s="11">
        <f t="shared" si="2"/>
        <v>0.93998694646946246</v>
      </c>
      <c r="O14" s="11">
        <f t="shared" si="3"/>
        <v>3.7335309800103987E-2</v>
      </c>
    </row>
    <row r="15" spans="1:15" x14ac:dyDescent="0.25">
      <c r="A15" s="17" t="s">
        <v>95</v>
      </c>
      <c r="B15" s="17" t="s">
        <v>40</v>
      </c>
      <c r="C15" s="17" t="s">
        <v>41</v>
      </c>
      <c r="D15" s="18">
        <v>0</v>
      </c>
      <c r="E15" s="18">
        <v>1935.65</v>
      </c>
      <c r="F15" s="18">
        <v>85.5</v>
      </c>
      <c r="G15" s="18">
        <v>3</v>
      </c>
      <c r="H15" s="18">
        <v>0</v>
      </c>
      <c r="I15" s="18">
        <v>0</v>
      </c>
      <c r="J15" s="18">
        <v>0</v>
      </c>
      <c r="K15" s="18">
        <f t="shared" si="0"/>
        <v>2024.15</v>
      </c>
      <c r="L15" s="17" t="s">
        <v>41</v>
      </c>
      <c r="M15" s="11">
        <f t="shared" si="1"/>
        <v>0</v>
      </c>
      <c r="N15" s="11">
        <f t="shared" si="2"/>
        <v>0.95627794382827358</v>
      </c>
      <c r="O15" s="11">
        <f t="shared" si="3"/>
        <v>4.2239952572684827E-2</v>
      </c>
    </row>
    <row r="16" spans="1:15" x14ac:dyDescent="0.25">
      <c r="A16" s="17" t="s">
        <v>95</v>
      </c>
      <c r="B16" s="17" t="s">
        <v>38</v>
      </c>
      <c r="C16" s="17" t="s">
        <v>39</v>
      </c>
      <c r="D16" s="18">
        <v>45</v>
      </c>
      <c r="E16" s="18">
        <v>139.5</v>
      </c>
      <c r="F16" s="18">
        <v>0</v>
      </c>
      <c r="G16" s="18">
        <v>72</v>
      </c>
      <c r="H16" s="18">
        <v>18</v>
      </c>
      <c r="I16" s="18">
        <v>72</v>
      </c>
      <c r="J16" s="18">
        <v>0</v>
      </c>
      <c r="K16" s="18">
        <f t="shared" si="0"/>
        <v>346.5</v>
      </c>
      <c r="L16" s="17" t="s">
        <v>39</v>
      </c>
      <c r="M16" s="11">
        <f t="shared" si="1"/>
        <v>0.12987012987012986</v>
      </c>
      <c r="N16" s="11">
        <f t="shared" si="2"/>
        <v>0.40259740259740262</v>
      </c>
      <c r="O16" s="11">
        <f t="shared" si="3"/>
        <v>0</v>
      </c>
    </row>
    <row r="17" spans="1:15" x14ac:dyDescent="0.25">
      <c r="A17" s="29" t="s">
        <v>82</v>
      </c>
      <c r="B17" s="15"/>
      <c r="C17" s="15"/>
      <c r="D17" s="15">
        <f>SUM(D2:D16)</f>
        <v>2263.25</v>
      </c>
      <c r="E17" s="15">
        <f t="shared" ref="E17:K17" si="4">SUM(E2:E16)</f>
        <v>32991.61</v>
      </c>
      <c r="F17" s="15">
        <f t="shared" si="4"/>
        <v>2877.65</v>
      </c>
      <c r="G17" s="15">
        <f t="shared" si="4"/>
        <v>99</v>
      </c>
      <c r="H17" s="15">
        <f t="shared" si="4"/>
        <v>18</v>
      </c>
      <c r="I17" s="15">
        <f t="shared" si="4"/>
        <v>106.5</v>
      </c>
      <c r="J17" s="15">
        <f t="shared" si="4"/>
        <v>0</v>
      </c>
      <c r="K17" s="29">
        <f t="shared" si="4"/>
        <v>38356.01</v>
      </c>
      <c r="M17" s="11">
        <f t="shared" si="1"/>
        <v>5.9006398215038523E-2</v>
      </c>
      <c r="N17" s="11">
        <f t="shared" si="2"/>
        <v>0.86014186564243778</v>
      </c>
      <c r="O17" s="11">
        <f t="shared" si="3"/>
        <v>7.5024748403183752E-2</v>
      </c>
    </row>
    <row r="20" spans="1:15" x14ac:dyDescent="0.25">
      <c r="C20" s="28" t="s">
        <v>81</v>
      </c>
    </row>
    <row r="21" spans="1:15" x14ac:dyDescent="0.25">
      <c r="C21" s="17" t="s">
        <v>25</v>
      </c>
      <c r="D21" s="18">
        <f>D4</f>
        <v>137.85</v>
      </c>
      <c r="E21" s="18">
        <f t="shared" ref="E21:J22" si="5">E4</f>
        <v>2795.75</v>
      </c>
      <c r="F21" s="18">
        <f t="shared" si="5"/>
        <v>113.3</v>
      </c>
      <c r="G21" s="18">
        <f t="shared" si="5"/>
        <v>6</v>
      </c>
      <c r="H21" s="18">
        <f t="shared" si="5"/>
        <v>0</v>
      </c>
      <c r="I21" s="18">
        <f t="shared" si="5"/>
        <v>6</v>
      </c>
      <c r="J21" s="18">
        <f t="shared" si="5"/>
        <v>0</v>
      </c>
      <c r="K21" s="18">
        <f t="shared" ref="K21:K22" si="6">SUM(D21:J21)</f>
        <v>3058.9</v>
      </c>
      <c r="L21" s="17" t="s">
        <v>25</v>
      </c>
      <c r="M21" s="27">
        <f t="shared" ref="M21:M22" si="7">D21/K21</f>
        <v>4.5065219523358069E-2</v>
      </c>
      <c r="N21" s="27">
        <f t="shared" ref="N21:N22" si="8">E21/K21</f>
        <v>0.91397234299911734</v>
      </c>
      <c r="O21" s="27">
        <f t="shared" ref="O21:O22" si="9">F21/K21</f>
        <v>3.7039458628918893E-2</v>
      </c>
    </row>
    <row r="22" spans="1:15" x14ac:dyDescent="0.25">
      <c r="C22" s="17" t="s">
        <v>31</v>
      </c>
      <c r="D22" s="18">
        <f>D5</f>
        <v>201.88</v>
      </c>
      <c r="E22" s="18">
        <f t="shared" si="5"/>
        <v>1731.74</v>
      </c>
      <c r="F22" s="18">
        <f t="shared" si="5"/>
        <v>165.6</v>
      </c>
      <c r="G22" s="18">
        <f t="shared" si="5"/>
        <v>18</v>
      </c>
      <c r="H22" s="18">
        <f t="shared" si="5"/>
        <v>0</v>
      </c>
      <c r="I22" s="18">
        <f t="shared" si="5"/>
        <v>28.5</v>
      </c>
      <c r="J22" s="18">
        <f t="shared" si="5"/>
        <v>0</v>
      </c>
      <c r="K22" s="18">
        <f t="shared" si="6"/>
        <v>2145.7199999999998</v>
      </c>
      <c r="L22" s="17" t="s">
        <v>31</v>
      </c>
      <c r="M22" s="27">
        <f t="shared" si="7"/>
        <v>9.4084969147885097E-2</v>
      </c>
      <c r="N22" s="27">
        <f t="shared" si="8"/>
        <v>0.80706709169882374</v>
      </c>
      <c r="O22" s="27">
        <f t="shared" si="9"/>
        <v>7.7176891672725248E-2</v>
      </c>
    </row>
    <row r="23" spans="1:15" x14ac:dyDescent="0.25">
      <c r="C23" t="s">
        <v>79</v>
      </c>
      <c r="D23">
        <f>SUM(D6:D16,D2:D3)</f>
        <v>1923.52</v>
      </c>
      <c r="E23">
        <f t="shared" ref="E23:K23" si="10">SUM(E6:E16,E2:E3)</f>
        <v>28464.120000000006</v>
      </c>
      <c r="F23">
        <f t="shared" si="10"/>
        <v>2598.75</v>
      </c>
      <c r="G23">
        <f t="shared" si="10"/>
        <v>75</v>
      </c>
      <c r="H23">
        <f t="shared" si="10"/>
        <v>18</v>
      </c>
      <c r="I23">
        <f t="shared" si="10"/>
        <v>72</v>
      </c>
      <c r="J23">
        <f t="shared" si="10"/>
        <v>0</v>
      </c>
      <c r="K23">
        <f t="shared" si="10"/>
        <v>33151.39</v>
      </c>
      <c r="L23" s="26" t="s">
        <v>80</v>
      </c>
      <c r="M23" s="11">
        <f>D23/K23</f>
        <v>5.8022303137213856E-2</v>
      </c>
      <c r="N23" s="11">
        <f>E23/K23</f>
        <v>0.85861015179152389</v>
      </c>
      <c r="O23" s="11">
        <f>F23/K23</f>
        <v>7.8390378201336361E-2</v>
      </c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65D3C-7F81-458D-9C4C-6CEA0269C2A3}">
  <dimension ref="A1:O23"/>
  <sheetViews>
    <sheetView tabSelected="1" workbookViewId="0">
      <selection activeCell="M23" sqref="M23"/>
    </sheetView>
  </sheetViews>
  <sheetFormatPr baseColWidth="10" defaultColWidth="9.140625" defaultRowHeight="15" x14ac:dyDescent="0.25"/>
  <sheetData>
    <row r="1" spans="1:15" x14ac:dyDescent="0.25">
      <c r="A1" s="16" t="s">
        <v>66</v>
      </c>
      <c r="B1" s="16" t="s">
        <v>68</v>
      </c>
      <c r="C1" s="16" t="s">
        <v>69</v>
      </c>
      <c r="D1" s="16" t="s">
        <v>1</v>
      </c>
      <c r="E1" s="16" t="s">
        <v>2</v>
      </c>
      <c r="F1" s="16" t="s">
        <v>3</v>
      </c>
      <c r="G1" s="16" t="s">
        <v>4</v>
      </c>
      <c r="H1" s="16" t="s">
        <v>5</v>
      </c>
      <c r="I1" s="16" t="s">
        <v>6</v>
      </c>
      <c r="J1" s="16" t="s">
        <v>7</v>
      </c>
      <c r="K1" s="16" t="s">
        <v>70</v>
      </c>
      <c r="M1" s="13" t="s">
        <v>1</v>
      </c>
      <c r="N1" s="13" t="s">
        <v>2</v>
      </c>
      <c r="O1" s="13" t="s">
        <v>3</v>
      </c>
    </row>
    <row r="2" spans="1:15" x14ac:dyDescent="0.25">
      <c r="A2" s="32" t="s">
        <v>97</v>
      </c>
      <c r="B2" s="32" t="s">
        <v>34</v>
      </c>
      <c r="C2" s="32" t="s">
        <v>35</v>
      </c>
      <c r="D2" s="33">
        <v>214.93</v>
      </c>
      <c r="E2" s="33">
        <v>2540.29</v>
      </c>
      <c r="F2" s="33">
        <v>114.75</v>
      </c>
      <c r="G2" s="33">
        <v>0</v>
      </c>
      <c r="H2" s="33">
        <v>0</v>
      </c>
      <c r="I2" s="33">
        <v>0</v>
      </c>
      <c r="J2" s="33">
        <v>0</v>
      </c>
      <c r="K2" s="33">
        <v>2869.98</v>
      </c>
      <c r="L2" s="30" t="s">
        <v>83</v>
      </c>
      <c r="M2" s="11">
        <f>D2/K2</f>
        <v>7.4889023616889316E-2</v>
      </c>
      <c r="N2" s="11">
        <f>E2/K2</f>
        <v>0.88512463501487815</v>
      </c>
      <c r="O2" s="11">
        <f>F2/K2</f>
        <v>3.9982857023393888E-2</v>
      </c>
    </row>
    <row r="3" spans="1:15" x14ac:dyDescent="0.25">
      <c r="A3" s="32" t="s">
        <v>97</v>
      </c>
      <c r="B3" s="32" t="s">
        <v>14</v>
      </c>
      <c r="C3" s="32" t="s">
        <v>15</v>
      </c>
      <c r="D3" s="33">
        <v>0</v>
      </c>
      <c r="E3" s="33">
        <v>1746.31</v>
      </c>
      <c r="F3" s="33">
        <v>49</v>
      </c>
      <c r="G3" s="33">
        <v>0</v>
      </c>
      <c r="H3" s="33">
        <v>0</v>
      </c>
      <c r="I3" s="33">
        <v>0</v>
      </c>
      <c r="J3" s="33">
        <v>0</v>
      </c>
      <c r="K3" s="33">
        <v>1795.31</v>
      </c>
      <c r="L3" s="30" t="s">
        <v>84</v>
      </c>
      <c r="M3" s="11">
        <f t="shared" ref="M3:M17" si="0">D3/K3</f>
        <v>0</v>
      </c>
      <c r="N3" s="11">
        <f t="shared" ref="N3:N17" si="1">E3/K3</f>
        <v>0.97270666347316059</v>
      </c>
      <c r="O3" s="11">
        <f t="shared" ref="O3:O17" si="2">F3/K3</f>
        <v>2.7293336526839376E-2</v>
      </c>
    </row>
    <row r="4" spans="1:15" s="2" customFormat="1" x14ac:dyDescent="0.25">
      <c r="A4" s="32" t="s">
        <v>97</v>
      </c>
      <c r="B4" s="32" t="s">
        <v>24</v>
      </c>
      <c r="C4" s="32" t="s">
        <v>25</v>
      </c>
      <c r="D4" s="33">
        <v>143.62</v>
      </c>
      <c r="E4" s="33">
        <v>3016.23</v>
      </c>
      <c r="F4" s="33">
        <v>197.75</v>
      </c>
      <c r="G4" s="33">
        <v>6</v>
      </c>
      <c r="H4" s="33">
        <v>0</v>
      </c>
      <c r="I4" s="33">
        <v>9</v>
      </c>
      <c r="J4" s="33">
        <v>0</v>
      </c>
      <c r="K4" s="33">
        <v>3372.6</v>
      </c>
      <c r="L4" s="31" t="s">
        <v>85</v>
      </c>
      <c r="M4" s="25">
        <f t="shared" si="0"/>
        <v>4.2584356282986423E-2</v>
      </c>
      <c r="N4" s="25">
        <f t="shared" si="1"/>
        <v>0.89433374844333746</v>
      </c>
      <c r="O4" s="25">
        <f t="shared" si="2"/>
        <v>5.8634288086342884E-2</v>
      </c>
    </row>
    <row r="5" spans="1:15" s="2" customFormat="1" x14ac:dyDescent="0.25">
      <c r="A5" s="32" t="s">
        <v>97</v>
      </c>
      <c r="B5" s="32" t="s">
        <v>30</v>
      </c>
      <c r="C5" s="32" t="s">
        <v>31</v>
      </c>
      <c r="D5" s="33">
        <v>166.35</v>
      </c>
      <c r="E5" s="33">
        <v>1775.29</v>
      </c>
      <c r="F5" s="33">
        <v>169.7</v>
      </c>
      <c r="G5" s="33">
        <v>18</v>
      </c>
      <c r="H5" s="33">
        <v>0</v>
      </c>
      <c r="I5" s="33">
        <v>28.5</v>
      </c>
      <c r="J5" s="33">
        <v>0</v>
      </c>
      <c r="K5" s="33">
        <v>2157.83</v>
      </c>
      <c r="L5" s="31" t="s">
        <v>86</v>
      </c>
      <c r="M5" s="25">
        <f t="shared" si="0"/>
        <v>7.7091337130357818E-2</v>
      </c>
      <c r="N5" s="25">
        <f t="shared" si="1"/>
        <v>0.8227200474550822</v>
      </c>
      <c r="O5" s="25">
        <f t="shared" si="2"/>
        <v>7.8643822729316026E-2</v>
      </c>
    </row>
    <row r="6" spans="1:15" x14ac:dyDescent="0.25">
      <c r="A6" s="32" t="s">
        <v>97</v>
      </c>
      <c r="B6" s="32" t="s">
        <v>12</v>
      </c>
      <c r="C6" s="32" t="s">
        <v>13</v>
      </c>
      <c r="D6" s="33">
        <v>585.11</v>
      </c>
      <c r="E6" s="33">
        <v>3534.77</v>
      </c>
      <c r="F6" s="33">
        <v>495.71</v>
      </c>
      <c r="G6" s="33">
        <v>0</v>
      </c>
      <c r="H6" s="33">
        <v>0</v>
      </c>
      <c r="I6" s="33">
        <v>0</v>
      </c>
      <c r="J6" s="33">
        <v>0</v>
      </c>
      <c r="K6" s="33">
        <v>4615.59</v>
      </c>
      <c r="L6" s="30" t="s">
        <v>87</v>
      </c>
      <c r="M6" s="11">
        <f t="shared" si="0"/>
        <v>0.12676819214878271</v>
      </c>
      <c r="N6" s="11">
        <f t="shared" si="1"/>
        <v>0.7658327537757903</v>
      </c>
      <c r="O6" s="11">
        <f t="shared" si="2"/>
        <v>0.10739905407542696</v>
      </c>
    </row>
    <row r="7" spans="1:15" x14ac:dyDescent="0.25">
      <c r="A7" s="32" t="s">
        <v>97</v>
      </c>
      <c r="B7" s="32" t="s">
        <v>36</v>
      </c>
      <c r="C7" s="32" t="s">
        <v>37</v>
      </c>
      <c r="D7" s="33">
        <v>0</v>
      </c>
      <c r="E7" s="33">
        <v>2309.37</v>
      </c>
      <c r="F7" s="33">
        <v>157.5</v>
      </c>
      <c r="G7" s="33">
        <v>0</v>
      </c>
      <c r="H7" s="33">
        <v>0</v>
      </c>
      <c r="I7" s="33">
        <v>0</v>
      </c>
      <c r="J7" s="33">
        <v>0</v>
      </c>
      <c r="K7" s="33">
        <v>2466.87</v>
      </c>
      <c r="L7" s="30" t="s">
        <v>88</v>
      </c>
      <c r="M7" s="11">
        <f t="shared" si="0"/>
        <v>0</v>
      </c>
      <c r="N7" s="11">
        <f t="shared" si="1"/>
        <v>0.93615391163701367</v>
      </c>
      <c r="O7" s="11">
        <f t="shared" si="2"/>
        <v>6.3846088362986303E-2</v>
      </c>
    </row>
    <row r="8" spans="1:15" x14ac:dyDescent="0.25">
      <c r="A8" s="32" t="s">
        <v>97</v>
      </c>
      <c r="B8" s="32" t="s">
        <v>18</v>
      </c>
      <c r="C8" s="32" t="s">
        <v>19</v>
      </c>
      <c r="D8" s="33">
        <v>153.94</v>
      </c>
      <c r="E8" s="33">
        <v>4023.89</v>
      </c>
      <c r="F8" s="33">
        <v>496.95</v>
      </c>
      <c r="G8" s="33">
        <v>0</v>
      </c>
      <c r="H8" s="33">
        <v>0</v>
      </c>
      <c r="I8" s="33">
        <v>0</v>
      </c>
      <c r="J8" s="33">
        <v>0</v>
      </c>
      <c r="K8" s="33">
        <v>4674.78</v>
      </c>
      <c r="L8" s="30" t="s">
        <v>89</v>
      </c>
      <c r="M8" s="11">
        <f t="shared" si="0"/>
        <v>3.2929891887960507E-2</v>
      </c>
      <c r="N8" s="11">
        <f t="shared" si="1"/>
        <v>0.86076564030820701</v>
      </c>
      <c r="O8" s="11">
        <f t="shared" si="2"/>
        <v>0.10630446780383249</v>
      </c>
    </row>
    <row r="9" spans="1:15" x14ac:dyDescent="0.25">
      <c r="A9" s="32" t="s">
        <v>97</v>
      </c>
      <c r="B9" s="32" t="s">
        <v>32</v>
      </c>
      <c r="C9" s="32" t="s">
        <v>33</v>
      </c>
      <c r="D9" s="33">
        <v>268.51</v>
      </c>
      <c r="E9" s="33">
        <v>2791.48</v>
      </c>
      <c r="F9" s="33">
        <v>384.25</v>
      </c>
      <c r="G9" s="33">
        <v>0</v>
      </c>
      <c r="H9" s="33">
        <v>0</v>
      </c>
      <c r="I9" s="33">
        <v>0</v>
      </c>
      <c r="J9" s="33">
        <v>0</v>
      </c>
      <c r="K9" s="33">
        <v>3444.24</v>
      </c>
      <c r="L9" s="30" t="s">
        <v>33</v>
      </c>
      <c r="M9" s="11">
        <f t="shared" si="0"/>
        <v>7.7959143381413604E-2</v>
      </c>
      <c r="N9" s="11">
        <f t="shared" si="1"/>
        <v>0.81047778319745434</v>
      </c>
      <c r="O9" s="11">
        <f t="shared" si="2"/>
        <v>0.1115630734211321</v>
      </c>
    </row>
    <row r="10" spans="1:15" x14ac:dyDescent="0.25">
      <c r="A10" s="32" t="s">
        <v>97</v>
      </c>
      <c r="B10" s="32" t="s">
        <v>28</v>
      </c>
      <c r="C10" s="32" t="s">
        <v>29</v>
      </c>
      <c r="D10" s="33">
        <v>104.6</v>
      </c>
      <c r="E10" s="33">
        <v>1286.8</v>
      </c>
      <c r="F10" s="33">
        <v>261.3</v>
      </c>
      <c r="G10" s="33">
        <v>0</v>
      </c>
      <c r="H10" s="33">
        <v>0</v>
      </c>
      <c r="I10" s="33">
        <v>0</v>
      </c>
      <c r="J10" s="33">
        <v>0</v>
      </c>
      <c r="K10" s="33">
        <v>1652.7</v>
      </c>
      <c r="L10" s="30" t="s">
        <v>90</v>
      </c>
      <c r="M10" s="11">
        <f t="shared" si="0"/>
        <v>6.3290373328492758E-2</v>
      </c>
      <c r="N10" s="11">
        <f t="shared" si="1"/>
        <v>0.7786047074484177</v>
      </c>
      <c r="O10" s="11">
        <f t="shared" si="2"/>
        <v>0.1581049192230895</v>
      </c>
    </row>
    <row r="11" spans="1:15" x14ac:dyDescent="0.25">
      <c r="A11" s="32" t="s">
        <v>97</v>
      </c>
      <c r="B11" s="32" t="s">
        <v>26</v>
      </c>
      <c r="C11" s="32" t="s">
        <v>27</v>
      </c>
      <c r="D11" s="33">
        <v>179.44</v>
      </c>
      <c r="E11" s="33">
        <v>2939.06</v>
      </c>
      <c r="F11" s="33">
        <v>49.5</v>
      </c>
      <c r="G11" s="33">
        <v>0</v>
      </c>
      <c r="H11" s="33">
        <v>0</v>
      </c>
      <c r="I11" s="33">
        <v>0</v>
      </c>
      <c r="J11" s="33">
        <v>0</v>
      </c>
      <c r="K11" s="33">
        <v>3168</v>
      </c>
      <c r="L11" s="30" t="s">
        <v>91</v>
      </c>
      <c r="M11" s="11">
        <f t="shared" si="0"/>
        <v>5.6641414141414138E-2</v>
      </c>
      <c r="N11" s="11">
        <f t="shared" si="1"/>
        <v>0.9277335858585859</v>
      </c>
      <c r="O11" s="11">
        <f t="shared" si="2"/>
        <v>1.5625E-2</v>
      </c>
    </row>
    <row r="12" spans="1:15" x14ac:dyDescent="0.25">
      <c r="A12" s="32" t="s">
        <v>97</v>
      </c>
      <c r="B12" s="32" t="s">
        <v>20</v>
      </c>
      <c r="C12" s="32" t="s">
        <v>21</v>
      </c>
      <c r="D12" s="33">
        <v>0</v>
      </c>
      <c r="E12" s="33">
        <v>514.95000000000005</v>
      </c>
      <c r="F12" s="33">
        <v>3.05</v>
      </c>
      <c r="G12" s="33">
        <v>0</v>
      </c>
      <c r="H12" s="33">
        <v>0</v>
      </c>
      <c r="I12" s="33">
        <v>0</v>
      </c>
      <c r="J12" s="33">
        <v>0</v>
      </c>
      <c r="K12" s="33">
        <v>518</v>
      </c>
      <c r="L12" s="30" t="s">
        <v>92</v>
      </c>
      <c r="M12" s="11">
        <f t="shared" si="0"/>
        <v>0</v>
      </c>
      <c r="N12" s="11">
        <f t="shared" si="1"/>
        <v>0.9941119691119692</v>
      </c>
      <c r="O12" s="11">
        <f t="shared" si="2"/>
        <v>5.8880308880308874E-3</v>
      </c>
    </row>
    <row r="13" spans="1:15" x14ac:dyDescent="0.25">
      <c r="A13" s="32" t="s">
        <v>97</v>
      </c>
      <c r="B13" s="32" t="s">
        <v>16</v>
      </c>
      <c r="C13" s="32" t="s">
        <v>17</v>
      </c>
      <c r="D13" s="33">
        <v>378.86</v>
      </c>
      <c r="E13" s="33">
        <v>4683.4799999999996</v>
      </c>
      <c r="F13" s="33">
        <v>508.25</v>
      </c>
      <c r="G13" s="33">
        <v>0</v>
      </c>
      <c r="H13" s="33">
        <v>0</v>
      </c>
      <c r="I13" s="33">
        <v>0</v>
      </c>
      <c r="J13" s="33">
        <v>0</v>
      </c>
      <c r="K13" s="33">
        <v>5570.59</v>
      </c>
      <c r="L13" s="30" t="s">
        <v>93</v>
      </c>
      <c r="M13" s="11">
        <f t="shared" si="0"/>
        <v>6.8010749310216695E-2</v>
      </c>
      <c r="N13" s="11">
        <f t="shared" si="1"/>
        <v>0.84075115921293786</v>
      </c>
      <c r="O13" s="11">
        <f t="shared" si="2"/>
        <v>9.1238091476845362E-2</v>
      </c>
    </row>
    <row r="14" spans="1:15" x14ac:dyDescent="0.25">
      <c r="A14" s="32" t="s">
        <v>97</v>
      </c>
      <c r="B14" s="32" t="s">
        <v>22</v>
      </c>
      <c r="C14" s="32" t="s">
        <v>74</v>
      </c>
      <c r="D14" s="33">
        <v>20.5</v>
      </c>
      <c r="E14" s="33">
        <v>1004.1</v>
      </c>
      <c r="F14" s="33">
        <v>61.5</v>
      </c>
      <c r="G14" s="33">
        <v>0</v>
      </c>
      <c r="H14" s="33">
        <v>0</v>
      </c>
      <c r="I14" s="33">
        <v>0</v>
      </c>
      <c r="J14" s="33">
        <v>0</v>
      </c>
      <c r="K14" s="33">
        <v>1086.0999999999999</v>
      </c>
      <c r="L14" s="30" t="s">
        <v>94</v>
      </c>
      <c r="M14" s="11">
        <f t="shared" si="0"/>
        <v>1.8874873400239391E-2</v>
      </c>
      <c r="N14" s="11">
        <f t="shared" si="1"/>
        <v>0.92450050639904258</v>
      </c>
      <c r="O14" s="11">
        <f t="shared" si="2"/>
        <v>5.6624620200718172E-2</v>
      </c>
    </row>
    <row r="15" spans="1:15" x14ac:dyDescent="0.25">
      <c r="A15" s="32" t="s">
        <v>97</v>
      </c>
      <c r="B15" s="32" t="s">
        <v>40</v>
      </c>
      <c r="C15" s="32" t="s">
        <v>41</v>
      </c>
      <c r="D15" s="33">
        <v>0</v>
      </c>
      <c r="E15" s="33">
        <v>2034.34</v>
      </c>
      <c r="F15" s="33">
        <v>72.25</v>
      </c>
      <c r="G15" s="33">
        <v>1.5</v>
      </c>
      <c r="H15" s="33">
        <v>0</v>
      </c>
      <c r="I15" s="33">
        <v>0</v>
      </c>
      <c r="J15" s="33">
        <v>0</v>
      </c>
      <c r="K15" s="33">
        <v>2108.09</v>
      </c>
      <c r="L15" s="17" t="s">
        <v>41</v>
      </c>
      <c r="M15" s="11">
        <f t="shared" si="0"/>
        <v>0</v>
      </c>
      <c r="N15" s="11">
        <f t="shared" si="1"/>
        <v>0.96501572513507472</v>
      </c>
      <c r="O15" s="11">
        <f t="shared" si="2"/>
        <v>3.4272730291401217E-2</v>
      </c>
    </row>
    <row r="16" spans="1:15" x14ac:dyDescent="0.25">
      <c r="A16" s="32" t="s">
        <v>97</v>
      </c>
      <c r="B16" s="32" t="s">
        <v>38</v>
      </c>
      <c r="C16" s="32" t="s">
        <v>39</v>
      </c>
      <c r="D16" s="33">
        <v>39.5</v>
      </c>
      <c r="E16" s="33">
        <v>139.5</v>
      </c>
      <c r="F16" s="33">
        <v>0</v>
      </c>
      <c r="G16" s="33">
        <v>72</v>
      </c>
      <c r="H16" s="33">
        <v>18</v>
      </c>
      <c r="I16" s="33">
        <v>72</v>
      </c>
      <c r="J16" s="33">
        <v>0</v>
      </c>
      <c r="K16" s="33">
        <v>341</v>
      </c>
      <c r="L16" s="17" t="s">
        <v>39</v>
      </c>
      <c r="M16" s="11">
        <f t="shared" si="0"/>
        <v>0.1158357771260997</v>
      </c>
      <c r="N16" s="11">
        <f t="shared" si="1"/>
        <v>0.40909090909090912</v>
      </c>
      <c r="O16" s="11">
        <f t="shared" si="2"/>
        <v>0</v>
      </c>
    </row>
    <row r="17" spans="1:15" x14ac:dyDescent="0.25">
      <c r="A17" s="29" t="s">
        <v>82</v>
      </c>
      <c r="B17" s="15"/>
      <c r="C17" s="15"/>
      <c r="D17" s="15">
        <f>SUM(D2:D16)</f>
        <v>2255.36</v>
      </c>
      <c r="E17" s="15">
        <f t="shared" ref="E17:K17" si="3">SUM(E2:E16)</f>
        <v>34339.859999999993</v>
      </c>
      <c r="F17" s="15">
        <f t="shared" si="3"/>
        <v>3021.4600000000005</v>
      </c>
      <c r="G17" s="15">
        <f t="shared" si="3"/>
        <v>97.5</v>
      </c>
      <c r="H17" s="15">
        <f t="shared" si="3"/>
        <v>18</v>
      </c>
      <c r="I17" s="15">
        <f t="shared" si="3"/>
        <v>109.5</v>
      </c>
      <c r="J17" s="15">
        <f t="shared" si="3"/>
        <v>0</v>
      </c>
      <c r="K17" s="29">
        <f t="shared" si="3"/>
        <v>39841.679999999993</v>
      </c>
      <c r="M17" s="11">
        <f t="shared" si="0"/>
        <v>5.6608054680425138E-2</v>
      </c>
      <c r="N17" s="11">
        <f t="shared" si="1"/>
        <v>0.86190793159324608</v>
      </c>
      <c r="O17" s="11">
        <f t="shared" si="2"/>
        <v>7.5836661506241729E-2</v>
      </c>
    </row>
    <row r="20" spans="1:15" x14ac:dyDescent="0.25">
      <c r="C20" s="28" t="s">
        <v>81</v>
      </c>
      <c r="M20" s="13" t="s">
        <v>1</v>
      </c>
      <c r="N20" s="13" t="s">
        <v>2</v>
      </c>
      <c r="O20" s="13" t="s">
        <v>3</v>
      </c>
    </row>
    <row r="21" spans="1:15" x14ac:dyDescent="0.25">
      <c r="C21" s="17" t="s">
        <v>25</v>
      </c>
      <c r="D21" s="18">
        <f>D4</f>
        <v>143.62</v>
      </c>
      <c r="E21" s="18">
        <f t="shared" ref="E21:J22" si="4">E4</f>
        <v>3016.23</v>
      </c>
      <c r="F21" s="18">
        <f t="shared" si="4"/>
        <v>197.75</v>
      </c>
      <c r="G21" s="18">
        <f t="shared" si="4"/>
        <v>6</v>
      </c>
      <c r="H21" s="18">
        <f t="shared" si="4"/>
        <v>0</v>
      </c>
      <c r="I21" s="18">
        <f t="shared" si="4"/>
        <v>9</v>
      </c>
      <c r="J21" s="18">
        <f t="shared" si="4"/>
        <v>0</v>
      </c>
      <c r="K21" s="18">
        <f t="shared" ref="K21:K22" si="5">SUM(D21:J21)</f>
        <v>3372.6</v>
      </c>
      <c r="L21" s="17" t="s">
        <v>25</v>
      </c>
      <c r="M21" s="27">
        <f t="shared" ref="M21:M22" si="6">D21/K21</f>
        <v>4.2584356282986423E-2</v>
      </c>
      <c r="N21" s="27">
        <f t="shared" ref="N21:N22" si="7">E21/K21</f>
        <v>0.89433374844333746</v>
      </c>
      <c r="O21" s="27">
        <f t="shared" ref="O21:O22" si="8">F21/K21</f>
        <v>5.8634288086342884E-2</v>
      </c>
    </row>
    <row r="22" spans="1:15" x14ac:dyDescent="0.25">
      <c r="C22" s="17" t="s">
        <v>31</v>
      </c>
      <c r="D22" s="18">
        <f>D5</f>
        <v>166.35</v>
      </c>
      <c r="E22" s="18">
        <f t="shared" si="4"/>
        <v>1775.29</v>
      </c>
      <c r="F22" s="18">
        <f t="shared" si="4"/>
        <v>169.7</v>
      </c>
      <c r="G22" s="18">
        <f t="shared" si="4"/>
        <v>18</v>
      </c>
      <c r="H22" s="18">
        <f t="shared" si="4"/>
        <v>0</v>
      </c>
      <c r="I22" s="18">
        <f t="shared" si="4"/>
        <v>28.5</v>
      </c>
      <c r="J22" s="18">
        <f t="shared" si="4"/>
        <v>0</v>
      </c>
      <c r="K22" s="18">
        <f t="shared" si="5"/>
        <v>2157.8399999999997</v>
      </c>
      <c r="L22" s="17" t="s">
        <v>31</v>
      </c>
      <c r="M22" s="27">
        <f t="shared" si="6"/>
        <v>7.7090979868757653E-2</v>
      </c>
      <c r="N22" s="27">
        <f t="shared" si="7"/>
        <v>0.82271623475327194</v>
      </c>
      <c r="O22" s="27">
        <f t="shared" si="8"/>
        <v>7.8643458273087913E-2</v>
      </c>
    </row>
    <row r="23" spans="1:15" x14ac:dyDescent="0.25">
      <c r="C23" t="s">
        <v>79</v>
      </c>
      <c r="D23">
        <f>SUM(D6:D16,D2:D3)</f>
        <v>1945.39</v>
      </c>
      <c r="E23">
        <f t="shared" ref="E23:K23" si="9">SUM(E6:E16,E2:E3)</f>
        <v>29548.34</v>
      </c>
      <c r="F23">
        <f t="shared" si="9"/>
        <v>2654.01</v>
      </c>
      <c r="G23">
        <f t="shared" si="9"/>
        <v>73.5</v>
      </c>
      <c r="H23">
        <f t="shared" si="9"/>
        <v>18</v>
      </c>
      <c r="I23">
        <f t="shared" si="9"/>
        <v>72</v>
      </c>
      <c r="J23">
        <f t="shared" si="9"/>
        <v>0</v>
      </c>
      <c r="K23">
        <f t="shared" si="9"/>
        <v>34311.25</v>
      </c>
      <c r="L23" s="26" t="s">
        <v>80</v>
      </c>
      <c r="M23" s="11">
        <f>D23/K23</f>
        <v>5.6698313235454843E-2</v>
      </c>
      <c r="N23" s="11">
        <f>E23/K23</f>
        <v>0.86118517978797038</v>
      </c>
      <c r="O23" s="11">
        <f>F23/K23</f>
        <v>7.7351014608911084E-2</v>
      </c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L1:BE45"/>
  <sheetViews>
    <sheetView topLeftCell="T40" zoomScale="40" zoomScaleNormal="40" workbookViewId="0">
      <selection activeCell="BC18" sqref="BC18"/>
    </sheetView>
  </sheetViews>
  <sheetFormatPr baseColWidth="10" defaultColWidth="11.42578125" defaultRowHeight="15" x14ac:dyDescent="0.25"/>
  <cols>
    <col min="1" max="25" width="11.42578125" customWidth="1"/>
    <col min="26" max="26" width="11.42578125" style="3" customWidth="1"/>
    <col min="35" max="35" width="14.5703125" customWidth="1"/>
  </cols>
  <sheetData>
    <row r="1" spans="13:40" x14ac:dyDescent="0.25">
      <c r="P1" t="s">
        <v>1</v>
      </c>
    </row>
    <row r="2" spans="13:40" x14ac:dyDescent="0.25">
      <c r="N2">
        <v>2000</v>
      </c>
      <c r="O2">
        <v>2001</v>
      </c>
      <c r="P2">
        <v>2002</v>
      </c>
      <c r="Q2">
        <v>2003</v>
      </c>
      <c r="R2">
        <v>2004</v>
      </c>
      <c r="S2">
        <v>2005</v>
      </c>
      <c r="T2">
        <v>2006</v>
      </c>
      <c r="U2">
        <v>2007</v>
      </c>
      <c r="V2">
        <v>2008</v>
      </c>
      <c r="W2">
        <v>2009</v>
      </c>
      <c r="X2" s="3">
        <v>2010</v>
      </c>
      <c r="Y2">
        <v>2011</v>
      </c>
      <c r="Z2" s="3">
        <v>2012</v>
      </c>
      <c r="AA2">
        <v>2013</v>
      </c>
      <c r="AB2">
        <v>2014</v>
      </c>
      <c r="AC2">
        <v>2015</v>
      </c>
      <c r="AD2">
        <v>2016</v>
      </c>
      <c r="AE2">
        <v>2017</v>
      </c>
      <c r="AF2">
        <v>2018</v>
      </c>
      <c r="AG2">
        <v>2019</v>
      </c>
      <c r="AH2">
        <v>2020</v>
      </c>
      <c r="AI2">
        <v>2021</v>
      </c>
      <c r="AJ2">
        <v>2022</v>
      </c>
      <c r="AK2">
        <v>2023</v>
      </c>
      <c r="AL2">
        <v>2024</v>
      </c>
      <c r="AM2">
        <v>2025</v>
      </c>
    </row>
    <row r="3" spans="13:40" x14ac:dyDescent="0.25">
      <c r="M3" t="s">
        <v>43</v>
      </c>
      <c r="N3" s="7">
        <f>'2000'!N2</f>
        <v>9.3509970744213453E-2</v>
      </c>
      <c r="O3" s="11">
        <f>'2001'!N2</f>
        <v>9.8812566849767025E-2</v>
      </c>
      <c r="P3" s="1">
        <f>+'2002'!$N2</f>
        <v>8.9854810094500151E-2</v>
      </c>
      <c r="Q3" s="1">
        <f>+'2003'!$N2</f>
        <v>9.0435115967030869E-2</v>
      </c>
      <c r="R3" s="1">
        <f>+'2004'!$N2</f>
        <v>7.6026660479635536E-2</v>
      </c>
      <c r="S3" s="1">
        <f>+'2005'!$N2</f>
        <v>7.9476365415920416E-2</v>
      </c>
      <c r="T3" s="1">
        <f>+'2006'!$N2</f>
        <v>7.4661572959056552E-2</v>
      </c>
      <c r="U3" s="1">
        <f>+'2007'!$N2</f>
        <v>6.6827239102494926E-2</v>
      </c>
      <c r="V3" s="1">
        <f>+'2008'!$N2</f>
        <v>6.9664541419785078E-2</v>
      </c>
      <c r="W3" s="1">
        <f>+'2009'!$N2</f>
        <v>6.5376785394374679E-2</v>
      </c>
      <c r="X3" s="1">
        <v>5.5E-2</v>
      </c>
      <c r="Y3" s="1">
        <v>4.2999999999999997E-2</v>
      </c>
      <c r="Z3" s="1">
        <v>2.9000000000000001E-2</v>
      </c>
      <c r="AA3" s="1">
        <v>1.7000000000000001E-2</v>
      </c>
      <c r="AB3" s="1">
        <v>0.04</v>
      </c>
      <c r="AC3" s="1">
        <v>7.3999999999999996E-2</v>
      </c>
      <c r="AD3" s="1">
        <v>5.2999999999999999E-2</v>
      </c>
      <c r="AE3" s="1">
        <v>0.06</v>
      </c>
      <c r="AF3" s="1">
        <v>7.6999999999999999E-2</v>
      </c>
      <c r="AG3" s="1">
        <v>6.0999999999999999E-2</v>
      </c>
      <c r="AH3" s="1">
        <v>6.0999999999999999E-2</v>
      </c>
      <c r="AI3" s="1">
        <v>7.0000000000000007E-2</v>
      </c>
      <c r="AJ3" s="7">
        <f>'2022'!M2</f>
        <v>5.5477206542244362E-2</v>
      </c>
      <c r="AK3" s="11">
        <v>6.3297878408749508E-2</v>
      </c>
      <c r="AL3" s="7">
        <f>'2024'!M2</f>
        <v>6.7093858832067102E-2</v>
      </c>
      <c r="AM3" s="7">
        <f>'2025'!M2</f>
        <v>7.4889023616889316E-2</v>
      </c>
      <c r="AN3" t="s">
        <v>43</v>
      </c>
    </row>
    <row r="4" spans="13:40" x14ac:dyDescent="0.25">
      <c r="M4" t="s">
        <v>13</v>
      </c>
      <c r="N4" s="7">
        <f>'2000'!N3</f>
        <v>9.636454660104668E-2</v>
      </c>
      <c r="O4" s="11">
        <f>'2001'!N3</f>
        <v>8.2043481915810276E-2</v>
      </c>
      <c r="P4" s="1">
        <f>+'2002'!$N3</f>
        <v>7.9565714405570948E-2</v>
      </c>
      <c r="Q4" s="1">
        <f>+'2003'!$N3</f>
        <v>6.8697823611154646E-2</v>
      </c>
      <c r="R4" s="1">
        <f>+'2004'!$N3</f>
        <v>6.1174198130776361E-2</v>
      </c>
      <c r="S4" s="1">
        <f>+'2005'!$N3</f>
        <v>4.0930845298247372E-2</v>
      </c>
      <c r="T4" s="1">
        <f>+'2006'!$N3</f>
        <v>3.3597116399851613E-2</v>
      </c>
      <c r="U4" s="1">
        <f>+'2007'!$N3</f>
        <v>3.8525915602835581E-2</v>
      </c>
      <c r="V4" s="1">
        <f>+'2008'!$N3</f>
        <v>3.9746480253887342E-2</v>
      </c>
      <c r="W4" s="1">
        <f>+'2009'!$N3</f>
        <v>1.5335846269971653E-2</v>
      </c>
      <c r="X4" s="1">
        <f>+'2010'!$N2</f>
        <v>1.4739475911485082E-2</v>
      </c>
      <c r="Y4" s="7">
        <f>+'2011'!$N2</f>
        <v>1.335976095532436E-2</v>
      </c>
      <c r="Z4" s="1">
        <f>+'2012'!$N2</f>
        <v>1.3123252001157295E-2</v>
      </c>
      <c r="AA4" s="7">
        <f>+'2013'!$N2</f>
        <v>1.9400000000000001E-2</v>
      </c>
      <c r="AB4" s="1">
        <f>+'2014'!$N2</f>
        <v>9.1176965571829627E-3</v>
      </c>
      <c r="AC4" s="7">
        <f>+'2015'!$N2</f>
        <v>4.9164734360217406E-2</v>
      </c>
      <c r="AD4" s="1">
        <f>+'2016'!$N2</f>
        <v>6.5323020315428915E-2</v>
      </c>
      <c r="AE4" s="7">
        <f>+'[1]2017'!$F2</f>
        <v>8.7588101318564537E-2</v>
      </c>
      <c r="AF4" s="11">
        <v>0.11061340254098399</v>
      </c>
      <c r="AG4" s="11">
        <f>'2019'!N2</f>
        <v>0.11854488100988821</v>
      </c>
      <c r="AH4" s="11">
        <f>'2020'!N6</f>
        <v>0.13070736516075299</v>
      </c>
      <c r="AI4" s="1">
        <v>0.13500000000000001</v>
      </c>
      <c r="AJ4" s="7">
        <f>'2022'!M6</f>
        <v>0.13151498850799551</v>
      </c>
      <c r="AK4" s="11">
        <v>0.13541633090974392</v>
      </c>
      <c r="AL4" s="7">
        <f>'2024'!M6</f>
        <v>0.12791379261864438</v>
      </c>
      <c r="AM4" s="7">
        <f>'2024'!M6</f>
        <v>0.12791379261864438</v>
      </c>
      <c r="AN4" t="s">
        <v>13</v>
      </c>
    </row>
    <row r="5" spans="13:40" x14ac:dyDescent="0.25">
      <c r="M5" t="s">
        <v>15</v>
      </c>
      <c r="N5" s="7">
        <f>'2000'!N4</f>
        <v>4.7013251098656408E-2</v>
      </c>
      <c r="O5" s="11">
        <f>'2001'!N4</f>
        <v>4.5232164527048598E-2</v>
      </c>
      <c r="P5" s="1">
        <f>+'2002'!$N4</f>
        <v>4.3293984679141029E-2</v>
      </c>
      <c r="Q5" s="1">
        <f>+'2003'!$N4</f>
        <v>4.6009760229471272E-2</v>
      </c>
      <c r="R5" s="1">
        <f>+'2004'!$N4</f>
        <v>4.5093442729699812E-2</v>
      </c>
      <c r="S5" s="1">
        <f>+'2005'!$N4</f>
        <v>5.290943144662074E-2</v>
      </c>
      <c r="T5" s="1">
        <f>+'2006'!$N4</f>
        <v>5.3255672154295434E-2</v>
      </c>
      <c r="U5" s="1">
        <f>+'2007'!$N4</f>
        <v>5.3484576728553654E-2</v>
      </c>
      <c r="V5" s="1">
        <f>+'2008'!$N4</f>
        <v>5.4905609790717111E-2</v>
      </c>
      <c r="W5" s="1">
        <f>+'2009'!$N4</f>
        <v>4.2815362460844129E-2</v>
      </c>
      <c r="X5" s="1">
        <f>+'2010'!$N3</f>
        <v>3.1638527958997478E-2</v>
      </c>
      <c r="Y5" s="7">
        <f>+'2011'!$N3</f>
        <v>2.0918474233380134E-2</v>
      </c>
      <c r="Z5" s="1">
        <f>+'2012'!$N3</f>
        <v>1.575129097440503E-2</v>
      </c>
      <c r="AA5" s="7">
        <f>+'2013'!$N3</f>
        <v>2.2800000000000001E-2</v>
      </c>
      <c r="AB5" s="1">
        <f>+'2014'!$N3</f>
        <v>3.5281037220442991E-2</v>
      </c>
      <c r="AC5" s="7">
        <f>+'2015'!$N3</f>
        <v>3.141586898335072E-2</v>
      </c>
      <c r="AD5" s="1">
        <f>+'2016'!$N3</f>
        <v>3.6056067184471853E-3</v>
      </c>
      <c r="AE5" s="7">
        <f>+'[1]2017'!$F3</f>
        <v>1.8970687228443792E-2</v>
      </c>
      <c r="AF5" s="11">
        <v>9.7566179139310198E-3</v>
      </c>
      <c r="AG5" s="11">
        <f>'2019'!N3</f>
        <v>4.5143330072981722E-3</v>
      </c>
      <c r="AH5" s="11">
        <f>'2020'!N3</f>
        <v>3.0244171276102398E-3</v>
      </c>
      <c r="AI5" s="1">
        <v>0</v>
      </c>
      <c r="AJ5" s="7">
        <f>'2022'!M3</f>
        <v>0</v>
      </c>
      <c r="AK5" s="11">
        <v>0</v>
      </c>
      <c r="AL5" s="7">
        <f>'2024'!M3</f>
        <v>0</v>
      </c>
      <c r="AM5" s="7">
        <f>'2025'!M3</f>
        <v>0</v>
      </c>
      <c r="AN5" t="s">
        <v>15</v>
      </c>
    </row>
    <row r="6" spans="13:40" x14ac:dyDescent="0.25">
      <c r="M6" t="s">
        <v>17</v>
      </c>
      <c r="N6" s="7">
        <f>'2000'!N5</f>
        <v>5.1675231369100509E-2</v>
      </c>
      <c r="O6" s="11">
        <f>'2001'!N5</f>
        <v>5.6545955481556352E-2</v>
      </c>
      <c r="P6" s="1">
        <f>+'2002'!$N5</f>
        <v>6.0044634117693126E-2</v>
      </c>
      <c r="Q6" s="1">
        <f>+'2003'!$N5</f>
        <v>5.3964684245132885E-2</v>
      </c>
      <c r="R6" s="1">
        <f>+'2004'!$N5</f>
        <v>5.7253416427364E-2</v>
      </c>
      <c r="S6" s="1">
        <f>+'2005'!$N5</f>
        <v>6.1254176090971335E-2</v>
      </c>
      <c r="T6" s="1">
        <f>+'2006'!$N5</f>
        <v>5.2906085449576749E-2</v>
      </c>
      <c r="U6" s="1">
        <f>+'2007'!$N5</f>
        <v>5.1449867051902097E-2</v>
      </c>
      <c r="V6" s="1">
        <f>+'2008'!$N5</f>
        <v>6.6547676542846948E-2</v>
      </c>
      <c r="W6" s="1">
        <f>+'2009'!$N5</f>
        <v>5.9026429339812753E-2</v>
      </c>
      <c r="X6" s="1">
        <f>+'2010'!$N4</f>
        <v>6.3147591788962662E-2</v>
      </c>
      <c r="Y6" s="7">
        <f>+'2011'!$N4</f>
        <v>4.481959956765659E-2</v>
      </c>
      <c r="Z6" s="1">
        <f>+'2012'!$N4</f>
        <v>4.7115370866297752E-2</v>
      </c>
      <c r="AA6" s="7">
        <f>+'2013'!$N4</f>
        <v>4.1599999999999998E-2</v>
      </c>
      <c r="AB6" s="1">
        <f>+'2014'!$N4</f>
        <v>7.4945089925194983E-2</v>
      </c>
      <c r="AC6" s="7">
        <f>+'2015'!$N4</f>
        <v>0.10092632598288201</v>
      </c>
      <c r="AD6" s="1">
        <f>+'2016'!$N4</f>
        <v>8.2367549575291799E-2</v>
      </c>
      <c r="AE6" s="7">
        <f>+'[1]2017'!$F4</f>
        <v>9.3450919766569274E-2</v>
      </c>
      <c r="AF6" s="11">
        <v>9.8805327200881393E-2</v>
      </c>
      <c r="AG6" s="11">
        <f>'2019'!N4</f>
        <v>9.7353052848541816E-2</v>
      </c>
      <c r="AH6" s="11">
        <f>'2020'!N14</f>
        <v>8.7369838598756813E-2</v>
      </c>
      <c r="AI6" s="1">
        <v>9.8000000000000004E-2</v>
      </c>
      <c r="AJ6" s="7">
        <f>'2022'!M13</f>
        <v>0.10721272246139843</v>
      </c>
      <c r="AK6" s="11">
        <v>9.5361091829851294E-2</v>
      </c>
      <c r="AL6" s="7">
        <f>'2024'!M13</f>
        <v>7.2432605964906388E-2</v>
      </c>
      <c r="AM6" s="7">
        <f>'2025'!M13</f>
        <v>6.8010749310216695E-2</v>
      </c>
      <c r="AN6" t="s">
        <v>17</v>
      </c>
    </row>
    <row r="7" spans="13:40" x14ac:dyDescent="0.25">
      <c r="M7" t="s">
        <v>58</v>
      </c>
      <c r="N7" s="7">
        <f>'2000'!N6</f>
        <v>3.2302611828279794E-2</v>
      </c>
      <c r="O7" s="11">
        <f>'2001'!N6</f>
        <v>6.5331582403151678E-2</v>
      </c>
      <c r="P7" s="1">
        <f>+'2002'!$N6</f>
        <v>5.0312196475648677E-2</v>
      </c>
      <c r="Q7" s="1">
        <f>+'2003'!$N6</f>
        <v>4.6200688377018795E-2</v>
      </c>
      <c r="R7" s="1">
        <f>+'2004'!$N6</f>
        <v>4.2936668414089219E-2</v>
      </c>
      <c r="S7" s="1">
        <f>+'2005'!$N6</f>
        <v>5.2257250945775532E-2</v>
      </c>
      <c r="T7" s="1">
        <f>+'2006'!$N6</f>
        <v>4.4680448564251241E-2</v>
      </c>
      <c r="U7" s="1">
        <f>+'2007'!$N6</f>
        <v>4.4091432181781263E-2</v>
      </c>
      <c r="V7" s="1">
        <f>+'2008'!$N6</f>
        <v>5.175238912166101E-2</v>
      </c>
      <c r="W7" s="1">
        <f>+'2009'!$N6</f>
        <v>4.1629218476854551E-2</v>
      </c>
      <c r="X7" s="1">
        <f>+'2010'!$N5</f>
        <v>3.6144994363135924E-2</v>
      </c>
      <c r="Y7" s="7">
        <f>+'2011'!$N5</f>
        <v>3.5354341602545684E-2</v>
      </c>
      <c r="Z7" s="1">
        <f>+'2012'!$N5</f>
        <v>2.1040590826245445E-2</v>
      </c>
      <c r="AA7" s="7">
        <f>+'2013'!$N5</f>
        <v>1.9599999999999999E-2</v>
      </c>
      <c r="AB7" s="1">
        <f>+'2014'!$N5</f>
        <v>2.4697209159265758E-2</v>
      </c>
      <c r="AC7" s="7">
        <f>+'2015'!$N5</f>
        <v>2.4181213845667463E-2</v>
      </c>
      <c r="AD7" s="1">
        <f>+'2016'!$N5</f>
        <v>5.2336709351341222E-2</v>
      </c>
      <c r="AE7" s="7">
        <f>+'[1]2017'!$F5</f>
        <v>5.7043192191293883E-2</v>
      </c>
      <c r="AF7" s="11">
        <v>5.9538862699745503E-2</v>
      </c>
      <c r="AG7" s="11">
        <f>'2019'!N5</f>
        <v>4.8153409090909094E-2</v>
      </c>
      <c r="AH7" s="11">
        <f>'2020'!N8</f>
        <v>4.4675367603386029E-2</v>
      </c>
      <c r="AI7" s="1">
        <v>4.3999999999999997E-2</v>
      </c>
      <c r="AJ7" s="7">
        <f>'2022'!M8</f>
        <v>3.6513079233001011E-2</v>
      </c>
      <c r="AK7" s="11">
        <v>4.171031080457558E-2</v>
      </c>
      <c r="AL7" s="7">
        <f>'2024'!M8</f>
        <v>3.6012507210376979E-2</v>
      </c>
      <c r="AM7" s="7">
        <f>'2025'!M8</f>
        <v>3.2929891887960507E-2</v>
      </c>
      <c r="AN7" t="s">
        <v>58</v>
      </c>
    </row>
    <row r="8" spans="13:40" x14ac:dyDescent="0.25">
      <c r="M8" t="s">
        <v>57</v>
      </c>
      <c r="N8" s="7">
        <f>'2000'!N8</f>
        <v>1.0607734806629835E-2</v>
      </c>
      <c r="O8" s="11">
        <f>'2001'!N8</f>
        <v>7.7519379844961239E-3</v>
      </c>
      <c r="P8" s="1">
        <f>+'2002'!$N8</f>
        <v>8.5209981740718196E-3</v>
      </c>
      <c r="Q8" s="1">
        <f>+'2003'!$N8</f>
        <v>1.7438239568195974E-2</v>
      </c>
      <c r="R8" s="1">
        <f>+'2004'!$N8</f>
        <v>2.450479885644272E-2</v>
      </c>
      <c r="S8" s="1">
        <f>+'2005'!$N8</f>
        <v>2.1986970684039087E-2</v>
      </c>
      <c r="T8" s="1">
        <f>+'2006'!$N8</f>
        <v>3.7282020444978956E-2</v>
      </c>
      <c r="U8" s="1">
        <f>+'2007'!$N8</f>
        <v>3.5401831129196336E-2</v>
      </c>
      <c r="V8" s="1">
        <f>+'2008'!$N8</f>
        <v>3.6129568106312293E-2</v>
      </c>
      <c r="W8" s="1">
        <f>+'2009'!$N8</f>
        <v>3.6129568106312293E-2</v>
      </c>
      <c r="X8" s="9">
        <f>+'2010'!$N6</f>
        <v>1.8329938900203666E-2</v>
      </c>
      <c r="Y8" s="7">
        <f>+'2011'!$N6</f>
        <v>1.7641870038224053E-2</v>
      </c>
      <c r="Z8" s="9">
        <f>+'2012'!$N6</f>
        <v>1.2056262558606833E-2</v>
      </c>
      <c r="AA8" s="7">
        <v>0</v>
      </c>
      <c r="AB8" s="1">
        <v>0</v>
      </c>
      <c r="AC8" s="7">
        <v>0</v>
      </c>
      <c r="AD8" s="1">
        <f>+'2016'!$N6</f>
        <v>4.5327754532775454E-2</v>
      </c>
      <c r="AE8" s="7">
        <f>+'[1]2017'!$F6</f>
        <v>2.8933092224231464E-2</v>
      </c>
      <c r="AF8" s="11">
        <v>8.5106382978723406E-3</v>
      </c>
      <c r="AG8" s="11">
        <f>'2019'!N6</f>
        <v>3.2454361054766734E-2</v>
      </c>
      <c r="AH8" s="11">
        <f>'2020'!N12</f>
        <v>4.652730950775455E-2</v>
      </c>
      <c r="AI8" s="1">
        <v>2.7E-2</v>
      </c>
      <c r="AJ8" s="7">
        <f>'2022'!M12</f>
        <v>0</v>
      </c>
      <c r="AK8" s="11">
        <v>0</v>
      </c>
      <c r="AL8" s="7">
        <f>'2024'!M12</f>
        <v>0</v>
      </c>
      <c r="AM8" s="7">
        <f>'2025'!M12</f>
        <v>0</v>
      </c>
      <c r="AN8" t="s">
        <v>57</v>
      </c>
    </row>
    <row r="9" spans="13:40" x14ac:dyDescent="0.25">
      <c r="M9" t="s">
        <v>23</v>
      </c>
      <c r="N9" s="7">
        <f>'2000'!N9</f>
        <v>3.0014685469432093E-2</v>
      </c>
      <c r="O9" s="11">
        <f>'2001'!N9</f>
        <v>5.1609039984547037E-2</v>
      </c>
      <c r="P9" s="1">
        <f>+'2002'!$N9</f>
        <v>5.3505281931677869E-2</v>
      </c>
      <c r="Q9" s="1">
        <f>+'2003'!$N9</f>
        <v>5.1375748911768951E-2</v>
      </c>
      <c r="R9" s="1">
        <f>+'2004'!$N9</f>
        <v>4.4788088848552177E-2</v>
      </c>
      <c r="S9" s="1">
        <f>+'2005'!$N9</f>
        <v>4.7936553951918495E-2</v>
      </c>
      <c r="T9" s="1">
        <f>+'2006'!$N9</f>
        <v>4.6456513167451807E-2</v>
      </c>
      <c r="U9" s="1">
        <f>+'2007'!$N9</f>
        <v>4.9011011449235108E-2</v>
      </c>
      <c r="V9" s="1">
        <f>+'2008'!$N9</f>
        <v>5.0813724473929719E-2</v>
      </c>
      <c r="W9" s="1">
        <f>+'2009'!$N9</f>
        <v>3.7456098339719031E-2</v>
      </c>
      <c r="X9" s="9">
        <f>+'2010'!$N7</f>
        <v>3.3836451247165535E-2</v>
      </c>
      <c r="Y9" s="7">
        <f>+'2011'!$N7</f>
        <v>3.8537232825300929E-2</v>
      </c>
      <c r="Z9" s="9">
        <f>+'2012'!$N7</f>
        <v>4.5029325821438336E-2</v>
      </c>
      <c r="AA9" s="7">
        <f>+'2013'!$N7</f>
        <v>4.1599999999999998E-2</v>
      </c>
      <c r="AB9" s="1">
        <f>+'2014'!$N7</f>
        <v>2.8530103263876085E-2</v>
      </c>
      <c r="AC9" s="7">
        <f>+'2015'!$N7</f>
        <v>3.5311382631437079E-2</v>
      </c>
      <c r="AD9" s="1">
        <f>+'2016'!$N7</f>
        <v>3.3073522440384973E-2</v>
      </c>
      <c r="AE9" s="7">
        <f>+'[1]2017'!$F7</f>
        <v>2.5166880385412798E-2</v>
      </c>
      <c r="AF9" s="11">
        <v>1.6479894528675001E-2</v>
      </c>
      <c r="AG9" s="11">
        <f>'2019'!N7</f>
        <v>9.137844382510165E-3</v>
      </c>
      <c r="AH9" s="11">
        <f>'2020'!N13</f>
        <v>3.5778175313059032E-2</v>
      </c>
      <c r="AI9" s="1">
        <v>3.9E-2</v>
      </c>
      <c r="AJ9" s="7">
        <f>'2020'!N13</f>
        <v>3.5778175313059032E-2</v>
      </c>
      <c r="AK9" s="11">
        <v>1.0671039920921978E-2</v>
      </c>
      <c r="AL9" s="7">
        <f>'2024'!M14</f>
        <v>2.267774373043353E-2</v>
      </c>
      <c r="AM9" s="7">
        <f>'2025'!M14</f>
        <v>1.8874873400239391E-2</v>
      </c>
      <c r="AN9" t="s">
        <v>23</v>
      </c>
    </row>
    <row r="10" spans="13:40" x14ac:dyDescent="0.25">
      <c r="M10" t="s">
        <v>25</v>
      </c>
      <c r="N10" s="7">
        <f>'2000'!N11</f>
        <v>3.609726627397674E-2</v>
      </c>
      <c r="O10" s="11">
        <f>'2001'!N11</f>
        <v>6.8385567163073271E-2</v>
      </c>
      <c r="P10" s="1">
        <f>+'2002'!$N11</f>
        <v>7.9292467215614518E-2</v>
      </c>
      <c r="Q10" s="1">
        <f>+'2003'!$N11</f>
        <v>9.6987599526172946E-2</v>
      </c>
      <c r="R10" s="1">
        <f>+'2004'!$N11</f>
        <v>9.7151699792059593E-2</v>
      </c>
      <c r="S10" s="1">
        <f>+'2005'!$N11</f>
        <v>0.10272191429045688</v>
      </c>
      <c r="T10" s="1">
        <f>+'2006'!$N11</f>
        <v>0.11132885253866709</v>
      </c>
      <c r="U10" s="1">
        <f>+'2007'!$N11</f>
        <v>0.10773140056568965</v>
      </c>
      <c r="V10" s="1">
        <f>+'2008'!$N11</f>
        <v>9.6576860087986896E-2</v>
      </c>
      <c r="W10" s="1">
        <f>+'2009'!$N10</f>
        <v>8.9303466101133266E-2</v>
      </c>
      <c r="X10" s="9">
        <f>+'2010'!$N8</f>
        <v>7.6612820248996807E-2</v>
      </c>
      <c r="Y10" s="9">
        <f>+'2011'!$N8</f>
        <v>7.4891346925071337E-2</v>
      </c>
      <c r="Z10" s="9">
        <f>+'2012'!$N8</f>
        <v>8.1860277093822348E-2</v>
      </c>
      <c r="AA10" s="9">
        <f>+'2013'!$N8</f>
        <v>9.0899999999999995E-2</v>
      </c>
      <c r="AB10" s="1">
        <f>+'2014'!$N8</f>
        <v>0.10298380767813957</v>
      </c>
      <c r="AC10" s="7">
        <f>+'2015'!$N8</f>
        <v>0.1068084335165831</v>
      </c>
      <c r="AD10" s="1">
        <f>+'2016'!$N8</f>
        <v>8.1669763369635412E-2</v>
      </c>
      <c r="AE10" s="7">
        <f>+'[1]2017'!$F8</f>
        <v>8.3547671665817197E-2</v>
      </c>
      <c r="AF10" s="11">
        <v>8.48700881436487E-2</v>
      </c>
      <c r="AG10" s="11">
        <f>'2019'!N8</f>
        <v>4.8257404638437314E-2</v>
      </c>
      <c r="AH10" s="11">
        <f>'2020'!N4</f>
        <v>4.1666666666666664E-2</v>
      </c>
      <c r="AI10" s="1">
        <v>7.0000000000000007E-2</v>
      </c>
      <c r="AJ10" s="7">
        <f>'2022'!M4</f>
        <v>3.5024665702356662E-2</v>
      </c>
      <c r="AK10" s="11">
        <v>4.2020970526181187E-2</v>
      </c>
      <c r="AL10" s="7">
        <f>'2024'!M4</f>
        <v>4.5065219523358069E-2</v>
      </c>
      <c r="AM10" s="7">
        <f>'2025'!M4</f>
        <v>4.2584356282986423E-2</v>
      </c>
      <c r="AN10" t="s">
        <v>25</v>
      </c>
    </row>
    <row r="11" spans="13:40" x14ac:dyDescent="0.25">
      <c r="M11" t="s">
        <v>27</v>
      </c>
      <c r="N11" s="7">
        <f>'2000'!N12</f>
        <v>0.190995099509951</v>
      </c>
      <c r="O11" s="11">
        <f>'2001'!N12</f>
        <v>0.20242961088263209</v>
      </c>
      <c r="P11" s="1">
        <f>+'2002'!$N12</f>
        <v>0.1769570707070707</v>
      </c>
      <c r="Q11" s="1">
        <f>+'2003'!$N12</f>
        <v>0.18534172661870502</v>
      </c>
      <c r="R11" s="1">
        <f>+'2004'!$N12</f>
        <v>0.16538643067846606</v>
      </c>
      <c r="S11" s="1">
        <f>+'2005'!$N12</f>
        <v>0.15271726535341829</v>
      </c>
      <c r="T11" s="1">
        <f>+'2006'!$N12</f>
        <v>0.1608846487424111</v>
      </c>
      <c r="U11" s="1">
        <f>+'2007'!$N12</f>
        <v>0.16179707652622527</v>
      </c>
      <c r="V11" s="1">
        <f>+'2008'!$N12</f>
        <v>0.14820497790344178</v>
      </c>
      <c r="W11" s="1">
        <f>+'2009'!$N11</f>
        <v>0.14134845349743369</v>
      </c>
      <c r="X11" s="9">
        <f>+'2010'!$N9</f>
        <v>0.14247141889822626</v>
      </c>
      <c r="Y11" s="9">
        <f>+'2011'!$N9</f>
        <v>0.11743344301525575</v>
      </c>
      <c r="Z11" s="9">
        <f>+'2012'!$N9</f>
        <v>0.11641049754606637</v>
      </c>
      <c r="AA11" s="9">
        <f>+'2013'!$N9</f>
        <v>7.8E-2</v>
      </c>
      <c r="AB11" s="1">
        <f>+'2014'!$N9</f>
        <v>4.5905843561091772E-2</v>
      </c>
      <c r="AC11" s="7">
        <f>+'2015'!$N9</f>
        <v>7.3096089486044402E-2</v>
      </c>
      <c r="AD11" s="1">
        <f>+'2016'!$N9</f>
        <v>7.8763205440759931E-2</v>
      </c>
      <c r="AE11" s="7">
        <f>+'[1]2017'!$F9</f>
        <v>7.0327175954915472E-2</v>
      </c>
      <c r="AF11" s="11">
        <v>5.9561504745069001E-2</v>
      </c>
      <c r="AG11" s="11">
        <f>'2019'!N9</f>
        <v>6.0928657901404878E-2</v>
      </c>
      <c r="AH11" s="11">
        <f>'2020'!N11</f>
        <v>5.9425118712913512E-2</v>
      </c>
      <c r="AI11" s="1">
        <v>6.2E-2</v>
      </c>
      <c r="AJ11" s="7">
        <f>'2022'!M11</f>
        <v>5.1883207168237293E-2</v>
      </c>
      <c r="AK11" s="11">
        <v>4.9343111249804963E-2</v>
      </c>
      <c r="AL11" s="7">
        <f>'2024'!M11</f>
        <v>5.2501966576230914E-2</v>
      </c>
      <c r="AM11" s="7">
        <f>'2025'!M11</f>
        <v>5.6641414141414138E-2</v>
      </c>
      <c r="AN11" t="s">
        <v>27</v>
      </c>
    </row>
    <row r="12" spans="13:40" x14ac:dyDescent="0.25">
      <c r="M12" t="s">
        <v>52</v>
      </c>
      <c r="N12" s="7">
        <f>'2000'!N13</f>
        <v>3.4988422948289168E-2</v>
      </c>
      <c r="O12" s="11">
        <f>'2001'!N13</f>
        <v>7.3605520414031053E-2</v>
      </c>
      <c r="P12" s="1">
        <f>+'2002'!$N13</f>
        <v>3.9155096512021668E-2</v>
      </c>
      <c r="Q12" s="1">
        <f>+'2003'!$N13</f>
        <v>3.8145704913305212E-2</v>
      </c>
      <c r="R12" s="1">
        <f>+'2004'!$N13</f>
        <v>3.9321740857344786E-2</v>
      </c>
      <c r="S12" s="1">
        <f>+'2005'!$N13</f>
        <v>5.1427683979322431E-2</v>
      </c>
      <c r="T12" s="1">
        <f>+'2006'!$N13</f>
        <v>4.1573951497056581E-2</v>
      </c>
      <c r="U12" s="1">
        <f>+'2007'!$N13</f>
        <v>4.209952361820582E-2</v>
      </c>
      <c r="V12" s="1">
        <f>+'2008'!$N13</f>
        <v>4.6826252523398788E-2</v>
      </c>
      <c r="W12" s="1">
        <f>+'2009'!$N12</f>
        <v>4.8425527938703049E-2</v>
      </c>
      <c r="X12" s="9">
        <f>+'2010'!$N10</f>
        <v>5.2307994983154214E-2</v>
      </c>
      <c r="Y12" s="9">
        <f>+'2011'!$N10</f>
        <v>8.1423976932460909E-2</v>
      </c>
      <c r="Z12" s="9">
        <f>+'2012'!$N10</f>
        <v>4.690416751006455E-2</v>
      </c>
      <c r="AA12" s="9">
        <f>+'2013'!$N10</f>
        <v>4.3200000000000002E-2</v>
      </c>
      <c r="AB12" s="1">
        <f>+'2014'!$N10</f>
        <v>4.4155844155844157E-2</v>
      </c>
      <c r="AC12" s="7">
        <f>+'2015'!$N10</f>
        <v>3.3344792024750776E-2</v>
      </c>
      <c r="AD12" s="1">
        <f>+'2016'!$N10</f>
        <v>2.0302001300484072E-2</v>
      </c>
      <c r="AE12" s="7">
        <f>+'[1]2017'!$F10</f>
        <v>7.2938006385766752E-2</v>
      </c>
      <c r="AF12" s="11">
        <v>5.9673969167219898E-2</v>
      </c>
      <c r="AG12" s="11">
        <f>'2019'!N10</f>
        <v>6.1130378444300471E-2</v>
      </c>
      <c r="AH12" s="11">
        <f>'2020'!N10</f>
        <v>6.2233285917496446E-2</v>
      </c>
      <c r="AI12" s="1">
        <v>8.5000000000000006E-2</v>
      </c>
      <c r="AJ12" s="7">
        <f>'2022'!M10</f>
        <v>7.2327777130201651E-2</v>
      </c>
      <c r="AK12" s="11">
        <v>6.164464369985842E-2</v>
      </c>
      <c r="AL12" s="7">
        <f>'2024'!M10</f>
        <v>6.5632952595135227E-2</v>
      </c>
      <c r="AM12" s="7">
        <f>'2025'!M10</f>
        <v>6.3290373328492758E-2</v>
      </c>
      <c r="AN12" t="s">
        <v>52</v>
      </c>
    </row>
    <row r="13" spans="13:40" x14ac:dyDescent="0.25">
      <c r="M13" t="s">
        <v>31</v>
      </c>
      <c r="N13" s="7">
        <f>'2000'!N15</f>
        <v>5.177184294497203E-2</v>
      </c>
      <c r="O13" s="11">
        <f>'2001'!N15</f>
        <v>7.522806912118743E-2</v>
      </c>
      <c r="P13" s="1">
        <f>+'2002'!$N15</f>
        <v>0.1011043773086871</v>
      </c>
      <c r="Q13" s="1">
        <f>+'2003'!$N15</f>
        <v>9.3049560477645787E-2</v>
      </c>
      <c r="R13" s="1">
        <f>+'2004'!$N15</f>
        <v>9.4034736138944558E-2</v>
      </c>
      <c r="S13" s="1">
        <f>+'2005'!$N15</f>
        <v>9.4354758839259187E-2</v>
      </c>
      <c r="T13" s="1">
        <f>+'2006'!$N15</f>
        <v>0.10896670645974268</v>
      </c>
      <c r="U13" s="1">
        <f>+'2007'!$N15</f>
        <v>0.12419578979875444</v>
      </c>
      <c r="V13" s="1">
        <f>+'2008'!$N15</f>
        <v>0.14966516258415699</v>
      </c>
      <c r="W13" s="1">
        <f>+'2009'!$N13</f>
        <v>0.11290437382113241</v>
      </c>
      <c r="X13" s="9">
        <f>+'2010'!$N11</f>
        <v>0.10272607792428033</v>
      </c>
      <c r="Y13" s="7">
        <f>+'2011'!$N11</f>
        <v>9.4803441247380507E-2</v>
      </c>
      <c r="Z13" s="9">
        <f>+'2012'!$N11</f>
        <v>8.9126803756742701E-2</v>
      </c>
      <c r="AA13" s="7">
        <f>+'2013'!$N11</f>
        <v>7.2400000000000006E-2</v>
      </c>
      <c r="AB13" s="1">
        <f>+'2014'!$N11</f>
        <v>8.4030429333411066E-2</v>
      </c>
      <c r="AC13" s="7">
        <f>+'2015'!$N11</f>
        <v>0.14237166290886513</v>
      </c>
      <c r="AD13" s="1">
        <f>+'2016'!$N11</f>
        <v>0.11973785401411043</v>
      </c>
      <c r="AE13" s="7">
        <f>+'[1]2017'!$F11</f>
        <v>0.14380149754064978</v>
      </c>
      <c r="AF13" s="11">
        <v>0.15378484035795301</v>
      </c>
      <c r="AG13" s="11">
        <f>'2019'!N11</f>
        <v>0.14949913845974125</v>
      </c>
      <c r="AH13" s="11">
        <f>'2020'!N5</f>
        <v>0.12566165913036026</v>
      </c>
      <c r="AI13" s="1">
        <v>0.151</v>
      </c>
      <c r="AJ13" s="7">
        <f>'2022'!M5</f>
        <v>9.2295974889217119E-2</v>
      </c>
      <c r="AK13" s="11">
        <v>8.92284295321151E-2</v>
      </c>
      <c r="AL13" s="7">
        <f>'2024'!M5</f>
        <v>9.4084969147885097E-2</v>
      </c>
      <c r="AM13" s="7">
        <f>'2025'!M5</f>
        <v>7.7091337130357818E-2</v>
      </c>
      <c r="AN13" t="s">
        <v>31</v>
      </c>
    </row>
    <row r="14" spans="13:40" x14ac:dyDescent="0.25">
      <c r="M14" t="s">
        <v>33</v>
      </c>
      <c r="N14" s="7">
        <v>0.23499999999999999</v>
      </c>
      <c r="O14" s="11">
        <v>0.127</v>
      </c>
      <c r="P14" s="1">
        <v>0.13400000000000001</v>
      </c>
      <c r="Q14" s="1">
        <v>9.8000000000000004E-2</v>
      </c>
      <c r="R14" s="1">
        <v>0.11</v>
      </c>
      <c r="S14" s="1">
        <v>0.11600000000000001</v>
      </c>
      <c r="T14" s="1">
        <v>0.111</v>
      </c>
      <c r="U14" s="1">
        <v>9.7000000000000003E-2</v>
      </c>
      <c r="V14" s="1">
        <v>0.108</v>
      </c>
      <c r="W14" s="1">
        <v>0.14000000000000001</v>
      </c>
      <c r="X14" s="9">
        <f>+'2010'!$N12</f>
        <v>0.14175809990964244</v>
      </c>
      <c r="Y14" s="7">
        <f>+'2011'!$N12</f>
        <v>0.11305459135373934</v>
      </c>
      <c r="Z14" s="9">
        <f>+'2012'!$N12</f>
        <v>0.13621927428794381</v>
      </c>
      <c r="AA14" s="7">
        <f>+'2013'!$N12</f>
        <v>0.10440000000000001</v>
      </c>
      <c r="AB14" s="1">
        <f>+'2014'!$N12</f>
        <v>0.11573463746544757</v>
      </c>
      <c r="AC14" s="7">
        <f>+'2015'!$N12</f>
        <v>0.12104646622413121</v>
      </c>
      <c r="AD14" s="1">
        <f>+'2016'!$N12</f>
        <v>0.1145285434437229</v>
      </c>
      <c r="AE14" s="7">
        <f>+'[1]2017'!$F12</f>
        <v>0.12479133028652746</v>
      </c>
      <c r="AF14" s="11">
        <v>0.120586685403127</v>
      </c>
      <c r="AG14" s="11">
        <f>'2019'!N12</f>
        <v>0.11134747886390697</v>
      </c>
      <c r="AH14" s="11">
        <f>'2020'!N9</f>
        <v>0.10560909556688707</v>
      </c>
      <c r="AI14" s="1">
        <v>9.8000000000000004E-2</v>
      </c>
      <c r="AJ14" s="7">
        <f>'2022'!M9</f>
        <v>9.6245893946503985E-2</v>
      </c>
      <c r="AK14" s="11">
        <v>8.1554853734009641E-2</v>
      </c>
      <c r="AL14" s="7">
        <f>'2024'!M9</f>
        <v>7.9856782671453075E-2</v>
      </c>
      <c r="AM14" s="7">
        <f>'2025'!M9</f>
        <v>7.7959143381413604E-2</v>
      </c>
      <c r="AN14" t="s">
        <v>33</v>
      </c>
    </row>
    <row r="15" spans="13:40" x14ac:dyDescent="0.25">
      <c r="M15" t="s">
        <v>37</v>
      </c>
      <c r="N15" s="7">
        <f>'2000'!N16</f>
        <v>3.6581147304698761E-2</v>
      </c>
      <c r="O15" s="11">
        <f>'2001'!N16</f>
        <v>3.9444850255661065E-2</v>
      </c>
      <c r="P15" s="1">
        <f>+'2002'!$N16</f>
        <v>5.2217453505007151E-2</v>
      </c>
      <c r="Q15" s="1">
        <f>+'2003'!$N16</f>
        <v>5.6106058549386911E-2</v>
      </c>
      <c r="R15" s="1">
        <f>+'2004'!$N16</f>
        <v>5.8571750394232937E-2</v>
      </c>
      <c r="S15" s="1">
        <f>+'2005'!$N16</f>
        <v>6.7492833118891218E-2</v>
      </c>
      <c r="T15" s="1">
        <f>+'2006'!$N16</f>
        <v>5.7409879839786383E-2</v>
      </c>
      <c r="U15" s="1">
        <f>+'2007'!$N16</f>
        <v>5.6285714285714293E-2</v>
      </c>
      <c r="V15" s="1">
        <f>+'2008'!$N16</f>
        <v>5.1097963097214746E-2</v>
      </c>
      <c r="W15" s="1">
        <f>+'2009'!$N15</f>
        <v>4.6902786010669828E-2</v>
      </c>
      <c r="X15" s="9">
        <f>+'2010'!$N14</f>
        <v>2.996876494920787E-2</v>
      </c>
      <c r="Y15" s="7">
        <f>+'2011'!$N14</f>
        <v>8.7439149173669031E-3</v>
      </c>
      <c r="Z15" s="9">
        <f>+'2012'!$N14</f>
        <v>1.4327062228654125E-2</v>
      </c>
      <c r="AA15" s="7">
        <f>+'2013'!$N14</f>
        <v>1.6199999999999999E-2</v>
      </c>
      <c r="AB15" s="1">
        <f>+'2014'!$N14</f>
        <v>1.4556629331608104E-2</v>
      </c>
      <c r="AC15" s="7">
        <f>+'2015'!$N14</f>
        <v>4.2809836189420932E-3</v>
      </c>
      <c r="AD15" s="1">
        <f>+'2016'!$N14</f>
        <v>1.4070463106580987E-2</v>
      </c>
      <c r="AE15" s="7">
        <f>+'[1]2017'!$F14</f>
        <v>2.5593299208934391E-3</v>
      </c>
      <c r="AF15" s="11">
        <v>7.1665418761364796E-3</v>
      </c>
      <c r="AG15" s="11">
        <f>'2019'!N14</f>
        <v>4.4637100373959709E-3</v>
      </c>
      <c r="AH15" s="11">
        <f>'2020'!N7</f>
        <v>0</v>
      </c>
      <c r="AI15" s="1">
        <v>0</v>
      </c>
      <c r="AJ15" s="7">
        <f>'2022'!M7</f>
        <v>0</v>
      </c>
      <c r="AK15" s="11">
        <v>2.9660255257954343E-3</v>
      </c>
      <c r="AL15" s="7">
        <f>'2024'!M7</f>
        <v>0</v>
      </c>
      <c r="AM15" s="7">
        <f>'2025'!M7</f>
        <v>0</v>
      </c>
      <c r="AN15" t="s">
        <v>37</v>
      </c>
    </row>
    <row r="16" spans="13:40" x14ac:dyDescent="0.25">
      <c r="M16" s="4" t="s">
        <v>39</v>
      </c>
      <c r="N16" s="7"/>
      <c r="O16" s="11">
        <f>'2001'!N17</f>
        <v>0</v>
      </c>
      <c r="P16" s="1">
        <f>+'2002'!$N17</f>
        <v>0</v>
      </c>
      <c r="Q16" s="1">
        <f>+'2003'!$N17</f>
        <v>0</v>
      </c>
      <c r="R16" s="1">
        <f>+'2004'!$N17</f>
        <v>0</v>
      </c>
      <c r="S16" s="1">
        <f>+'2005'!$N17</f>
        <v>0</v>
      </c>
      <c r="T16" s="1">
        <f>+'2006'!$N17</f>
        <v>0</v>
      </c>
      <c r="U16" s="1">
        <f>+'2007'!$N17</f>
        <v>0</v>
      </c>
      <c r="V16" s="1">
        <f>+'2008'!$N17</f>
        <v>0</v>
      </c>
      <c r="W16" s="1">
        <f>+'2009'!$N16</f>
        <v>0</v>
      </c>
      <c r="X16" s="9">
        <f>+'2010'!$N15</f>
        <v>0</v>
      </c>
      <c r="Y16" s="9">
        <f>+'2011'!$N15</f>
        <v>0</v>
      </c>
      <c r="Z16" s="9">
        <f>+'2012'!$N15</f>
        <v>0</v>
      </c>
      <c r="AA16" s="9">
        <f>+'2013'!$N15</f>
        <v>0</v>
      </c>
      <c r="AB16" s="9">
        <f>+'2014'!$N15</f>
        <v>0</v>
      </c>
      <c r="AC16" s="7">
        <v>0.15541976620616399</v>
      </c>
      <c r="AD16" s="7">
        <f>+'2016'!$N15</f>
        <v>0.13840830449826991</v>
      </c>
      <c r="AE16" s="7">
        <f>+'[1]2017'!$F16</f>
        <v>1.3169389072040948E-3</v>
      </c>
      <c r="AF16" s="11">
        <v>0.115384615384615</v>
      </c>
      <c r="AG16" s="11">
        <f>'2019'!N15</f>
        <v>0.15472312703583063</v>
      </c>
      <c r="AH16" s="11">
        <f>'2020'!N15</f>
        <v>0.14414414414414414</v>
      </c>
      <c r="AI16" s="1">
        <v>0.13</v>
      </c>
      <c r="AJ16" s="7">
        <f>'2022'!M16</f>
        <v>0.12987012987012986</v>
      </c>
      <c r="AK16" s="11">
        <v>0.13119533527696792</v>
      </c>
      <c r="AL16" s="7">
        <f>'2024'!M16</f>
        <v>0.12987012987012986</v>
      </c>
      <c r="AM16" s="7">
        <f>'2025'!M16</f>
        <v>0.1158357771260997</v>
      </c>
      <c r="AN16" s="4" t="s">
        <v>39</v>
      </c>
    </row>
    <row r="17" spans="12:57" x14ac:dyDescent="0.25">
      <c r="M17" s="19" t="s">
        <v>60</v>
      </c>
      <c r="N17" s="20"/>
      <c r="O17" s="20"/>
      <c r="P17" s="20"/>
      <c r="Q17" s="20"/>
      <c r="R17" s="20"/>
      <c r="S17" s="20"/>
      <c r="T17" s="20">
        <f>+'2006'!$N18</f>
        <v>0</v>
      </c>
      <c r="U17" s="20">
        <f>+'2007'!$N18</f>
        <v>2.3246390360170129E-2</v>
      </c>
      <c r="V17" s="20">
        <f>+'2008'!$N18</f>
        <v>3.6987292613473687E-2</v>
      </c>
      <c r="W17" s="20">
        <f>+'2009'!$N17</f>
        <v>5.236805916404863E-2</v>
      </c>
      <c r="X17" s="20">
        <f>+'2010'!$N16</f>
        <v>5.0660595632685969E-2</v>
      </c>
      <c r="Y17" s="20">
        <f>+'2011'!$N16</f>
        <v>2.3928937522837587E-2</v>
      </c>
      <c r="Z17" s="21">
        <f>+'2012'!$N16</f>
        <v>2.0048497297959104E-2</v>
      </c>
      <c r="AA17" s="21">
        <f>+'2013'!$N16</f>
        <v>1.7299999999999999E-2</v>
      </c>
      <c r="AB17" s="21">
        <f>+'2014'!$N16</f>
        <v>7.7535885455794502E-3</v>
      </c>
      <c r="AC17" s="20">
        <v>0</v>
      </c>
      <c r="AD17" s="20">
        <v>0.13800000000000001</v>
      </c>
      <c r="AE17" s="20">
        <f>+'[1]2017'!$F15</f>
        <v>0.13107968264918937</v>
      </c>
      <c r="AF17" s="20">
        <v>0</v>
      </c>
      <c r="AG17" s="20">
        <f>'2019'!N16</f>
        <v>0</v>
      </c>
      <c r="AH17" s="20">
        <f>'2020'!N16</f>
        <v>0</v>
      </c>
      <c r="AI17" s="20">
        <v>0</v>
      </c>
      <c r="AJ17" s="20">
        <f>'2022'!M15</f>
        <v>0</v>
      </c>
      <c r="AK17" s="20">
        <v>0</v>
      </c>
      <c r="AL17" s="20">
        <f>'2024'!M15</f>
        <v>0</v>
      </c>
      <c r="AM17" s="20">
        <f>'2025'!M15</f>
        <v>0</v>
      </c>
      <c r="AN17" s="19" t="s">
        <v>60</v>
      </c>
    </row>
    <row r="18" spans="12:57" x14ac:dyDescent="0.25">
      <c r="M18" t="s">
        <v>8</v>
      </c>
      <c r="N18" s="11">
        <f>'2000'!N18</f>
        <v>7.9530400621259892E-2</v>
      </c>
      <c r="O18" s="11">
        <f>'2001'!N19</f>
        <v>7.8918277468543768E-2</v>
      </c>
      <c r="P18" s="1">
        <f>+'2002'!$N19</f>
        <v>7.8927157460387642E-2</v>
      </c>
      <c r="Q18" s="1">
        <f>+'2003'!$N19</f>
        <v>7.8977099271684753E-2</v>
      </c>
      <c r="R18" s="1">
        <f>+'2004'!$N19</f>
        <v>7.2985186540684574E-2</v>
      </c>
      <c r="S18" s="1">
        <f>+'2005'!$N19</f>
        <v>7.3988476470948555E-2</v>
      </c>
      <c r="T18" s="1">
        <f>+'2006'!$N20</f>
        <v>6.8712949080170366E-2</v>
      </c>
      <c r="U18" s="1">
        <f>+'2007'!$N20</f>
        <v>6.898224541676877E-2</v>
      </c>
      <c r="V18" s="1">
        <f>+'2008'!$N20</f>
        <v>7.3383393638982497E-2</v>
      </c>
      <c r="W18" s="1">
        <f>+'2009'!$N19</f>
        <v>6.6560148573973257E-2</v>
      </c>
      <c r="X18" s="1">
        <f>+'2010'!$N17</f>
        <v>6.2322847119865278E-2</v>
      </c>
      <c r="Y18" s="1">
        <f>+'2011'!$N17</f>
        <v>5.1283728958788077E-2</v>
      </c>
      <c r="Z18" s="9">
        <f>+'2012'!$N17</f>
        <v>4.8075460384281253E-2</v>
      </c>
      <c r="AA18" s="9">
        <f>+'2013'!$N17</f>
        <v>4.2000000000000003E-2</v>
      </c>
      <c r="AB18" s="9">
        <f>'2014'!N17</f>
        <v>4.6257829036104876E-2</v>
      </c>
      <c r="AC18" s="7">
        <f>'2015'!N17</f>
        <v>6.4237705350936397E-2</v>
      </c>
      <c r="AD18" s="1">
        <f>'2016'!N17</f>
        <v>6.1236382412146947E-2</v>
      </c>
      <c r="AE18" s="7">
        <f>'2017'!F17</f>
        <v>7.0910234461015659E-2</v>
      </c>
      <c r="AF18" s="11">
        <f>'2018'!M17</f>
        <v>7.4015243055496949E-2</v>
      </c>
      <c r="AG18" s="11">
        <f>'2019'!N17</f>
        <v>6.983740923245628E-2</v>
      </c>
      <c r="AH18" s="11">
        <f>'2020'!N17</f>
        <v>6.6037644728169337E-2</v>
      </c>
      <c r="AI18" s="1">
        <f>'2021'!N17</f>
        <v>7.3041071973053054E-2</v>
      </c>
      <c r="AJ18" s="7">
        <f>'2022'!M17</f>
        <v>6.326859857527202E-2</v>
      </c>
      <c r="AK18" s="11">
        <v>6.2389406933517987E-2</v>
      </c>
      <c r="AL18" s="7">
        <f>'2024'!M17</f>
        <v>5.9006398215038523E-2</v>
      </c>
      <c r="AM18" s="7">
        <f>'2025'!M17</f>
        <v>5.6608054680425138E-2</v>
      </c>
      <c r="AN18" t="s">
        <v>8</v>
      </c>
    </row>
    <row r="19" spans="12:57" x14ac:dyDescent="0.25">
      <c r="AM19" s="17"/>
    </row>
    <row r="20" spans="12:57" x14ac:dyDescent="0.25">
      <c r="AM20" s="17"/>
    </row>
    <row r="21" spans="12:57" x14ac:dyDescent="0.25">
      <c r="AM21" s="17"/>
    </row>
    <row r="22" spans="12:57" x14ac:dyDescent="0.25">
      <c r="L22" s="4"/>
      <c r="AM22" s="17"/>
    </row>
    <row r="23" spans="12:57" x14ac:dyDescent="0.25">
      <c r="AM23" s="17"/>
    </row>
    <row r="25" spans="12:57" x14ac:dyDescent="0.25">
      <c r="BE25" s="7"/>
    </row>
    <row r="26" spans="12:57" x14ac:dyDescent="0.25">
      <c r="AA26" s="1"/>
      <c r="BE26" s="7"/>
    </row>
    <row r="27" spans="12:57" x14ac:dyDescent="0.25">
      <c r="BE27" s="7"/>
    </row>
    <row r="29" spans="12:57" x14ac:dyDescent="0.25">
      <c r="N29" s="7"/>
    </row>
    <row r="30" spans="12:57" x14ac:dyDescent="0.25">
      <c r="M30" s="35" t="s">
        <v>67</v>
      </c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  <c r="AF30" s="35"/>
      <c r="AG30" s="35"/>
      <c r="AH30" s="12"/>
    </row>
    <row r="31" spans="12:57" x14ac:dyDescent="0.25">
      <c r="N31" s="7"/>
    </row>
    <row r="32" spans="12:57" x14ac:dyDescent="0.25">
      <c r="N32" s="7"/>
    </row>
    <row r="33" spans="14:14" x14ac:dyDescent="0.25">
      <c r="N33" s="7"/>
    </row>
    <row r="34" spans="14:14" x14ac:dyDescent="0.25">
      <c r="N34" s="7"/>
    </row>
    <row r="35" spans="14:14" x14ac:dyDescent="0.25">
      <c r="N35" s="7"/>
    </row>
    <row r="36" spans="14:14" x14ac:dyDescent="0.25">
      <c r="N36" s="7"/>
    </row>
    <row r="37" spans="14:14" x14ac:dyDescent="0.25">
      <c r="N37" s="7"/>
    </row>
    <row r="38" spans="14:14" x14ac:dyDescent="0.25">
      <c r="N38" s="7"/>
    </row>
    <row r="39" spans="14:14" x14ac:dyDescent="0.25">
      <c r="N39" s="7"/>
    </row>
    <row r="40" spans="14:14" x14ac:dyDescent="0.25">
      <c r="N40" s="7"/>
    </row>
    <row r="41" spans="14:14" x14ac:dyDescent="0.25">
      <c r="N41" s="7"/>
    </row>
    <row r="42" spans="14:14" x14ac:dyDescent="0.25">
      <c r="N42" s="7"/>
    </row>
    <row r="43" spans="14:14" x14ac:dyDescent="0.25">
      <c r="N43" s="7"/>
    </row>
    <row r="44" spans="14:14" x14ac:dyDescent="0.25">
      <c r="N44" s="7"/>
    </row>
    <row r="45" spans="14:14" x14ac:dyDescent="0.25">
      <c r="N45" s="7"/>
    </row>
  </sheetData>
  <mergeCells count="1">
    <mergeCell ref="M30:AG30"/>
  </mergeCells>
  <pageMargins left="0.7" right="0.7" top="0.75" bottom="0.75" header="0.3" footer="0.3"/>
  <pageSetup paperSize="9" orientation="portrait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D26"/>
  <sheetViews>
    <sheetView workbookViewId="0">
      <selection activeCell="G24" sqref="G24"/>
    </sheetView>
  </sheetViews>
  <sheetFormatPr baseColWidth="10" defaultColWidth="9.140625" defaultRowHeight="15" x14ac:dyDescent="0.25"/>
  <sheetData>
    <row r="1" spans="1:4" x14ac:dyDescent="0.25">
      <c r="B1" t="s">
        <v>77</v>
      </c>
    </row>
    <row r="2" spans="1:4" x14ac:dyDescent="0.25">
      <c r="A2">
        <v>2001</v>
      </c>
      <c r="B2">
        <v>313</v>
      </c>
    </row>
    <row r="3" spans="1:4" x14ac:dyDescent="0.25">
      <c r="A3">
        <v>2002</v>
      </c>
      <c r="B3">
        <v>336</v>
      </c>
    </row>
    <row r="4" spans="1:4" x14ac:dyDescent="0.25">
      <c r="A4">
        <v>2003</v>
      </c>
      <c r="B4">
        <v>332</v>
      </c>
    </row>
    <row r="5" spans="1:4" x14ac:dyDescent="0.25">
      <c r="A5">
        <v>2004</v>
      </c>
      <c r="B5">
        <v>333</v>
      </c>
    </row>
    <row r="6" spans="1:4" x14ac:dyDescent="0.25">
      <c r="A6">
        <v>2005</v>
      </c>
      <c r="B6">
        <v>371</v>
      </c>
    </row>
    <row r="7" spans="1:4" x14ac:dyDescent="0.25">
      <c r="A7">
        <v>2006</v>
      </c>
      <c r="B7">
        <v>355</v>
      </c>
    </row>
    <row r="8" spans="1:4" x14ac:dyDescent="0.25">
      <c r="A8">
        <v>2007</v>
      </c>
      <c r="B8">
        <v>370</v>
      </c>
    </row>
    <row r="9" spans="1:4" x14ac:dyDescent="0.25">
      <c r="A9">
        <v>2008</v>
      </c>
      <c r="B9">
        <v>389</v>
      </c>
      <c r="C9" t="s">
        <v>96</v>
      </c>
      <c r="D9" t="s">
        <v>78</v>
      </c>
    </row>
    <row r="10" spans="1:4" x14ac:dyDescent="0.25">
      <c r="A10">
        <v>2009</v>
      </c>
      <c r="B10">
        <v>353</v>
      </c>
      <c r="C10">
        <v>45</v>
      </c>
      <c r="D10">
        <f>B10-C10</f>
        <v>308</v>
      </c>
    </row>
    <row r="11" spans="1:4" x14ac:dyDescent="0.25">
      <c r="A11">
        <v>2010</v>
      </c>
      <c r="B11">
        <v>342</v>
      </c>
      <c r="C11">
        <v>127</v>
      </c>
      <c r="D11">
        <f>B11-C11</f>
        <v>215</v>
      </c>
    </row>
    <row r="12" spans="1:4" x14ac:dyDescent="0.25">
      <c r="A12">
        <v>2011</v>
      </c>
      <c r="B12">
        <v>284</v>
      </c>
      <c r="C12">
        <v>162</v>
      </c>
      <c r="D12">
        <f t="shared" ref="D12:D22" si="0">B12-C12</f>
        <v>122</v>
      </c>
    </row>
    <row r="13" spans="1:4" x14ac:dyDescent="0.25">
      <c r="A13">
        <v>2012</v>
      </c>
      <c r="B13">
        <v>269</v>
      </c>
      <c r="C13">
        <v>161</v>
      </c>
      <c r="D13">
        <f t="shared" si="0"/>
        <v>108</v>
      </c>
    </row>
    <row r="14" spans="1:4" x14ac:dyDescent="0.25">
      <c r="A14">
        <v>2013</v>
      </c>
      <c r="B14">
        <v>233</v>
      </c>
      <c r="C14">
        <v>142</v>
      </c>
      <c r="D14">
        <f t="shared" si="0"/>
        <v>91</v>
      </c>
    </row>
    <row r="15" spans="1:4" x14ac:dyDescent="0.25">
      <c r="A15">
        <v>2014</v>
      </c>
      <c r="B15">
        <v>268</v>
      </c>
      <c r="C15">
        <v>248</v>
      </c>
      <c r="D15">
        <f t="shared" si="0"/>
        <v>20</v>
      </c>
    </row>
    <row r="16" spans="1:4" x14ac:dyDescent="0.25">
      <c r="A16">
        <v>2015</v>
      </c>
      <c r="B16">
        <v>560</v>
      </c>
      <c r="C16">
        <v>594</v>
      </c>
      <c r="D16">
        <f t="shared" si="0"/>
        <v>-34</v>
      </c>
    </row>
    <row r="17" spans="1:4" x14ac:dyDescent="0.25">
      <c r="A17">
        <v>2016</v>
      </c>
      <c r="B17">
        <v>564</v>
      </c>
      <c r="C17">
        <v>663</v>
      </c>
      <c r="D17">
        <f t="shared" si="0"/>
        <v>-99</v>
      </c>
    </row>
    <row r="18" spans="1:4" x14ac:dyDescent="0.25">
      <c r="A18">
        <v>2017</v>
      </c>
      <c r="B18">
        <v>658</v>
      </c>
      <c r="C18">
        <v>765</v>
      </c>
      <c r="D18">
        <f t="shared" si="0"/>
        <v>-107</v>
      </c>
    </row>
    <row r="19" spans="1:4" x14ac:dyDescent="0.25">
      <c r="A19">
        <v>2018</v>
      </c>
      <c r="B19">
        <v>715</v>
      </c>
      <c r="C19">
        <v>852</v>
      </c>
      <c r="D19">
        <f t="shared" si="0"/>
        <v>-137</v>
      </c>
    </row>
    <row r="20" spans="1:4" x14ac:dyDescent="0.25">
      <c r="A20">
        <v>2019</v>
      </c>
      <c r="B20">
        <v>686</v>
      </c>
      <c r="C20">
        <v>705</v>
      </c>
      <c r="D20">
        <f t="shared" si="0"/>
        <v>-19</v>
      </c>
    </row>
    <row r="21" spans="1:4" x14ac:dyDescent="0.25">
      <c r="A21">
        <v>2020</v>
      </c>
      <c r="B21">
        <v>648</v>
      </c>
      <c r="C21">
        <v>694</v>
      </c>
      <c r="D21">
        <f t="shared" si="0"/>
        <v>-46</v>
      </c>
    </row>
    <row r="22" spans="1:4" x14ac:dyDescent="0.25">
      <c r="A22">
        <v>2021</v>
      </c>
      <c r="B22">
        <v>614</v>
      </c>
      <c r="C22">
        <v>676</v>
      </c>
      <c r="D22">
        <f t="shared" si="0"/>
        <v>-62</v>
      </c>
    </row>
    <row r="23" spans="1:4" x14ac:dyDescent="0.25">
      <c r="A23">
        <v>2022</v>
      </c>
      <c r="B23">
        <v>717</v>
      </c>
    </row>
    <row r="24" spans="1:4" x14ac:dyDescent="0.25">
      <c r="A24">
        <v>2023</v>
      </c>
      <c r="B24">
        <f>657+52</f>
        <v>709</v>
      </c>
      <c r="C24">
        <v>719</v>
      </c>
      <c r="D24">
        <v>84</v>
      </c>
    </row>
    <row r="25" spans="1:4" x14ac:dyDescent="0.25">
      <c r="A25">
        <v>2024</v>
      </c>
      <c r="C25">
        <v>728</v>
      </c>
      <c r="D25">
        <v>92</v>
      </c>
    </row>
    <row r="26" spans="1:4" x14ac:dyDescent="0.25">
      <c r="A26">
        <v>2025</v>
      </c>
      <c r="B26">
        <f>C26+D26</f>
        <v>736</v>
      </c>
      <c r="C26">
        <v>653</v>
      </c>
      <c r="D26">
        <v>83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63"/>
  <sheetViews>
    <sheetView topLeftCell="G1" workbookViewId="0">
      <selection activeCell="C22" sqref="C22:H45"/>
    </sheetView>
  </sheetViews>
  <sheetFormatPr baseColWidth="10" defaultColWidth="11.42578125" defaultRowHeight="15" x14ac:dyDescent="0.25"/>
  <cols>
    <col min="1" max="12" width="11.42578125" customWidth="1"/>
    <col min="13" max="13" width="47.7109375" customWidth="1"/>
  </cols>
  <sheetData>
    <row r="1" spans="1:16" x14ac:dyDescent="0.25">
      <c r="A1" t="s">
        <v>10</v>
      </c>
      <c r="B1" t="s">
        <v>11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L1" t="s">
        <v>0</v>
      </c>
      <c r="N1" t="s">
        <v>1</v>
      </c>
      <c r="O1" t="s">
        <v>2</v>
      </c>
      <c r="P1" t="s">
        <v>3</v>
      </c>
    </row>
    <row r="2" spans="1:16" x14ac:dyDescent="0.25">
      <c r="A2" t="s">
        <v>42</v>
      </c>
      <c r="B2" t="s">
        <v>43</v>
      </c>
      <c r="C2">
        <v>248.17</v>
      </c>
      <c r="D2">
        <v>2391.98</v>
      </c>
      <c r="E2">
        <v>81.25</v>
      </c>
      <c r="F2">
        <v>29.25</v>
      </c>
      <c r="G2">
        <v>0</v>
      </c>
      <c r="H2">
        <v>11.25</v>
      </c>
      <c r="I2">
        <v>0</v>
      </c>
      <c r="J2">
        <v>2761.9</v>
      </c>
      <c r="L2" t="str">
        <f>+A2</f>
        <v>A</v>
      </c>
      <c r="M2" t="str">
        <f>+B2</f>
        <v>Agrònoms</v>
      </c>
      <c r="N2" s="1">
        <f t="shared" ref="N2:N21" si="0">+C2/$J2</f>
        <v>8.9854810094500151E-2</v>
      </c>
      <c r="O2" s="1">
        <f t="shared" ref="O2:P17" si="1">+D2/$J2</f>
        <v>0.86606321735037473</v>
      </c>
      <c r="P2" s="1">
        <f t="shared" si="1"/>
        <v>2.9418154169231325E-2</v>
      </c>
    </row>
    <row r="3" spans="1:16" x14ac:dyDescent="0.25">
      <c r="A3" t="s">
        <v>12</v>
      </c>
      <c r="B3" t="s">
        <v>13</v>
      </c>
      <c r="C3">
        <v>303.47000000000003</v>
      </c>
      <c r="D3">
        <v>3452.86</v>
      </c>
      <c r="E3">
        <v>44</v>
      </c>
      <c r="F3">
        <v>13.75</v>
      </c>
      <c r="G3">
        <v>0</v>
      </c>
      <c r="H3">
        <v>0</v>
      </c>
      <c r="I3">
        <v>0</v>
      </c>
      <c r="J3">
        <v>3814.08</v>
      </c>
      <c r="L3" t="str">
        <f t="shared" ref="L3:M63" si="2">+A3</f>
        <v>B</v>
      </c>
      <c r="M3" t="str">
        <f t="shared" si="2"/>
        <v>ETS Arquit</v>
      </c>
      <c r="N3" s="1">
        <f t="shared" si="0"/>
        <v>7.9565714405570948E-2</v>
      </c>
      <c r="O3" s="1">
        <f t="shared" si="1"/>
        <v>0.90529301954861985</v>
      </c>
      <c r="P3" s="1">
        <f t="shared" si="1"/>
        <v>1.1536202701568923E-2</v>
      </c>
    </row>
    <row r="4" spans="1:16" x14ac:dyDescent="0.25">
      <c r="A4" t="s">
        <v>14</v>
      </c>
      <c r="B4" t="s">
        <v>15</v>
      </c>
      <c r="C4">
        <v>137.9</v>
      </c>
      <c r="D4">
        <v>2938</v>
      </c>
      <c r="E4">
        <v>71.8</v>
      </c>
      <c r="F4">
        <v>33</v>
      </c>
      <c r="G4">
        <v>0</v>
      </c>
      <c r="H4">
        <v>4.5</v>
      </c>
      <c r="I4">
        <v>0</v>
      </c>
      <c r="J4">
        <v>3185.2</v>
      </c>
      <c r="L4" t="str">
        <f t="shared" si="2"/>
        <v>C</v>
      </c>
      <c r="M4" t="str">
        <f t="shared" si="2"/>
        <v>Camins</v>
      </c>
      <c r="N4" s="1">
        <f t="shared" si="0"/>
        <v>4.3293984679141029E-2</v>
      </c>
      <c r="O4" s="1">
        <f t="shared" si="1"/>
        <v>0.92239105864623894</v>
      </c>
      <c r="P4" s="1">
        <f t="shared" si="1"/>
        <v>2.2541755619741304E-2</v>
      </c>
    </row>
    <row r="5" spans="1:16" x14ac:dyDescent="0.25">
      <c r="A5" t="s">
        <v>16</v>
      </c>
      <c r="B5" t="s">
        <v>17</v>
      </c>
      <c r="C5">
        <v>306.72000000000003</v>
      </c>
      <c r="D5">
        <v>4549.93</v>
      </c>
      <c r="E5">
        <v>157.55000000000001</v>
      </c>
      <c r="F5">
        <v>42</v>
      </c>
      <c r="G5">
        <v>0</v>
      </c>
      <c r="H5">
        <v>52</v>
      </c>
      <c r="I5">
        <v>0</v>
      </c>
      <c r="J5">
        <v>5108.2</v>
      </c>
      <c r="L5" t="str">
        <f t="shared" si="2"/>
        <v>D</v>
      </c>
      <c r="M5" t="str">
        <f t="shared" si="2"/>
        <v>Industr.</v>
      </c>
      <c r="N5" s="1">
        <f t="shared" si="0"/>
        <v>6.0044634117693126E-2</v>
      </c>
      <c r="O5" s="1">
        <f t="shared" si="1"/>
        <v>0.8907110136643045</v>
      </c>
      <c r="P5" s="1">
        <f t="shared" si="1"/>
        <v>3.0842566853294708E-2</v>
      </c>
    </row>
    <row r="6" spans="1:16" x14ac:dyDescent="0.25">
      <c r="A6" t="s">
        <v>18</v>
      </c>
      <c r="B6" t="s">
        <v>19</v>
      </c>
      <c r="C6">
        <v>181.3</v>
      </c>
      <c r="D6">
        <v>3228.2</v>
      </c>
      <c r="E6">
        <v>147.5</v>
      </c>
      <c r="F6">
        <v>18</v>
      </c>
      <c r="G6">
        <v>6</v>
      </c>
      <c r="H6">
        <v>22.5</v>
      </c>
      <c r="I6">
        <v>0</v>
      </c>
      <c r="J6">
        <v>3603.5</v>
      </c>
      <c r="L6" t="str">
        <f t="shared" si="2"/>
        <v>E</v>
      </c>
      <c r="M6" t="str">
        <f t="shared" si="2"/>
        <v>ETSIDiseny</v>
      </c>
      <c r="N6" s="1">
        <f t="shared" si="0"/>
        <v>5.0312196475648677E-2</v>
      </c>
      <c r="O6" s="1">
        <f t="shared" si="1"/>
        <v>0.89585125572360202</v>
      </c>
      <c r="P6" s="1">
        <f t="shared" si="1"/>
        <v>4.093242680727071E-2</v>
      </c>
    </row>
    <row r="7" spans="1:16" x14ac:dyDescent="0.25">
      <c r="A7" t="s">
        <v>44</v>
      </c>
      <c r="B7" t="s">
        <v>45</v>
      </c>
      <c r="C7">
        <v>63</v>
      </c>
      <c r="D7">
        <v>1260.4000000000001</v>
      </c>
      <c r="E7">
        <v>39</v>
      </c>
      <c r="F7">
        <v>6</v>
      </c>
      <c r="G7">
        <v>0</v>
      </c>
      <c r="H7">
        <v>0</v>
      </c>
      <c r="I7">
        <v>0</v>
      </c>
      <c r="J7">
        <v>1368.4</v>
      </c>
      <c r="L7" t="str">
        <f t="shared" si="2"/>
        <v>F</v>
      </c>
      <c r="M7" t="str">
        <f t="shared" si="2"/>
        <v>ETSMRiE</v>
      </c>
      <c r="N7" s="1">
        <f t="shared" si="0"/>
        <v>4.6039169833382049E-2</v>
      </c>
      <c r="O7" s="1">
        <f t="shared" si="1"/>
        <v>0.92107570885705936</v>
      </c>
      <c r="P7" s="1">
        <f t="shared" si="1"/>
        <v>2.8500438468284126E-2</v>
      </c>
    </row>
    <row r="8" spans="1:16" x14ac:dyDescent="0.25">
      <c r="A8" t="s">
        <v>20</v>
      </c>
      <c r="B8" t="s">
        <v>21</v>
      </c>
      <c r="C8">
        <v>10.5</v>
      </c>
      <c r="D8">
        <v>1173.75</v>
      </c>
      <c r="E8">
        <v>39</v>
      </c>
      <c r="F8">
        <v>0</v>
      </c>
      <c r="G8">
        <v>0</v>
      </c>
      <c r="H8">
        <v>9</v>
      </c>
      <c r="I8">
        <v>0</v>
      </c>
      <c r="J8">
        <v>1232.25</v>
      </c>
      <c r="L8" t="str">
        <f t="shared" si="2"/>
        <v>G</v>
      </c>
      <c r="M8" t="str">
        <f t="shared" si="2"/>
        <v>Geodesia</v>
      </c>
      <c r="N8" s="1">
        <f t="shared" si="0"/>
        <v>8.5209981740718196E-3</v>
      </c>
      <c r="O8" s="1">
        <f t="shared" si="1"/>
        <v>0.95252586731588562</v>
      </c>
      <c r="P8" s="1">
        <f t="shared" si="1"/>
        <v>3.1649421789409618E-2</v>
      </c>
    </row>
    <row r="9" spans="1:16" x14ac:dyDescent="0.25">
      <c r="A9" t="s">
        <v>22</v>
      </c>
      <c r="B9" t="s">
        <v>23</v>
      </c>
      <c r="C9">
        <v>136.5</v>
      </c>
      <c r="D9">
        <v>2354.65</v>
      </c>
      <c r="E9">
        <v>42</v>
      </c>
      <c r="F9">
        <v>18</v>
      </c>
      <c r="G9">
        <v>0</v>
      </c>
      <c r="H9">
        <v>0</v>
      </c>
      <c r="I9">
        <v>0</v>
      </c>
      <c r="J9">
        <v>2551.15</v>
      </c>
      <c r="L9" t="str">
        <f t="shared" si="2"/>
        <v>H</v>
      </c>
      <c r="M9" t="str">
        <f t="shared" si="2"/>
        <v>Gest.Edif.</v>
      </c>
      <c r="N9" s="1">
        <f t="shared" si="0"/>
        <v>5.3505281931677869E-2</v>
      </c>
      <c r="O9" s="1">
        <f t="shared" si="1"/>
        <v>0.92297591282362856</v>
      </c>
      <c r="P9" s="1">
        <f t="shared" si="1"/>
        <v>1.6463163671285499E-2</v>
      </c>
    </row>
    <row r="10" spans="1:16" x14ac:dyDescent="0.25">
      <c r="A10" t="s">
        <v>48</v>
      </c>
      <c r="B10" t="s">
        <v>49</v>
      </c>
      <c r="C10">
        <v>385.75</v>
      </c>
      <c r="D10">
        <v>1901.25</v>
      </c>
      <c r="E10">
        <v>102</v>
      </c>
      <c r="F10">
        <v>0</v>
      </c>
      <c r="G10">
        <v>0</v>
      </c>
      <c r="H10">
        <v>9</v>
      </c>
      <c r="I10">
        <v>0</v>
      </c>
      <c r="J10">
        <v>2398</v>
      </c>
      <c r="L10" t="str">
        <f t="shared" si="2"/>
        <v>I</v>
      </c>
      <c r="M10" t="str">
        <f t="shared" si="2"/>
        <v>Inf.Aplic.</v>
      </c>
      <c r="N10" s="1">
        <f t="shared" si="0"/>
        <v>0.16086321934945788</v>
      </c>
      <c r="O10" s="1">
        <f t="shared" si="1"/>
        <v>0.79284820683903257</v>
      </c>
      <c r="P10" s="1">
        <f t="shared" si="1"/>
        <v>4.2535446205170975E-2</v>
      </c>
    </row>
    <row r="11" spans="1:16" x14ac:dyDescent="0.25">
      <c r="A11" t="s">
        <v>24</v>
      </c>
      <c r="B11" t="s">
        <v>25</v>
      </c>
      <c r="C11">
        <v>260</v>
      </c>
      <c r="D11">
        <v>2900</v>
      </c>
      <c r="E11">
        <v>89</v>
      </c>
      <c r="F11">
        <v>16</v>
      </c>
      <c r="G11">
        <v>0</v>
      </c>
      <c r="H11">
        <v>14</v>
      </c>
      <c r="I11">
        <v>0</v>
      </c>
      <c r="J11">
        <v>3279</v>
      </c>
      <c r="L11" t="str">
        <f t="shared" si="2"/>
        <v>J</v>
      </c>
      <c r="M11" t="str">
        <f t="shared" si="2"/>
        <v>EPS Alcoi</v>
      </c>
      <c r="N11" s="1">
        <f t="shared" si="0"/>
        <v>7.9292467215614518E-2</v>
      </c>
      <c r="O11" s="1">
        <f t="shared" si="1"/>
        <v>0.88441598048185421</v>
      </c>
      <c r="P11" s="1">
        <f t="shared" si="1"/>
        <v>2.7142421469960355E-2</v>
      </c>
    </row>
    <row r="12" spans="1:16" x14ac:dyDescent="0.25">
      <c r="A12" t="s">
        <v>26</v>
      </c>
      <c r="B12" t="s">
        <v>27</v>
      </c>
      <c r="C12">
        <v>560.6</v>
      </c>
      <c r="D12">
        <v>2578.9</v>
      </c>
      <c r="E12">
        <v>22.5</v>
      </c>
      <c r="F12">
        <v>0</v>
      </c>
      <c r="G12">
        <v>0</v>
      </c>
      <c r="H12">
        <v>6</v>
      </c>
      <c r="I12">
        <v>0</v>
      </c>
      <c r="J12">
        <v>3168</v>
      </c>
      <c r="L12" t="str">
        <f t="shared" si="2"/>
        <v>L</v>
      </c>
      <c r="M12" t="str">
        <f t="shared" si="2"/>
        <v>Fac. BBAA</v>
      </c>
      <c r="N12" s="1">
        <f t="shared" si="0"/>
        <v>0.1769570707070707</v>
      </c>
      <c r="O12" s="1">
        <f t="shared" si="1"/>
        <v>0.81404671717171717</v>
      </c>
      <c r="P12" s="1">
        <f t="shared" si="1"/>
        <v>7.102272727272727E-3</v>
      </c>
    </row>
    <row r="13" spans="1:16" x14ac:dyDescent="0.25">
      <c r="A13" t="s">
        <v>28</v>
      </c>
      <c r="B13" t="s">
        <v>52</v>
      </c>
      <c r="C13">
        <v>46.25</v>
      </c>
      <c r="D13">
        <v>1048.95</v>
      </c>
      <c r="E13">
        <v>62</v>
      </c>
      <c r="F13">
        <v>12</v>
      </c>
      <c r="G13">
        <v>0</v>
      </c>
      <c r="H13">
        <v>12</v>
      </c>
      <c r="I13">
        <v>0</v>
      </c>
      <c r="J13">
        <v>1181.2</v>
      </c>
      <c r="L13" t="str">
        <f t="shared" si="2"/>
        <v>M</v>
      </c>
      <c r="M13" t="str">
        <f>+B13</f>
        <v>Fac. ADE</v>
      </c>
      <c r="N13" s="1">
        <f t="shared" si="0"/>
        <v>3.9155096512021668E-2</v>
      </c>
      <c r="O13" s="1">
        <f t="shared" si="1"/>
        <v>0.8880375888926515</v>
      </c>
      <c r="P13" s="1">
        <f t="shared" si="1"/>
        <v>5.2488994243142566E-2</v>
      </c>
    </row>
    <row r="14" spans="1:16" x14ac:dyDescent="0.25">
      <c r="A14" t="s">
        <v>50</v>
      </c>
      <c r="B14" t="s">
        <v>51</v>
      </c>
      <c r="C14">
        <v>254.75</v>
      </c>
      <c r="D14">
        <v>1573.25</v>
      </c>
      <c r="E14">
        <v>55</v>
      </c>
      <c r="F14">
        <v>4.5</v>
      </c>
      <c r="G14">
        <v>4.5</v>
      </c>
      <c r="H14">
        <v>7.5</v>
      </c>
      <c r="I14">
        <v>0</v>
      </c>
      <c r="J14">
        <v>1899.5</v>
      </c>
      <c r="L14" t="str">
        <f t="shared" si="2"/>
        <v>P</v>
      </c>
      <c r="M14" t="str">
        <f t="shared" si="2"/>
        <v>Fac.Inf.</v>
      </c>
      <c r="N14" s="1">
        <f t="shared" si="0"/>
        <v>0.13411424058962884</v>
      </c>
      <c r="O14" s="1">
        <f t="shared" si="1"/>
        <v>0.8282442748091603</v>
      </c>
      <c r="P14" s="1">
        <f t="shared" si="1"/>
        <v>2.8954988154777574E-2</v>
      </c>
    </row>
    <row r="15" spans="1:16" x14ac:dyDescent="0.25">
      <c r="A15" t="s">
        <v>30</v>
      </c>
      <c r="B15" t="s">
        <v>31</v>
      </c>
      <c r="C15">
        <v>266.58999999999997</v>
      </c>
      <c r="D15">
        <v>2200.69</v>
      </c>
      <c r="E15">
        <v>88</v>
      </c>
      <c r="F15">
        <v>37</v>
      </c>
      <c r="G15">
        <v>0</v>
      </c>
      <c r="H15">
        <v>44.5</v>
      </c>
      <c r="I15">
        <v>0</v>
      </c>
      <c r="J15">
        <v>2636.78</v>
      </c>
      <c r="L15" t="str">
        <f t="shared" si="2"/>
        <v>Q</v>
      </c>
      <c r="M15" t="str">
        <f t="shared" si="2"/>
        <v>EPS Gandia</v>
      </c>
      <c r="N15" s="1">
        <f t="shared" si="0"/>
        <v>0.1011043773086871</v>
      </c>
      <c r="O15" s="1">
        <f t="shared" si="1"/>
        <v>0.8346126715160157</v>
      </c>
      <c r="P15" s="1">
        <f t="shared" si="1"/>
        <v>3.337403954823686E-2</v>
      </c>
    </row>
    <row r="16" spans="1:16" x14ac:dyDescent="0.25">
      <c r="A16" t="s">
        <v>36</v>
      </c>
      <c r="B16" t="s">
        <v>37</v>
      </c>
      <c r="C16">
        <v>109.5</v>
      </c>
      <c r="D16">
        <v>1866</v>
      </c>
      <c r="E16">
        <v>61.5</v>
      </c>
      <c r="F16">
        <v>30</v>
      </c>
      <c r="G16">
        <v>0</v>
      </c>
      <c r="H16">
        <v>30</v>
      </c>
      <c r="I16">
        <v>0</v>
      </c>
      <c r="J16">
        <v>2097</v>
      </c>
      <c r="L16" t="str">
        <f t="shared" si="2"/>
        <v>T</v>
      </c>
      <c r="M16" t="str">
        <f t="shared" si="2"/>
        <v>ETS Teleco</v>
      </c>
      <c r="N16" s="1">
        <f t="shared" si="0"/>
        <v>5.2217453505007151E-2</v>
      </c>
      <c r="O16" s="1">
        <f t="shared" si="1"/>
        <v>0.88984263233190275</v>
      </c>
      <c r="P16" s="1">
        <f t="shared" si="1"/>
        <v>2.9327610872675252E-2</v>
      </c>
    </row>
    <row r="17" spans="1:16" x14ac:dyDescent="0.25">
      <c r="A17" t="s">
        <v>38</v>
      </c>
      <c r="B17" t="s">
        <v>39</v>
      </c>
      <c r="C17">
        <v>0</v>
      </c>
      <c r="D17">
        <v>67.5</v>
      </c>
      <c r="E17">
        <v>0</v>
      </c>
      <c r="F17">
        <v>0</v>
      </c>
      <c r="G17">
        <v>0</v>
      </c>
      <c r="H17">
        <v>0</v>
      </c>
      <c r="I17">
        <v>0</v>
      </c>
      <c r="J17">
        <v>67.5</v>
      </c>
      <c r="L17" t="str">
        <f t="shared" si="2"/>
        <v>U</v>
      </c>
      <c r="M17" t="str">
        <f t="shared" si="2"/>
        <v>Universit.</v>
      </c>
      <c r="N17" s="1">
        <f t="shared" si="0"/>
        <v>0</v>
      </c>
      <c r="O17" s="1">
        <f t="shared" si="1"/>
        <v>1</v>
      </c>
      <c r="P17" s="1">
        <f t="shared" si="1"/>
        <v>0</v>
      </c>
    </row>
    <row r="18" spans="1:16" x14ac:dyDescent="0.25">
      <c r="A18" t="s">
        <v>46</v>
      </c>
      <c r="B18" t="s">
        <v>47</v>
      </c>
      <c r="C18">
        <v>71</v>
      </c>
      <c r="D18">
        <v>1888.18</v>
      </c>
      <c r="E18">
        <v>32</v>
      </c>
      <c r="F18">
        <v>0</v>
      </c>
      <c r="G18">
        <v>0</v>
      </c>
      <c r="H18">
        <v>0</v>
      </c>
      <c r="I18">
        <v>0</v>
      </c>
      <c r="J18">
        <v>1991.18</v>
      </c>
      <c r="L18" t="str">
        <f t="shared" si="2"/>
        <v>Y</v>
      </c>
      <c r="M18" t="str">
        <f t="shared" si="2"/>
        <v>DOCTORAT</v>
      </c>
      <c r="N18" s="1">
        <f t="shared" si="0"/>
        <v>3.5657248465733885E-2</v>
      </c>
      <c r="O18" s="1">
        <f t="shared" ref="O18:P21" si="3">+D18/$J18</f>
        <v>0.9482718789863297</v>
      </c>
      <c r="P18" s="1">
        <f t="shared" si="3"/>
        <v>1.6070872547936398E-2</v>
      </c>
    </row>
    <row r="19" spans="1:16" x14ac:dyDescent="0.25">
      <c r="A19" t="s">
        <v>9</v>
      </c>
      <c r="B19" t="s">
        <v>8</v>
      </c>
      <c r="C19">
        <v>3342</v>
      </c>
      <c r="D19">
        <v>37374.49</v>
      </c>
      <c r="E19">
        <v>1134.0999999999999</v>
      </c>
      <c r="F19">
        <v>259.5</v>
      </c>
      <c r="G19">
        <v>10.5</v>
      </c>
      <c r="H19">
        <v>222.25</v>
      </c>
      <c r="I19">
        <v>0</v>
      </c>
      <c r="J19">
        <v>42342.84</v>
      </c>
      <c r="L19" t="str">
        <f t="shared" si="2"/>
        <v>Z</v>
      </c>
      <c r="M19" t="str">
        <f t="shared" si="2"/>
        <v>TOTALS</v>
      </c>
      <c r="N19" s="1">
        <f t="shared" si="0"/>
        <v>7.8927157460387642E-2</v>
      </c>
      <c r="O19" s="1">
        <f t="shared" si="3"/>
        <v>0.88266375141582376</v>
      </c>
      <c r="P19" s="1">
        <f t="shared" si="3"/>
        <v>2.6783749035256019E-2</v>
      </c>
    </row>
    <row r="20" spans="1:16" x14ac:dyDescent="0.25">
      <c r="L20">
        <f t="shared" si="2"/>
        <v>0</v>
      </c>
      <c r="M20">
        <f t="shared" si="2"/>
        <v>0</v>
      </c>
      <c r="N20" s="1" t="e">
        <f t="shared" si="0"/>
        <v>#DIV/0!</v>
      </c>
      <c r="O20" s="1" t="e">
        <f t="shared" si="3"/>
        <v>#DIV/0!</v>
      </c>
      <c r="P20" s="1" t="e">
        <f t="shared" si="3"/>
        <v>#DIV/0!</v>
      </c>
    </row>
    <row r="21" spans="1:16" x14ac:dyDescent="0.25">
      <c r="L21">
        <f t="shared" si="2"/>
        <v>0</v>
      </c>
      <c r="M21">
        <f t="shared" si="2"/>
        <v>0</v>
      </c>
      <c r="N21" s="1" t="e">
        <f t="shared" si="0"/>
        <v>#DIV/0!</v>
      </c>
      <c r="O21" s="1" t="e">
        <f t="shared" si="3"/>
        <v>#DIV/0!</v>
      </c>
      <c r="P21" s="1" t="e">
        <f t="shared" si="3"/>
        <v>#DIV/0!</v>
      </c>
    </row>
    <row r="22" spans="1:16" x14ac:dyDescent="0.25">
      <c r="L22">
        <f t="shared" si="2"/>
        <v>0</v>
      </c>
      <c r="M22">
        <f t="shared" si="2"/>
        <v>0</v>
      </c>
      <c r="N22" s="1" t="e">
        <f t="shared" ref="N22:P45" si="4">+C22/$J22</f>
        <v>#DIV/0!</v>
      </c>
      <c r="O22" s="1" t="e">
        <f t="shared" si="4"/>
        <v>#DIV/0!</v>
      </c>
      <c r="P22" s="1" t="e">
        <f t="shared" si="4"/>
        <v>#DIV/0!</v>
      </c>
    </row>
    <row r="23" spans="1:16" x14ac:dyDescent="0.25">
      <c r="D23" s="34"/>
      <c r="E23" s="34"/>
      <c r="F23" s="34"/>
      <c r="G23" s="34"/>
      <c r="L23">
        <f t="shared" si="2"/>
        <v>0</v>
      </c>
      <c r="M23">
        <f t="shared" si="2"/>
        <v>0</v>
      </c>
      <c r="N23" s="1" t="e">
        <f t="shared" si="4"/>
        <v>#DIV/0!</v>
      </c>
      <c r="O23" s="1" t="e">
        <f t="shared" si="4"/>
        <v>#DIV/0!</v>
      </c>
      <c r="P23" s="1" t="e">
        <f t="shared" si="4"/>
        <v>#DIV/0!</v>
      </c>
    </row>
    <row r="24" spans="1:16" x14ac:dyDescent="0.25">
      <c r="L24">
        <f t="shared" si="2"/>
        <v>0</v>
      </c>
      <c r="M24">
        <f t="shared" si="2"/>
        <v>0</v>
      </c>
      <c r="N24" s="1" t="e">
        <f t="shared" si="4"/>
        <v>#DIV/0!</v>
      </c>
      <c r="O24" s="1" t="e">
        <f t="shared" si="4"/>
        <v>#DIV/0!</v>
      </c>
      <c r="P24" s="1" t="e">
        <f t="shared" si="4"/>
        <v>#DIV/0!</v>
      </c>
    </row>
    <row r="25" spans="1:16" x14ac:dyDescent="0.25">
      <c r="E25" s="11"/>
      <c r="F25" s="11"/>
      <c r="G25" s="11"/>
      <c r="L25">
        <f t="shared" si="2"/>
        <v>0</v>
      </c>
      <c r="M25">
        <f t="shared" si="2"/>
        <v>0</v>
      </c>
      <c r="N25" s="1" t="e">
        <f t="shared" si="4"/>
        <v>#DIV/0!</v>
      </c>
      <c r="O25" s="1" t="e">
        <f t="shared" si="4"/>
        <v>#DIV/0!</v>
      </c>
      <c r="P25" s="1" t="e">
        <f t="shared" si="4"/>
        <v>#DIV/0!</v>
      </c>
    </row>
    <row r="26" spans="1:16" x14ac:dyDescent="0.25">
      <c r="E26" s="11"/>
      <c r="F26" s="11"/>
      <c r="G26" s="11"/>
      <c r="L26">
        <f t="shared" si="2"/>
        <v>0</v>
      </c>
      <c r="M26">
        <f t="shared" si="2"/>
        <v>0</v>
      </c>
      <c r="N26" s="1" t="e">
        <f t="shared" si="4"/>
        <v>#DIV/0!</v>
      </c>
      <c r="O26" s="1" t="e">
        <f t="shared" si="4"/>
        <v>#DIV/0!</v>
      </c>
      <c r="P26" s="1" t="e">
        <f t="shared" si="4"/>
        <v>#DIV/0!</v>
      </c>
    </row>
    <row r="27" spans="1:16" x14ac:dyDescent="0.25">
      <c r="E27" s="11"/>
      <c r="F27" s="11"/>
      <c r="G27" s="11"/>
      <c r="L27">
        <f t="shared" si="2"/>
        <v>0</v>
      </c>
      <c r="M27">
        <f t="shared" si="2"/>
        <v>0</v>
      </c>
      <c r="N27" s="1" t="e">
        <f t="shared" si="4"/>
        <v>#DIV/0!</v>
      </c>
      <c r="O27" s="1" t="e">
        <f t="shared" si="4"/>
        <v>#DIV/0!</v>
      </c>
      <c r="P27" s="1" t="e">
        <f t="shared" si="4"/>
        <v>#DIV/0!</v>
      </c>
    </row>
    <row r="28" spans="1:16" x14ac:dyDescent="0.25">
      <c r="E28" s="11"/>
      <c r="F28" s="11"/>
      <c r="G28" s="11"/>
      <c r="L28">
        <f t="shared" si="2"/>
        <v>0</v>
      </c>
      <c r="M28">
        <f t="shared" si="2"/>
        <v>0</v>
      </c>
      <c r="N28" s="1" t="e">
        <f t="shared" si="4"/>
        <v>#DIV/0!</v>
      </c>
      <c r="O28" s="1" t="e">
        <f t="shared" si="4"/>
        <v>#DIV/0!</v>
      </c>
      <c r="P28" s="1" t="e">
        <f t="shared" si="4"/>
        <v>#DIV/0!</v>
      </c>
    </row>
    <row r="29" spans="1:16" x14ac:dyDescent="0.25">
      <c r="E29" s="11"/>
      <c r="F29" s="11"/>
      <c r="G29" s="11"/>
      <c r="L29">
        <f t="shared" si="2"/>
        <v>0</v>
      </c>
      <c r="M29">
        <f t="shared" si="2"/>
        <v>0</v>
      </c>
      <c r="N29" s="1" t="e">
        <f t="shared" si="4"/>
        <v>#DIV/0!</v>
      </c>
      <c r="O29" s="1" t="e">
        <f t="shared" si="4"/>
        <v>#DIV/0!</v>
      </c>
      <c r="P29" s="1" t="e">
        <f t="shared" si="4"/>
        <v>#DIV/0!</v>
      </c>
    </row>
    <row r="30" spans="1:16" x14ac:dyDescent="0.25">
      <c r="E30" s="11"/>
      <c r="F30" s="11"/>
      <c r="G30" s="11"/>
      <c r="L30">
        <f t="shared" si="2"/>
        <v>0</v>
      </c>
      <c r="M30">
        <f t="shared" si="2"/>
        <v>0</v>
      </c>
      <c r="N30" s="1" t="e">
        <f t="shared" si="4"/>
        <v>#DIV/0!</v>
      </c>
      <c r="O30" s="1" t="e">
        <f t="shared" si="4"/>
        <v>#DIV/0!</v>
      </c>
      <c r="P30" s="1" t="e">
        <f t="shared" si="4"/>
        <v>#DIV/0!</v>
      </c>
    </row>
    <row r="31" spans="1:16" x14ac:dyDescent="0.25">
      <c r="E31" s="11"/>
      <c r="F31" s="11"/>
      <c r="G31" s="11"/>
      <c r="L31">
        <f t="shared" si="2"/>
        <v>0</v>
      </c>
      <c r="M31">
        <f t="shared" si="2"/>
        <v>0</v>
      </c>
      <c r="N31" s="1" t="e">
        <f t="shared" si="4"/>
        <v>#DIV/0!</v>
      </c>
      <c r="O31" s="1" t="e">
        <f t="shared" si="4"/>
        <v>#DIV/0!</v>
      </c>
      <c r="P31" s="1" t="e">
        <f t="shared" si="4"/>
        <v>#DIV/0!</v>
      </c>
    </row>
    <row r="32" spans="1:16" x14ac:dyDescent="0.25">
      <c r="E32" s="11"/>
      <c r="F32" s="11"/>
      <c r="G32" s="11"/>
      <c r="L32">
        <f t="shared" si="2"/>
        <v>0</v>
      </c>
      <c r="M32">
        <f t="shared" si="2"/>
        <v>0</v>
      </c>
      <c r="N32" s="1" t="e">
        <f t="shared" si="4"/>
        <v>#DIV/0!</v>
      </c>
      <c r="O32" s="1" t="e">
        <f t="shared" si="4"/>
        <v>#DIV/0!</v>
      </c>
      <c r="P32" s="1" t="e">
        <f t="shared" si="4"/>
        <v>#DIV/0!</v>
      </c>
    </row>
    <row r="33" spans="5:16" x14ac:dyDescent="0.25">
      <c r="E33" s="11"/>
      <c r="F33" s="11"/>
      <c r="G33" s="11"/>
      <c r="L33">
        <f t="shared" si="2"/>
        <v>0</v>
      </c>
      <c r="M33">
        <f t="shared" si="2"/>
        <v>0</v>
      </c>
      <c r="N33" s="1" t="e">
        <f t="shared" si="4"/>
        <v>#DIV/0!</v>
      </c>
      <c r="O33" s="1" t="e">
        <f t="shared" si="4"/>
        <v>#DIV/0!</v>
      </c>
      <c r="P33" s="1" t="e">
        <f t="shared" si="4"/>
        <v>#DIV/0!</v>
      </c>
    </row>
    <row r="34" spans="5:16" x14ac:dyDescent="0.25">
      <c r="E34" s="11"/>
      <c r="F34" s="11"/>
      <c r="G34" s="11"/>
      <c r="L34">
        <f t="shared" si="2"/>
        <v>0</v>
      </c>
      <c r="M34">
        <f t="shared" si="2"/>
        <v>0</v>
      </c>
      <c r="N34" s="1" t="e">
        <f t="shared" si="4"/>
        <v>#DIV/0!</v>
      </c>
      <c r="O34" s="1" t="e">
        <f t="shared" si="4"/>
        <v>#DIV/0!</v>
      </c>
      <c r="P34" s="1" t="e">
        <f t="shared" si="4"/>
        <v>#DIV/0!</v>
      </c>
    </row>
    <row r="35" spans="5:16" x14ac:dyDescent="0.25">
      <c r="E35" s="11"/>
      <c r="F35" s="11"/>
      <c r="G35" s="11"/>
      <c r="L35">
        <f t="shared" si="2"/>
        <v>0</v>
      </c>
      <c r="M35">
        <f t="shared" si="2"/>
        <v>0</v>
      </c>
      <c r="N35" s="1" t="e">
        <f t="shared" si="4"/>
        <v>#DIV/0!</v>
      </c>
      <c r="O35" s="1" t="e">
        <f t="shared" si="4"/>
        <v>#DIV/0!</v>
      </c>
      <c r="P35" s="1" t="e">
        <f t="shared" si="4"/>
        <v>#DIV/0!</v>
      </c>
    </row>
    <row r="36" spans="5:16" x14ac:dyDescent="0.25">
      <c r="E36" s="11"/>
      <c r="F36" s="11"/>
      <c r="G36" s="11"/>
      <c r="L36">
        <f t="shared" si="2"/>
        <v>0</v>
      </c>
      <c r="M36">
        <f t="shared" si="2"/>
        <v>0</v>
      </c>
      <c r="N36" s="1" t="e">
        <f t="shared" si="4"/>
        <v>#DIV/0!</v>
      </c>
      <c r="O36" s="1" t="e">
        <f t="shared" si="4"/>
        <v>#DIV/0!</v>
      </c>
      <c r="P36" s="1" t="e">
        <f t="shared" si="4"/>
        <v>#DIV/0!</v>
      </c>
    </row>
    <row r="37" spans="5:16" x14ac:dyDescent="0.25">
      <c r="E37" s="11"/>
      <c r="F37" s="11"/>
      <c r="G37" s="11"/>
      <c r="L37">
        <f t="shared" si="2"/>
        <v>0</v>
      </c>
      <c r="M37">
        <f t="shared" si="2"/>
        <v>0</v>
      </c>
      <c r="N37" s="1" t="e">
        <f t="shared" si="4"/>
        <v>#DIV/0!</v>
      </c>
      <c r="O37" s="1" t="e">
        <f t="shared" si="4"/>
        <v>#DIV/0!</v>
      </c>
      <c r="P37" s="1" t="e">
        <f t="shared" si="4"/>
        <v>#DIV/0!</v>
      </c>
    </row>
    <row r="38" spans="5:16" x14ac:dyDescent="0.25">
      <c r="E38" s="11"/>
      <c r="F38" s="11"/>
      <c r="G38" s="11"/>
      <c r="L38">
        <f t="shared" si="2"/>
        <v>0</v>
      </c>
      <c r="M38">
        <f t="shared" si="2"/>
        <v>0</v>
      </c>
      <c r="N38" s="1" t="e">
        <f t="shared" si="4"/>
        <v>#DIV/0!</v>
      </c>
      <c r="O38" s="1" t="e">
        <f t="shared" si="4"/>
        <v>#DIV/0!</v>
      </c>
      <c r="P38" s="1" t="e">
        <f t="shared" si="4"/>
        <v>#DIV/0!</v>
      </c>
    </row>
    <row r="39" spans="5:16" x14ac:dyDescent="0.25">
      <c r="E39" s="11"/>
      <c r="F39" s="11"/>
      <c r="G39" s="11"/>
      <c r="L39">
        <f t="shared" si="2"/>
        <v>0</v>
      </c>
      <c r="M39">
        <f t="shared" si="2"/>
        <v>0</v>
      </c>
      <c r="N39" s="1" t="e">
        <f t="shared" si="4"/>
        <v>#DIV/0!</v>
      </c>
      <c r="O39" s="1" t="e">
        <f t="shared" si="4"/>
        <v>#DIV/0!</v>
      </c>
      <c r="P39" s="1" t="e">
        <f t="shared" si="4"/>
        <v>#DIV/0!</v>
      </c>
    </row>
    <row r="40" spans="5:16" x14ac:dyDescent="0.25">
      <c r="E40" s="11"/>
      <c r="F40" s="11"/>
      <c r="G40" s="11"/>
      <c r="N40" s="1"/>
      <c r="O40" s="1"/>
      <c r="P40" s="1"/>
    </row>
    <row r="41" spans="5:16" x14ac:dyDescent="0.25">
      <c r="E41" s="11"/>
      <c r="F41" s="11"/>
      <c r="G41" s="11"/>
      <c r="L41">
        <f t="shared" si="2"/>
        <v>0</v>
      </c>
      <c r="M41">
        <f t="shared" si="2"/>
        <v>0</v>
      </c>
      <c r="N41" s="1" t="e">
        <f t="shared" si="4"/>
        <v>#DIV/0!</v>
      </c>
      <c r="O41" s="1" t="e">
        <f t="shared" si="4"/>
        <v>#DIV/0!</v>
      </c>
      <c r="P41" s="1" t="e">
        <f t="shared" si="4"/>
        <v>#DIV/0!</v>
      </c>
    </row>
    <row r="42" spans="5:16" x14ac:dyDescent="0.25">
      <c r="E42" s="11"/>
      <c r="F42" s="11"/>
      <c r="G42" s="11"/>
      <c r="L42">
        <f t="shared" si="2"/>
        <v>0</v>
      </c>
      <c r="M42">
        <f t="shared" si="2"/>
        <v>0</v>
      </c>
      <c r="N42" s="1" t="e">
        <f t="shared" si="4"/>
        <v>#DIV/0!</v>
      </c>
      <c r="O42" s="1" t="e">
        <f t="shared" si="4"/>
        <v>#DIV/0!</v>
      </c>
      <c r="P42" s="1" t="e">
        <f t="shared" si="4"/>
        <v>#DIV/0!</v>
      </c>
    </row>
    <row r="43" spans="5:16" x14ac:dyDescent="0.25">
      <c r="L43">
        <f t="shared" si="2"/>
        <v>0</v>
      </c>
      <c r="M43">
        <f t="shared" si="2"/>
        <v>0</v>
      </c>
      <c r="N43" s="1" t="e">
        <f t="shared" si="4"/>
        <v>#DIV/0!</v>
      </c>
      <c r="O43" s="1" t="e">
        <f t="shared" si="4"/>
        <v>#DIV/0!</v>
      </c>
      <c r="P43" s="1" t="e">
        <f t="shared" si="4"/>
        <v>#DIV/0!</v>
      </c>
    </row>
    <row r="44" spans="5:16" x14ac:dyDescent="0.25">
      <c r="L44">
        <f t="shared" si="2"/>
        <v>0</v>
      </c>
      <c r="M44">
        <f t="shared" si="2"/>
        <v>0</v>
      </c>
      <c r="N44" s="1" t="e">
        <f t="shared" si="4"/>
        <v>#DIV/0!</v>
      </c>
      <c r="O44" s="1" t="e">
        <f t="shared" si="4"/>
        <v>#DIV/0!</v>
      </c>
      <c r="P44" s="1" t="e">
        <f t="shared" si="4"/>
        <v>#DIV/0!</v>
      </c>
    </row>
    <row r="45" spans="5:16" x14ac:dyDescent="0.25">
      <c r="L45">
        <f t="shared" si="2"/>
        <v>0</v>
      </c>
      <c r="M45">
        <f t="shared" si="2"/>
        <v>0</v>
      </c>
      <c r="N45" s="1" t="e">
        <f t="shared" si="4"/>
        <v>#DIV/0!</v>
      </c>
      <c r="O45" s="1" t="e">
        <f t="shared" si="4"/>
        <v>#DIV/0!</v>
      </c>
      <c r="P45" s="1" t="e">
        <f t="shared" si="4"/>
        <v>#DIV/0!</v>
      </c>
    </row>
    <row r="46" spans="5:16" x14ac:dyDescent="0.25">
      <c r="L46">
        <f t="shared" si="2"/>
        <v>0</v>
      </c>
      <c r="M46">
        <f t="shared" si="2"/>
        <v>0</v>
      </c>
      <c r="N46" s="1" t="e">
        <f t="shared" ref="N46:P63" si="5">+C46/$J46</f>
        <v>#DIV/0!</v>
      </c>
      <c r="O46" s="1" t="e">
        <f t="shared" si="5"/>
        <v>#DIV/0!</v>
      </c>
      <c r="P46" s="1" t="e">
        <f t="shared" si="5"/>
        <v>#DIV/0!</v>
      </c>
    </row>
    <row r="47" spans="5:16" x14ac:dyDescent="0.25">
      <c r="L47">
        <f t="shared" si="2"/>
        <v>0</v>
      </c>
      <c r="M47">
        <f t="shared" si="2"/>
        <v>0</v>
      </c>
      <c r="N47" s="1" t="e">
        <f t="shared" si="5"/>
        <v>#DIV/0!</v>
      </c>
      <c r="O47" s="1" t="e">
        <f t="shared" si="5"/>
        <v>#DIV/0!</v>
      </c>
      <c r="P47" s="1" t="e">
        <f t="shared" si="5"/>
        <v>#DIV/0!</v>
      </c>
    </row>
    <row r="48" spans="5:16" x14ac:dyDescent="0.25">
      <c r="L48">
        <f t="shared" si="2"/>
        <v>0</v>
      </c>
      <c r="M48">
        <f t="shared" si="2"/>
        <v>0</v>
      </c>
      <c r="N48" s="1" t="e">
        <f t="shared" si="5"/>
        <v>#DIV/0!</v>
      </c>
      <c r="O48" s="1" t="e">
        <f t="shared" si="5"/>
        <v>#DIV/0!</v>
      </c>
      <c r="P48" s="1" t="e">
        <f t="shared" si="5"/>
        <v>#DIV/0!</v>
      </c>
    </row>
    <row r="49" spans="12:16" x14ac:dyDescent="0.25">
      <c r="L49">
        <f t="shared" si="2"/>
        <v>0</v>
      </c>
      <c r="M49">
        <f t="shared" si="2"/>
        <v>0</v>
      </c>
      <c r="N49" s="1" t="e">
        <f t="shared" si="5"/>
        <v>#DIV/0!</v>
      </c>
      <c r="O49" s="1" t="e">
        <f t="shared" si="5"/>
        <v>#DIV/0!</v>
      </c>
      <c r="P49" s="1" t="e">
        <f t="shared" si="5"/>
        <v>#DIV/0!</v>
      </c>
    </row>
    <row r="50" spans="12:16" x14ac:dyDescent="0.25">
      <c r="L50">
        <f t="shared" si="2"/>
        <v>0</v>
      </c>
      <c r="M50">
        <f t="shared" si="2"/>
        <v>0</v>
      </c>
      <c r="N50" s="1" t="e">
        <f t="shared" si="5"/>
        <v>#DIV/0!</v>
      </c>
      <c r="O50" s="1" t="e">
        <f t="shared" si="5"/>
        <v>#DIV/0!</v>
      </c>
      <c r="P50" s="1" t="e">
        <f t="shared" si="5"/>
        <v>#DIV/0!</v>
      </c>
    </row>
    <row r="51" spans="12:16" x14ac:dyDescent="0.25">
      <c r="L51">
        <f t="shared" si="2"/>
        <v>0</v>
      </c>
      <c r="M51">
        <f t="shared" si="2"/>
        <v>0</v>
      </c>
      <c r="N51" s="1" t="e">
        <f t="shared" si="5"/>
        <v>#DIV/0!</v>
      </c>
      <c r="O51" s="1" t="e">
        <f t="shared" si="5"/>
        <v>#DIV/0!</v>
      </c>
      <c r="P51" s="1" t="e">
        <f t="shared" si="5"/>
        <v>#DIV/0!</v>
      </c>
    </row>
    <row r="52" spans="12:16" x14ac:dyDescent="0.25">
      <c r="L52">
        <f t="shared" si="2"/>
        <v>0</v>
      </c>
      <c r="M52">
        <f t="shared" si="2"/>
        <v>0</v>
      </c>
      <c r="N52" s="1" t="e">
        <f t="shared" si="5"/>
        <v>#DIV/0!</v>
      </c>
      <c r="O52" s="1" t="e">
        <f t="shared" si="5"/>
        <v>#DIV/0!</v>
      </c>
      <c r="P52" s="1" t="e">
        <f t="shared" si="5"/>
        <v>#DIV/0!</v>
      </c>
    </row>
    <row r="53" spans="12:16" x14ac:dyDescent="0.25">
      <c r="L53">
        <f t="shared" si="2"/>
        <v>0</v>
      </c>
      <c r="M53">
        <f t="shared" si="2"/>
        <v>0</v>
      </c>
      <c r="N53" s="1" t="e">
        <f t="shared" si="5"/>
        <v>#DIV/0!</v>
      </c>
      <c r="O53" s="1" t="e">
        <f t="shared" si="5"/>
        <v>#DIV/0!</v>
      </c>
      <c r="P53" s="1" t="e">
        <f t="shared" si="5"/>
        <v>#DIV/0!</v>
      </c>
    </row>
    <row r="54" spans="12:16" x14ac:dyDescent="0.25">
      <c r="L54">
        <f t="shared" si="2"/>
        <v>0</v>
      </c>
      <c r="M54">
        <f t="shared" si="2"/>
        <v>0</v>
      </c>
      <c r="N54" s="1" t="e">
        <f t="shared" si="5"/>
        <v>#DIV/0!</v>
      </c>
      <c r="O54" s="1" t="e">
        <f t="shared" si="5"/>
        <v>#DIV/0!</v>
      </c>
      <c r="P54" s="1" t="e">
        <f t="shared" si="5"/>
        <v>#DIV/0!</v>
      </c>
    </row>
    <row r="55" spans="12:16" x14ac:dyDescent="0.25">
      <c r="L55">
        <f t="shared" si="2"/>
        <v>0</v>
      </c>
      <c r="M55">
        <f t="shared" si="2"/>
        <v>0</v>
      </c>
      <c r="N55" s="1" t="e">
        <f t="shared" si="5"/>
        <v>#DIV/0!</v>
      </c>
      <c r="O55" s="1" t="e">
        <f t="shared" si="5"/>
        <v>#DIV/0!</v>
      </c>
      <c r="P55" s="1" t="e">
        <f t="shared" si="5"/>
        <v>#DIV/0!</v>
      </c>
    </row>
    <row r="56" spans="12:16" x14ac:dyDescent="0.25">
      <c r="L56">
        <f t="shared" si="2"/>
        <v>0</v>
      </c>
      <c r="M56">
        <f t="shared" si="2"/>
        <v>0</v>
      </c>
      <c r="N56" s="1" t="e">
        <f t="shared" si="5"/>
        <v>#DIV/0!</v>
      </c>
      <c r="O56" s="1" t="e">
        <f t="shared" si="5"/>
        <v>#DIV/0!</v>
      </c>
      <c r="P56" s="1" t="e">
        <f t="shared" si="5"/>
        <v>#DIV/0!</v>
      </c>
    </row>
    <row r="57" spans="12:16" x14ac:dyDescent="0.25">
      <c r="L57">
        <f t="shared" si="2"/>
        <v>0</v>
      </c>
      <c r="M57">
        <f t="shared" si="2"/>
        <v>0</v>
      </c>
      <c r="N57" s="1" t="e">
        <f t="shared" si="5"/>
        <v>#DIV/0!</v>
      </c>
      <c r="O57" s="1" t="e">
        <f t="shared" si="5"/>
        <v>#DIV/0!</v>
      </c>
      <c r="P57" s="1" t="e">
        <f t="shared" si="5"/>
        <v>#DIV/0!</v>
      </c>
    </row>
    <row r="58" spans="12:16" x14ac:dyDescent="0.25">
      <c r="L58">
        <f t="shared" si="2"/>
        <v>0</v>
      </c>
      <c r="M58">
        <f t="shared" si="2"/>
        <v>0</v>
      </c>
      <c r="N58" s="1" t="e">
        <f t="shared" si="5"/>
        <v>#DIV/0!</v>
      </c>
      <c r="O58" s="1" t="e">
        <f t="shared" si="5"/>
        <v>#DIV/0!</v>
      </c>
      <c r="P58" s="1" t="e">
        <f t="shared" si="5"/>
        <v>#DIV/0!</v>
      </c>
    </row>
    <row r="59" spans="12:16" x14ac:dyDescent="0.25">
      <c r="L59">
        <f t="shared" si="2"/>
        <v>0</v>
      </c>
      <c r="M59">
        <f t="shared" si="2"/>
        <v>0</v>
      </c>
      <c r="N59" s="1" t="e">
        <f t="shared" si="5"/>
        <v>#DIV/0!</v>
      </c>
      <c r="O59" s="1" t="e">
        <f t="shared" si="5"/>
        <v>#DIV/0!</v>
      </c>
      <c r="P59" s="1" t="e">
        <f t="shared" si="5"/>
        <v>#DIV/0!</v>
      </c>
    </row>
    <row r="60" spans="12:16" x14ac:dyDescent="0.25">
      <c r="L60">
        <f t="shared" si="2"/>
        <v>0</v>
      </c>
      <c r="M60">
        <f t="shared" si="2"/>
        <v>0</v>
      </c>
      <c r="N60" s="1" t="e">
        <f t="shared" si="5"/>
        <v>#DIV/0!</v>
      </c>
      <c r="O60" s="1" t="e">
        <f t="shared" si="5"/>
        <v>#DIV/0!</v>
      </c>
      <c r="P60" s="1" t="e">
        <f t="shared" si="5"/>
        <v>#DIV/0!</v>
      </c>
    </row>
    <row r="61" spans="12:16" x14ac:dyDescent="0.25">
      <c r="L61">
        <f t="shared" si="2"/>
        <v>0</v>
      </c>
      <c r="M61">
        <f t="shared" si="2"/>
        <v>0</v>
      </c>
      <c r="N61" s="1" t="e">
        <f t="shared" si="5"/>
        <v>#DIV/0!</v>
      </c>
      <c r="O61" s="1" t="e">
        <f t="shared" si="5"/>
        <v>#DIV/0!</v>
      </c>
      <c r="P61" s="1" t="e">
        <f t="shared" si="5"/>
        <v>#DIV/0!</v>
      </c>
    </row>
    <row r="62" spans="12:16" x14ac:dyDescent="0.25">
      <c r="L62">
        <f t="shared" si="2"/>
        <v>0</v>
      </c>
      <c r="M62">
        <f t="shared" si="2"/>
        <v>0</v>
      </c>
      <c r="N62" s="1" t="e">
        <f t="shared" si="5"/>
        <v>#DIV/0!</v>
      </c>
      <c r="O62" s="1" t="e">
        <f t="shared" si="5"/>
        <v>#DIV/0!</v>
      </c>
      <c r="P62" s="1" t="e">
        <f t="shared" si="5"/>
        <v>#DIV/0!</v>
      </c>
    </row>
    <row r="63" spans="12:16" x14ac:dyDescent="0.25">
      <c r="L63">
        <f t="shared" si="2"/>
        <v>0</v>
      </c>
      <c r="M63">
        <f t="shared" si="2"/>
        <v>0</v>
      </c>
      <c r="N63" s="1" t="e">
        <f t="shared" si="5"/>
        <v>#DIV/0!</v>
      </c>
      <c r="O63" s="1" t="e">
        <f t="shared" si="5"/>
        <v>#DIV/0!</v>
      </c>
      <c r="P63" s="1" t="e">
        <f t="shared" si="5"/>
        <v>#DIV/0!</v>
      </c>
    </row>
  </sheetData>
  <mergeCells count="1">
    <mergeCell ref="D23:G23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63"/>
  <sheetViews>
    <sheetView topLeftCell="G1" workbookViewId="0">
      <selection activeCell="C23" sqref="C23:G45"/>
    </sheetView>
  </sheetViews>
  <sheetFormatPr baseColWidth="10" defaultColWidth="11.42578125" defaultRowHeight="15" x14ac:dyDescent="0.25"/>
  <cols>
    <col min="1" max="12" width="11.42578125" customWidth="1"/>
    <col min="13" max="13" width="47.7109375" customWidth="1"/>
  </cols>
  <sheetData>
    <row r="1" spans="1:16" x14ac:dyDescent="0.25">
      <c r="A1" t="s">
        <v>10</v>
      </c>
      <c r="B1" t="s">
        <v>11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L1" t="s">
        <v>0</v>
      </c>
      <c r="N1" t="s">
        <v>1</v>
      </c>
      <c r="O1" t="s">
        <v>2</v>
      </c>
      <c r="P1" t="s">
        <v>3</v>
      </c>
    </row>
    <row r="2" spans="1:16" x14ac:dyDescent="0.25">
      <c r="A2" t="s">
        <v>42</v>
      </c>
      <c r="B2" t="s">
        <v>43</v>
      </c>
      <c r="C2">
        <v>259.49</v>
      </c>
      <c r="D2">
        <v>2491.4</v>
      </c>
      <c r="E2">
        <v>86.96</v>
      </c>
      <c r="F2">
        <v>22.5</v>
      </c>
      <c r="G2">
        <v>0</v>
      </c>
      <c r="H2">
        <v>9</v>
      </c>
      <c r="I2">
        <v>0</v>
      </c>
      <c r="J2">
        <v>2869.35</v>
      </c>
      <c r="L2" t="str">
        <f>+A2</f>
        <v>A</v>
      </c>
      <c r="M2" t="str">
        <f>+B2</f>
        <v>Agrònoms</v>
      </c>
      <c r="N2" s="1">
        <f t="shared" ref="N2:N21" si="0">+C2/$J2</f>
        <v>9.0435115967030869E-2</v>
      </c>
      <c r="O2" s="1">
        <f t="shared" ref="O2:P17" si="1">+D2/$J2</f>
        <v>0.8682802725355917</v>
      </c>
      <c r="P2" s="1">
        <f t="shared" si="1"/>
        <v>3.0306515412898392E-2</v>
      </c>
    </row>
    <row r="3" spans="1:16" x14ac:dyDescent="0.25">
      <c r="A3" t="s">
        <v>12</v>
      </c>
      <c r="B3" t="s">
        <v>13</v>
      </c>
      <c r="C3">
        <v>263</v>
      </c>
      <c r="D3">
        <v>3521.36</v>
      </c>
      <c r="E3">
        <v>29.5</v>
      </c>
      <c r="F3">
        <v>14.5</v>
      </c>
      <c r="G3">
        <v>0</v>
      </c>
      <c r="H3">
        <v>0</v>
      </c>
      <c r="I3">
        <v>0</v>
      </c>
      <c r="J3">
        <v>3828.36</v>
      </c>
      <c r="L3" t="str">
        <f t="shared" ref="L3:M63" si="2">+A3</f>
        <v>B</v>
      </c>
      <c r="M3" t="str">
        <f t="shared" si="2"/>
        <v>ETS Arquit</v>
      </c>
      <c r="N3" s="1">
        <f t="shared" si="0"/>
        <v>6.8697823611154646E-2</v>
      </c>
      <c r="O3" s="1">
        <f t="shared" si="1"/>
        <v>0.91980900437785373</v>
      </c>
      <c r="P3" s="1">
        <f t="shared" si="1"/>
        <v>7.7056494164603117E-3</v>
      </c>
    </row>
    <row r="4" spans="1:16" x14ac:dyDescent="0.25">
      <c r="A4" t="s">
        <v>14</v>
      </c>
      <c r="B4" t="s">
        <v>15</v>
      </c>
      <c r="C4">
        <v>143.4</v>
      </c>
      <c r="D4">
        <v>2872.53</v>
      </c>
      <c r="E4">
        <v>54.3</v>
      </c>
      <c r="F4">
        <v>33</v>
      </c>
      <c r="G4">
        <v>0</v>
      </c>
      <c r="H4">
        <v>13.5</v>
      </c>
      <c r="I4">
        <v>0</v>
      </c>
      <c r="J4">
        <v>3116.73</v>
      </c>
      <c r="L4" t="str">
        <f t="shared" si="2"/>
        <v>C</v>
      </c>
      <c r="M4" t="str">
        <f t="shared" si="2"/>
        <v>Camins</v>
      </c>
      <c r="N4" s="1">
        <f t="shared" si="0"/>
        <v>4.6009760229471272E-2</v>
      </c>
      <c r="O4" s="1">
        <f t="shared" si="1"/>
        <v>0.92164865098997995</v>
      </c>
      <c r="P4" s="1">
        <f t="shared" si="1"/>
        <v>1.7422105860950419E-2</v>
      </c>
    </row>
    <row r="5" spans="1:16" x14ac:dyDescent="0.25">
      <c r="A5" t="s">
        <v>16</v>
      </c>
      <c r="B5" t="s">
        <v>17</v>
      </c>
      <c r="C5">
        <v>283.14999999999998</v>
      </c>
      <c r="D5">
        <v>4718.3999999999996</v>
      </c>
      <c r="E5">
        <v>166.4</v>
      </c>
      <c r="F5">
        <v>27</v>
      </c>
      <c r="G5">
        <v>0</v>
      </c>
      <c r="H5">
        <v>52</v>
      </c>
      <c r="I5">
        <v>0</v>
      </c>
      <c r="J5">
        <v>5246.95</v>
      </c>
      <c r="L5" t="str">
        <f t="shared" si="2"/>
        <v>D</v>
      </c>
      <c r="M5" t="str">
        <f t="shared" si="2"/>
        <v>Industr.</v>
      </c>
      <c r="N5" s="1">
        <f t="shared" si="0"/>
        <v>5.3964684245132885E-2</v>
      </c>
      <c r="O5" s="1">
        <f t="shared" si="1"/>
        <v>0.89926528745271062</v>
      </c>
      <c r="P5" s="1">
        <f t="shared" si="1"/>
        <v>3.1713662222815159E-2</v>
      </c>
    </row>
    <row r="6" spans="1:16" x14ac:dyDescent="0.25">
      <c r="A6" t="s">
        <v>18</v>
      </c>
      <c r="B6" t="s">
        <v>19</v>
      </c>
      <c r="C6">
        <v>174.5</v>
      </c>
      <c r="D6">
        <v>3406</v>
      </c>
      <c r="E6">
        <v>144</v>
      </c>
      <c r="F6">
        <v>24</v>
      </c>
      <c r="G6">
        <v>6</v>
      </c>
      <c r="H6">
        <v>22.5</v>
      </c>
      <c r="I6">
        <v>0</v>
      </c>
      <c r="J6">
        <v>3777</v>
      </c>
      <c r="L6" t="str">
        <f t="shared" si="2"/>
        <v>E</v>
      </c>
      <c r="M6" t="str">
        <f t="shared" si="2"/>
        <v>ETSIDiseny</v>
      </c>
      <c r="N6" s="1">
        <f t="shared" si="0"/>
        <v>4.6200688377018795E-2</v>
      </c>
      <c r="O6" s="1">
        <f t="shared" si="1"/>
        <v>0.90177389462536406</v>
      </c>
      <c r="P6" s="1">
        <f t="shared" si="1"/>
        <v>3.8125496425734713E-2</v>
      </c>
    </row>
    <row r="7" spans="1:16" x14ac:dyDescent="0.25">
      <c r="A7" t="s">
        <v>44</v>
      </c>
      <c r="B7" t="s">
        <v>45</v>
      </c>
      <c r="C7">
        <v>82.35</v>
      </c>
      <c r="D7">
        <v>1403.9</v>
      </c>
      <c r="E7">
        <v>45</v>
      </c>
      <c r="F7">
        <v>6</v>
      </c>
      <c r="G7">
        <v>0</v>
      </c>
      <c r="H7">
        <v>0</v>
      </c>
      <c r="I7">
        <v>0</v>
      </c>
      <c r="J7">
        <v>1537.25</v>
      </c>
      <c r="L7" t="str">
        <f t="shared" si="2"/>
        <v>F</v>
      </c>
      <c r="M7" t="str">
        <f t="shared" si="2"/>
        <v>ETSMRiE</v>
      </c>
      <c r="N7" s="1">
        <f t="shared" si="0"/>
        <v>5.3569686127825658E-2</v>
      </c>
      <c r="O7" s="1">
        <f t="shared" si="1"/>
        <v>0.91325418767279243</v>
      </c>
      <c r="P7" s="1">
        <f t="shared" si="1"/>
        <v>2.9273052528866483E-2</v>
      </c>
    </row>
    <row r="8" spans="1:16" x14ac:dyDescent="0.25">
      <c r="A8" t="s">
        <v>20</v>
      </c>
      <c r="B8" t="s">
        <v>21</v>
      </c>
      <c r="C8">
        <v>21</v>
      </c>
      <c r="D8">
        <v>1136.75</v>
      </c>
      <c r="E8">
        <v>37.5</v>
      </c>
      <c r="F8">
        <v>0</v>
      </c>
      <c r="G8">
        <v>0</v>
      </c>
      <c r="H8">
        <v>9</v>
      </c>
      <c r="I8">
        <v>0</v>
      </c>
      <c r="J8">
        <v>1204.25</v>
      </c>
      <c r="L8" t="str">
        <f t="shared" si="2"/>
        <v>G</v>
      </c>
      <c r="M8" t="str">
        <f t="shared" si="2"/>
        <v>Geodesia</v>
      </c>
      <c r="N8" s="1">
        <f t="shared" si="0"/>
        <v>1.7438239568195974E-2</v>
      </c>
      <c r="O8" s="1">
        <f t="shared" si="1"/>
        <v>0.94394851567365579</v>
      </c>
      <c r="P8" s="1">
        <f t="shared" si="1"/>
        <v>3.1139713514635667E-2</v>
      </c>
    </row>
    <row r="9" spans="1:16" x14ac:dyDescent="0.25">
      <c r="A9" t="s">
        <v>22</v>
      </c>
      <c r="B9" t="s">
        <v>23</v>
      </c>
      <c r="C9">
        <v>127.94</v>
      </c>
      <c r="D9">
        <v>2289.14</v>
      </c>
      <c r="E9">
        <v>51.3</v>
      </c>
      <c r="F9">
        <v>21.9</v>
      </c>
      <c r="G9">
        <v>0</v>
      </c>
      <c r="H9">
        <v>0</v>
      </c>
      <c r="I9">
        <v>0</v>
      </c>
      <c r="J9">
        <v>2490.2800000000002</v>
      </c>
      <c r="L9" t="str">
        <f t="shared" si="2"/>
        <v>H</v>
      </c>
      <c r="M9" t="str">
        <f t="shared" si="2"/>
        <v>Gest.Edif.</v>
      </c>
      <c r="N9" s="1">
        <f t="shared" si="0"/>
        <v>5.1375748911768951E-2</v>
      </c>
      <c r="O9" s="1">
        <f t="shared" si="1"/>
        <v>0.91922996610822871</v>
      </c>
      <c r="P9" s="1">
        <f t="shared" si="1"/>
        <v>2.0600093162214689E-2</v>
      </c>
    </row>
    <row r="10" spans="1:16" x14ac:dyDescent="0.25">
      <c r="A10" t="s">
        <v>48</v>
      </c>
      <c r="B10" t="s">
        <v>49</v>
      </c>
      <c r="C10">
        <v>424.75</v>
      </c>
      <c r="D10">
        <v>1810.7</v>
      </c>
      <c r="E10">
        <v>91.5</v>
      </c>
      <c r="F10">
        <v>0</v>
      </c>
      <c r="G10">
        <v>0</v>
      </c>
      <c r="H10">
        <v>12</v>
      </c>
      <c r="I10">
        <v>0</v>
      </c>
      <c r="J10">
        <v>2338.9499999999998</v>
      </c>
      <c r="L10" t="str">
        <f t="shared" si="2"/>
        <v>I</v>
      </c>
      <c r="M10" t="str">
        <f t="shared" si="2"/>
        <v>Inf.Aplic.</v>
      </c>
      <c r="N10" s="1">
        <f t="shared" si="0"/>
        <v>0.18159858055965286</v>
      </c>
      <c r="O10" s="1">
        <f t="shared" si="1"/>
        <v>0.77415079415977262</v>
      </c>
      <c r="P10" s="1">
        <f t="shared" si="1"/>
        <v>3.9120118001667419E-2</v>
      </c>
    </row>
    <row r="11" spans="1:16" x14ac:dyDescent="0.25">
      <c r="A11" t="s">
        <v>24</v>
      </c>
      <c r="B11" t="s">
        <v>25</v>
      </c>
      <c r="C11">
        <v>323.41000000000003</v>
      </c>
      <c r="D11">
        <v>2884.14</v>
      </c>
      <c r="E11">
        <v>97</v>
      </c>
      <c r="F11">
        <v>16</v>
      </c>
      <c r="G11">
        <v>0</v>
      </c>
      <c r="H11">
        <v>14</v>
      </c>
      <c r="I11">
        <v>0</v>
      </c>
      <c r="J11">
        <v>3334.55</v>
      </c>
      <c r="L11" t="str">
        <f t="shared" si="2"/>
        <v>J</v>
      </c>
      <c r="M11" t="str">
        <f t="shared" si="2"/>
        <v>EPS Alcoi</v>
      </c>
      <c r="N11" s="1">
        <f t="shared" si="0"/>
        <v>9.6987599526172946E-2</v>
      </c>
      <c r="O11" s="1">
        <f t="shared" si="1"/>
        <v>0.86492630189980646</v>
      </c>
      <c r="P11" s="1">
        <f t="shared" si="1"/>
        <v>2.9089382375432966E-2</v>
      </c>
    </row>
    <row r="12" spans="1:16" x14ac:dyDescent="0.25">
      <c r="A12" t="s">
        <v>26</v>
      </c>
      <c r="B12" t="s">
        <v>27</v>
      </c>
      <c r="C12">
        <v>618.29999999999995</v>
      </c>
      <c r="D12">
        <v>2674.2</v>
      </c>
      <c r="E12">
        <v>37.5</v>
      </c>
      <c r="F12">
        <v>0</v>
      </c>
      <c r="G12">
        <v>0</v>
      </c>
      <c r="H12">
        <v>6</v>
      </c>
      <c r="I12">
        <v>0</v>
      </c>
      <c r="J12">
        <v>3336</v>
      </c>
      <c r="L12" t="str">
        <f t="shared" si="2"/>
        <v>L</v>
      </c>
      <c r="M12" t="str">
        <f t="shared" si="2"/>
        <v>Fac. BBAA</v>
      </c>
      <c r="N12" s="1">
        <f t="shared" si="0"/>
        <v>0.18534172661870502</v>
      </c>
      <c r="O12" s="1">
        <f t="shared" si="1"/>
        <v>0.80161870503597121</v>
      </c>
      <c r="P12" s="1">
        <f t="shared" si="1"/>
        <v>1.1241007194244604E-2</v>
      </c>
    </row>
    <row r="13" spans="1:16" x14ac:dyDescent="0.25">
      <c r="A13" t="s">
        <v>28</v>
      </c>
      <c r="B13" t="s">
        <v>29</v>
      </c>
      <c r="C13">
        <v>52.91</v>
      </c>
      <c r="D13">
        <v>1255.04</v>
      </c>
      <c r="E13">
        <v>55.1</v>
      </c>
      <c r="F13">
        <v>12</v>
      </c>
      <c r="G13">
        <v>0</v>
      </c>
      <c r="H13">
        <v>12</v>
      </c>
      <c r="I13">
        <v>0</v>
      </c>
      <c r="J13">
        <v>1387.05</v>
      </c>
      <c r="L13" t="str">
        <f t="shared" si="2"/>
        <v>M</v>
      </c>
      <c r="M13" t="str">
        <f t="shared" si="2"/>
        <v>Fac. Ade</v>
      </c>
      <c r="N13" s="1">
        <f t="shared" si="0"/>
        <v>3.8145704913305212E-2</v>
      </c>
      <c r="O13" s="1">
        <f t="shared" si="1"/>
        <v>0.90482679067084826</v>
      </c>
      <c r="P13" s="1">
        <f t="shared" si="1"/>
        <v>3.9724595364262288E-2</v>
      </c>
    </row>
    <row r="14" spans="1:16" x14ac:dyDescent="0.25">
      <c r="A14" t="s">
        <v>50</v>
      </c>
      <c r="B14" t="s">
        <v>51</v>
      </c>
      <c r="C14">
        <v>195.8</v>
      </c>
      <c r="D14">
        <v>1724.2</v>
      </c>
      <c r="E14">
        <v>63</v>
      </c>
      <c r="F14">
        <v>4.5</v>
      </c>
      <c r="G14">
        <v>4.5</v>
      </c>
      <c r="H14">
        <v>12</v>
      </c>
      <c r="I14">
        <v>0</v>
      </c>
      <c r="J14">
        <v>2004</v>
      </c>
      <c r="L14" t="str">
        <f t="shared" si="2"/>
        <v>P</v>
      </c>
      <c r="M14" t="str">
        <f t="shared" si="2"/>
        <v>Fac.Inf.</v>
      </c>
      <c r="N14" s="1">
        <f t="shared" si="0"/>
        <v>9.7704590818363274E-2</v>
      </c>
      <c r="O14" s="1">
        <f t="shared" si="1"/>
        <v>0.8603792415169661</v>
      </c>
      <c r="P14" s="1">
        <f t="shared" si="1"/>
        <v>3.1437125748502992E-2</v>
      </c>
    </row>
    <row r="15" spans="1:16" x14ac:dyDescent="0.25">
      <c r="A15" t="s">
        <v>30</v>
      </c>
      <c r="B15" t="s">
        <v>31</v>
      </c>
      <c r="C15">
        <v>295.33</v>
      </c>
      <c r="D15">
        <v>2700.17</v>
      </c>
      <c r="E15">
        <v>96.4</v>
      </c>
      <c r="F15">
        <v>42</v>
      </c>
      <c r="G15">
        <v>0</v>
      </c>
      <c r="H15">
        <v>40</v>
      </c>
      <c r="I15">
        <v>0</v>
      </c>
      <c r="J15">
        <v>3173.9</v>
      </c>
      <c r="L15" t="str">
        <f t="shared" si="2"/>
        <v>Q</v>
      </c>
      <c r="M15" t="str">
        <f t="shared" si="2"/>
        <v>EPS Gandia</v>
      </c>
      <c r="N15" s="1">
        <f t="shared" si="0"/>
        <v>9.3049560477645787E-2</v>
      </c>
      <c r="O15" s="1">
        <f t="shared" si="1"/>
        <v>0.85074198935064116</v>
      </c>
      <c r="P15" s="1">
        <f t="shared" si="1"/>
        <v>3.0372727559154353E-2</v>
      </c>
    </row>
    <row r="16" spans="1:16" x14ac:dyDescent="0.25">
      <c r="A16" t="s">
        <v>36</v>
      </c>
      <c r="B16" t="s">
        <v>37</v>
      </c>
      <c r="C16">
        <v>124</v>
      </c>
      <c r="D16">
        <v>1973.6</v>
      </c>
      <c r="E16">
        <v>52.5</v>
      </c>
      <c r="F16">
        <v>30</v>
      </c>
      <c r="G16">
        <v>0</v>
      </c>
      <c r="H16">
        <v>30</v>
      </c>
      <c r="I16">
        <v>0</v>
      </c>
      <c r="J16">
        <v>2210.1</v>
      </c>
      <c r="L16" t="str">
        <f t="shared" si="2"/>
        <v>T</v>
      </c>
      <c r="M16" t="str">
        <f t="shared" si="2"/>
        <v>ETS Teleco</v>
      </c>
      <c r="N16" s="1">
        <f t="shared" si="0"/>
        <v>5.6106058549386911E-2</v>
      </c>
      <c r="O16" s="1">
        <f t="shared" si="1"/>
        <v>0.89299126736346768</v>
      </c>
      <c r="P16" s="1">
        <f t="shared" si="1"/>
        <v>2.3754581240667844E-2</v>
      </c>
    </row>
    <row r="17" spans="1:16" x14ac:dyDescent="0.25">
      <c r="A17" t="s">
        <v>38</v>
      </c>
      <c r="B17" t="s">
        <v>39</v>
      </c>
      <c r="C17">
        <v>0</v>
      </c>
      <c r="D17">
        <v>72</v>
      </c>
      <c r="E17">
        <v>0</v>
      </c>
      <c r="F17">
        <v>0</v>
      </c>
      <c r="G17">
        <v>0</v>
      </c>
      <c r="H17">
        <v>0</v>
      </c>
      <c r="I17">
        <v>0</v>
      </c>
      <c r="J17">
        <v>72</v>
      </c>
      <c r="L17" t="str">
        <f t="shared" si="2"/>
        <v>U</v>
      </c>
      <c r="M17" t="str">
        <f t="shared" si="2"/>
        <v>Universit.</v>
      </c>
      <c r="N17" s="1">
        <f t="shared" si="0"/>
        <v>0</v>
      </c>
      <c r="O17" s="1">
        <f t="shared" si="1"/>
        <v>1</v>
      </c>
      <c r="P17" s="1">
        <f t="shared" si="1"/>
        <v>0</v>
      </c>
    </row>
    <row r="18" spans="1:16" x14ac:dyDescent="0.25">
      <c r="A18" t="s">
        <v>46</v>
      </c>
      <c r="B18" t="s">
        <v>47</v>
      </c>
      <c r="C18">
        <v>51.41</v>
      </c>
      <c r="D18">
        <v>1551.17</v>
      </c>
      <c r="E18">
        <v>37</v>
      </c>
      <c r="F18">
        <v>0</v>
      </c>
      <c r="G18">
        <v>0</v>
      </c>
      <c r="H18">
        <v>0</v>
      </c>
      <c r="I18">
        <v>0</v>
      </c>
      <c r="J18">
        <v>1639.58</v>
      </c>
      <c r="L18" t="str">
        <f t="shared" si="2"/>
        <v>Y</v>
      </c>
      <c r="M18" t="str">
        <f t="shared" si="2"/>
        <v>DOCTORAT</v>
      </c>
      <c r="N18" s="1">
        <f t="shared" si="0"/>
        <v>3.1355591066004711E-2</v>
      </c>
      <c r="O18" s="1">
        <f t="shared" ref="O18:P21" si="3">+D18/$J18</f>
        <v>0.94607765403335009</v>
      </c>
      <c r="P18" s="1">
        <f t="shared" si="3"/>
        <v>2.2566754900645289E-2</v>
      </c>
    </row>
    <row r="19" spans="1:16" x14ac:dyDescent="0.25">
      <c r="A19" t="s">
        <v>9</v>
      </c>
      <c r="B19" t="s">
        <v>8</v>
      </c>
      <c r="C19">
        <v>3440.74</v>
      </c>
      <c r="D19">
        <v>38484.699999999997</v>
      </c>
      <c r="E19">
        <v>1144.96</v>
      </c>
      <c r="F19">
        <v>253.4</v>
      </c>
      <c r="G19">
        <v>10.5</v>
      </c>
      <c r="H19">
        <v>232</v>
      </c>
      <c r="I19">
        <v>0</v>
      </c>
      <c r="J19">
        <v>43566.3</v>
      </c>
      <c r="L19" t="str">
        <f t="shared" si="2"/>
        <v>Z</v>
      </c>
      <c r="M19" t="str">
        <f t="shared" si="2"/>
        <v>TOTALS</v>
      </c>
      <c r="N19" s="1">
        <f t="shared" si="0"/>
        <v>7.8977099271684753E-2</v>
      </c>
      <c r="O19" s="1">
        <f t="shared" si="3"/>
        <v>0.8833593855801386</v>
      </c>
      <c r="P19" s="1">
        <f t="shared" si="3"/>
        <v>2.6280863878731953E-2</v>
      </c>
    </row>
    <row r="20" spans="1:16" x14ac:dyDescent="0.25">
      <c r="L20">
        <f t="shared" si="2"/>
        <v>0</v>
      </c>
      <c r="M20">
        <f t="shared" si="2"/>
        <v>0</v>
      </c>
      <c r="N20" s="1" t="e">
        <f t="shared" si="0"/>
        <v>#DIV/0!</v>
      </c>
      <c r="O20" s="1" t="e">
        <f t="shared" si="3"/>
        <v>#DIV/0!</v>
      </c>
      <c r="P20" s="1" t="e">
        <f t="shared" si="3"/>
        <v>#DIV/0!</v>
      </c>
    </row>
    <row r="21" spans="1:16" x14ac:dyDescent="0.25">
      <c r="L21">
        <f t="shared" si="2"/>
        <v>0</v>
      </c>
      <c r="M21">
        <f t="shared" si="2"/>
        <v>0</v>
      </c>
      <c r="N21" s="1" t="e">
        <f t="shared" si="0"/>
        <v>#DIV/0!</v>
      </c>
      <c r="O21" s="1" t="e">
        <f t="shared" si="3"/>
        <v>#DIV/0!</v>
      </c>
      <c r="P21" s="1" t="e">
        <f t="shared" si="3"/>
        <v>#DIV/0!</v>
      </c>
    </row>
    <row r="22" spans="1:16" x14ac:dyDescent="0.25">
      <c r="L22">
        <f t="shared" si="2"/>
        <v>0</v>
      </c>
      <c r="M22">
        <f t="shared" si="2"/>
        <v>0</v>
      </c>
      <c r="N22" s="1" t="e">
        <f t="shared" ref="N22:P45" si="4">+C22/$J22</f>
        <v>#DIV/0!</v>
      </c>
      <c r="O22" s="1" t="e">
        <f t="shared" si="4"/>
        <v>#DIV/0!</v>
      </c>
      <c r="P22" s="1" t="e">
        <f t="shared" si="4"/>
        <v>#DIV/0!</v>
      </c>
    </row>
    <row r="23" spans="1:16" x14ac:dyDescent="0.25">
      <c r="D23" s="34"/>
      <c r="E23" s="34"/>
      <c r="F23" s="34"/>
      <c r="G23" s="34"/>
      <c r="L23">
        <f t="shared" si="2"/>
        <v>0</v>
      </c>
      <c r="M23">
        <f t="shared" si="2"/>
        <v>0</v>
      </c>
      <c r="N23" s="1" t="e">
        <f t="shared" si="4"/>
        <v>#DIV/0!</v>
      </c>
      <c r="O23" s="1" t="e">
        <f t="shared" si="4"/>
        <v>#DIV/0!</v>
      </c>
      <c r="P23" s="1" t="e">
        <f t="shared" si="4"/>
        <v>#DIV/0!</v>
      </c>
    </row>
    <row r="24" spans="1:16" x14ac:dyDescent="0.25">
      <c r="L24">
        <f t="shared" si="2"/>
        <v>0</v>
      </c>
      <c r="M24">
        <f t="shared" si="2"/>
        <v>0</v>
      </c>
      <c r="N24" s="1" t="e">
        <f t="shared" si="4"/>
        <v>#DIV/0!</v>
      </c>
      <c r="O24" s="1" t="e">
        <f t="shared" si="4"/>
        <v>#DIV/0!</v>
      </c>
      <c r="P24" s="1" t="e">
        <f t="shared" si="4"/>
        <v>#DIV/0!</v>
      </c>
    </row>
    <row r="25" spans="1:16" x14ac:dyDescent="0.25">
      <c r="E25" s="11"/>
      <c r="F25" s="11"/>
      <c r="G25" s="11"/>
      <c r="L25">
        <f t="shared" si="2"/>
        <v>0</v>
      </c>
      <c r="M25">
        <f t="shared" si="2"/>
        <v>0</v>
      </c>
      <c r="N25" s="1" t="e">
        <f t="shared" si="4"/>
        <v>#DIV/0!</v>
      </c>
      <c r="O25" s="1" t="e">
        <f t="shared" si="4"/>
        <v>#DIV/0!</v>
      </c>
      <c r="P25" s="1" t="e">
        <f t="shared" si="4"/>
        <v>#DIV/0!</v>
      </c>
    </row>
    <row r="26" spans="1:16" x14ac:dyDescent="0.25">
      <c r="E26" s="11"/>
      <c r="F26" s="11"/>
      <c r="G26" s="11"/>
      <c r="L26">
        <f t="shared" si="2"/>
        <v>0</v>
      </c>
      <c r="M26">
        <f t="shared" si="2"/>
        <v>0</v>
      </c>
      <c r="N26" s="1" t="e">
        <f t="shared" si="4"/>
        <v>#DIV/0!</v>
      </c>
      <c r="O26" s="1" t="e">
        <f t="shared" si="4"/>
        <v>#DIV/0!</v>
      </c>
      <c r="P26" s="1" t="e">
        <f t="shared" si="4"/>
        <v>#DIV/0!</v>
      </c>
    </row>
    <row r="27" spans="1:16" x14ac:dyDescent="0.25">
      <c r="E27" s="11"/>
      <c r="F27" s="11"/>
      <c r="G27" s="11"/>
      <c r="L27">
        <f t="shared" si="2"/>
        <v>0</v>
      </c>
      <c r="M27">
        <f t="shared" si="2"/>
        <v>0</v>
      </c>
      <c r="N27" s="1" t="e">
        <f t="shared" si="4"/>
        <v>#DIV/0!</v>
      </c>
      <c r="O27" s="1" t="e">
        <f t="shared" si="4"/>
        <v>#DIV/0!</v>
      </c>
      <c r="P27" s="1" t="e">
        <f t="shared" si="4"/>
        <v>#DIV/0!</v>
      </c>
    </row>
    <row r="28" spans="1:16" x14ac:dyDescent="0.25">
      <c r="E28" s="11"/>
      <c r="F28" s="11"/>
      <c r="G28" s="11"/>
      <c r="L28">
        <f t="shared" si="2"/>
        <v>0</v>
      </c>
      <c r="M28">
        <f t="shared" si="2"/>
        <v>0</v>
      </c>
      <c r="N28" s="1" t="e">
        <f t="shared" si="4"/>
        <v>#DIV/0!</v>
      </c>
      <c r="O28" s="1" t="e">
        <f t="shared" si="4"/>
        <v>#DIV/0!</v>
      </c>
      <c r="P28" s="1" t="e">
        <f t="shared" si="4"/>
        <v>#DIV/0!</v>
      </c>
    </row>
    <row r="29" spans="1:16" x14ac:dyDescent="0.25">
      <c r="E29" s="11"/>
      <c r="F29" s="11"/>
      <c r="G29" s="11"/>
      <c r="L29">
        <f t="shared" si="2"/>
        <v>0</v>
      </c>
      <c r="M29">
        <f t="shared" si="2"/>
        <v>0</v>
      </c>
      <c r="N29" s="1" t="e">
        <f t="shared" si="4"/>
        <v>#DIV/0!</v>
      </c>
      <c r="O29" s="1" t="e">
        <f t="shared" si="4"/>
        <v>#DIV/0!</v>
      </c>
      <c r="P29" s="1" t="e">
        <f t="shared" si="4"/>
        <v>#DIV/0!</v>
      </c>
    </row>
    <row r="30" spans="1:16" x14ac:dyDescent="0.25">
      <c r="E30" s="11"/>
      <c r="F30" s="11"/>
      <c r="G30" s="11"/>
      <c r="L30">
        <f t="shared" si="2"/>
        <v>0</v>
      </c>
      <c r="M30">
        <f t="shared" si="2"/>
        <v>0</v>
      </c>
      <c r="N30" s="1" t="e">
        <f t="shared" si="4"/>
        <v>#DIV/0!</v>
      </c>
      <c r="O30" s="1" t="e">
        <f t="shared" si="4"/>
        <v>#DIV/0!</v>
      </c>
      <c r="P30" s="1" t="e">
        <f t="shared" si="4"/>
        <v>#DIV/0!</v>
      </c>
    </row>
    <row r="31" spans="1:16" x14ac:dyDescent="0.25">
      <c r="E31" s="11"/>
      <c r="F31" s="11"/>
      <c r="G31" s="11"/>
      <c r="L31">
        <f t="shared" si="2"/>
        <v>0</v>
      </c>
      <c r="M31">
        <f t="shared" si="2"/>
        <v>0</v>
      </c>
      <c r="N31" s="1" t="e">
        <f t="shared" si="4"/>
        <v>#DIV/0!</v>
      </c>
      <c r="O31" s="1" t="e">
        <f t="shared" si="4"/>
        <v>#DIV/0!</v>
      </c>
      <c r="P31" s="1" t="e">
        <f t="shared" si="4"/>
        <v>#DIV/0!</v>
      </c>
    </row>
    <row r="32" spans="1:16" x14ac:dyDescent="0.25">
      <c r="E32" s="11"/>
      <c r="F32" s="11"/>
      <c r="G32" s="11"/>
      <c r="L32">
        <f t="shared" si="2"/>
        <v>0</v>
      </c>
      <c r="M32">
        <f t="shared" si="2"/>
        <v>0</v>
      </c>
      <c r="N32" s="1" t="e">
        <f t="shared" si="4"/>
        <v>#DIV/0!</v>
      </c>
      <c r="O32" s="1" t="e">
        <f t="shared" si="4"/>
        <v>#DIV/0!</v>
      </c>
      <c r="P32" s="1" t="e">
        <f t="shared" si="4"/>
        <v>#DIV/0!</v>
      </c>
    </row>
    <row r="33" spans="5:16" x14ac:dyDescent="0.25">
      <c r="E33" s="11"/>
      <c r="F33" s="11"/>
      <c r="G33" s="11"/>
      <c r="L33">
        <f t="shared" si="2"/>
        <v>0</v>
      </c>
      <c r="M33">
        <f t="shared" si="2"/>
        <v>0</v>
      </c>
      <c r="N33" s="1" t="e">
        <f t="shared" si="4"/>
        <v>#DIV/0!</v>
      </c>
      <c r="O33" s="1" t="e">
        <f t="shared" si="4"/>
        <v>#DIV/0!</v>
      </c>
      <c r="P33" s="1" t="e">
        <f t="shared" si="4"/>
        <v>#DIV/0!</v>
      </c>
    </row>
    <row r="34" spans="5:16" x14ac:dyDescent="0.25">
      <c r="E34" s="11"/>
      <c r="F34" s="11"/>
      <c r="G34" s="11"/>
      <c r="L34">
        <f t="shared" si="2"/>
        <v>0</v>
      </c>
      <c r="M34">
        <f t="shared" si="2"/>
        <v>0</v>
      </c>
      <c r="N34" s="1" t="e">
        <f t="shared" si="4"/>
        <v>#DIV/0!</v>
      </c>
      <c r="O34" s="1" t="e">
        <f t="shared" si="4"/>
        <v>#DIV/0!</v>
      </c>
      <c r="P34" s="1" t="e">
        <f t="shared" si="4"/>
        <v>#DIV/0!</v>
      </c>
    </row>
    <row r="35" spans="5:16" x14ac:dyDescent="0.25">
      <c r="E35" s="11"/>
      <c r="F35" s="11"/>
      <c r="G35" s="11"/>
      <c r="L35">
        <f t="shared" si="2"/>
        <v>0</v>
      </c>
      <c r="M35">
        <f t="shared" si="2"/>
        <v>0</v>
      </c>
      <c r="N35" s="1" t="e">
        <f t="shared" si="4"/>
        <v>#DIV/0!</v>
      </c>
      <c r="O35" s="1" t="e">
        <f t="shared" si="4"/>
        <v>#DIV/0!</v>
      </c>
      <c r="P35" s="1" t="e">
        <f t="shared" si="4"/>
        <v>#DIV/0!</v>
      </c>
    </row>
    <row r="36" spans="5:16" x14ac:dyDescent="0.25">
      <c r="E36" s="11"/>
      <c r="F36" s="11"/>
      <c r="G36" s="11"/>
      <c r="L36">
        <f t="shared" si="2"/>
        <v>0</v>
      </c>
      <c r="M36">
        <f t="shared" si="2"/>
        <v>0</v>
      </c>
      <c r="N36" s="1" t="e">
        <f t="shared" si="4"/>
        <v>#DIV/0!</v>
      </c>
      <c r="O36" s="1" t="e">
        <f t="shared" si="4"/>
        <v>#DIV/0!</v>
      </c>
      <c r="P36" s="1" t="e">
        <f t="shared" si="4"/>
        <v>#DIV/0!</v>
      </c>
    </row>
    <row r="37" spans="5:16" x14ac:dyDescent="0.25">
      <c r="E37" s="11"/>
      <c r="F37" s="11"/>
      <c r="G37" s="11"/>
      <c r="L37">
        <f t="shared" si="2"/>
        <v>0</v>
      </c>
      <c r="M37">
        <f t="shared" si="2"/>
        <v>0</v>
      </c>
      <c r="N37" s="1" t="e">
        <f t="shared" si="4"/>
        <v>#DIV/0!</v>
      </c>
      <c r="O37" s="1" t="e">
        <f t="shared" si="4"/>
        <v>#DIV/0!</v>
      </c>
      <c r="P37" s="1" t="e">
        <f t="shared" si="4"/>
        <v>#DIV/0!</v>
      </c>
    </row>
    <row r="38" spans="5:16" x14ac:dyDescent="0.25">
      <c r="E38" s="11"/>
      <c r="F38" s="11"/>
      <c r="G38" s="11"/>
      <c r="L38">
        <f t="shared" si="2"/>
        <v>0</v>
      </c>
      <c r="M38">
        <f t="shared" si="2"/>
        <v>0</v>
      </c>
      <c r="N38" s="1" t="e">
        <f t="shared" si="4"/>
        <v>#DIV/0!</v>
      </c>
      <c r="O38" s="1" t="e">
        <f t="shared" si="4"/>
        <v>#DIV/0!</v>
      </c>
      <c r="P38" s="1" t="e">
        <f t="shared" si="4"/>
        <v>#DIV/0!</v>
      </c>
    </row>
    <row r="39" spans="5:16" x14ac:dyDescent="0.25">
      <c r="E39" s="11"/>
      <c r="F39" s="11"/>
      <c r="G39" s="11"/>
      <c r="L39">
        <f t="shared" si="2"/>
        <v>0</v>
      </c>
      <c r="M39">
        <f t="shared" si="2"/>
        <v>0</v>
      </c>
      <c r="N39" s="1" t="e">
        <f t="shared" si="4"/>
        <v>#DIV/0!</v>
      </c>
      <c r="O39" s="1" t="e">
        <f t="shared" si="4"/>
        <v>#DIV/0!</v>
      </c>
      <c r="P39" s="1" t="e">
        <f t="shared" si="4"/>
        <v>#DIV/0!</v>
      </c>
    </row>
    <row r="40" spans="5:16" x14ac:dyDescent="0.25">
      <c r="E40" s="11"/>
      <c r="F40" s="11"/>
      <c r="G40" s="11"/>
      <c r="N40" s="1"/>
      <c r="O40" s="1"/>
      <c r="P40" s="1"/>
    </row>
    <row r="41" spans="5:16" x14ac:dyDescent="0.25">
      <c r="E41" s="11"/>
      <c r="F41" s="11"/>
      <c r="G41" s="11"/>
      <c r="L41">
        <f t="shared" si="2"/>
        <v>0</v>
      </c>
      <c r="M41">
        <f t="shared" si="2"/>
        <v>0</v>
      </c>
      <c r="N41" s="1" t="e">
        <f t="shared" si="4"/>
        <v>#DIV/0!</v>
      </c>
      <c r="O41" s="1" t="e">
        <f t="shared" si="4"/>
        <v>#DIV/0!</v>
      </c>
      <c r="P41" s="1" t="e">
        <f t="shared" si="4"/>
        <v>#DIV/0!</v>
      </c>
    </row>
    <row r="42" spans="5:16" x14ac:dyDescent="0.25">
      <c r="E42" s="11"/>
      <c r="F42" s="11"/>
      <c r="G42" s="11"/>
      <c r="L42">
        <f t="shared" si="2"/>
        <v>0</v>
      </c>
      <c r="M42">
        <f t="shared" si="2"/>
        <v>0</v>
      </c>
      <c r="N42" s="1" t="e">
        <f t="shared" si="4"/>
        <v>#DIV/0!</v>
      </c>
      <c r="O42" s="1" t="e">
        <f t="shared" si="4"/>
        <v>#DIV/0!</v>
      </c>
      <c r="P42" s="1" t="e">
        <f t="shared" si="4"/>
        <v>#DIV/0!</v>
      </c>
    </row>
    <row r="43" spans="5:16" x14ac:dyDescent="0.25">
      <c r="L43">
        <f t="shared" si="2"/>
        <v>0</v>
      </c>
      <c r="M43">
        <f t="shared" si="2"/>
        <v>0</v>
      </c>
      <c r="N43" s="1" t="e">
        <f t="shared" si="4"/>
        <v>#DIV/0!</v>
      </c>
      <c r="O43" s="1" t="e">
        <f t="shared" si="4"/>
        <v>#DIV/0!</v>
      </c>
      <c r="P43" s="1" t="e">
        <f t="shared" si="4"/>
        <v>#DIV/0!</v>
      </c>
    </row>
    <row r="44" spans="5:16" x14ac:dyDescent="0.25">
      <c r="L44">
        <f t="shared" si="2"/>
        <v>0</v>
      </c>
      <c r="M44">
        <f t="shared" si="2"/>
        <v>0</v>
      </c>
      <c r="N44" s="1" t="e">
        <f t="shared" si="4"/>
        <v>#DIV/0!</v>
      </c>
      <c r="O44" s="1" t="e">
        <f t="shared" si="4"/>
        <v>#DIV/0!</v>
      </c>
      <c r="P44" s="1" t="e">
        <f t="shared" si="4"/>
        <v>#DIV/0!</v>
      </c>
    </row>
    <row r="45" spans="5:16" x14ac:dyDescent="0.25">
      <c r="L45">
        <f t="shared" si="2"/>
        <v>0</v>
      </c>
      <c r="M45">
        <f t="shared" si="2"/>
        <v>0</v>
      </c>
      <c r="N45" s="1" t="e">
        <f t="shared" si="4"/>
        <v>#DIV/0!</v>
      </c>
      <c r="O45" s="1" t="e">
        <f t="shared" si="4"/>
        <v>#DIV/0!</v>
      </c>
      <c r="P45" s="1" t="e">
        <f t="shared" si="4"/>
        <v>#DIV/0!</v>
      </c>
    </row>
    <row r="46" spans="5:16" x14ac:dyDescent="0.25">
      <c r="L46">
        <f t="shared" si="2"/>
        <v>0</v>
      </c>
      <c r="M46">
        <f t="shared" si="2"/>
        <v>0</v>
      </c>
      <c r="N46" s="1" t="e">
        <f t="shared" ref="N46:P63" si="5">+C46/$J46</f>
        <v>#DIV/0!</v>
      </c>
      <c r="O46" s="1" t="e">
        <f t="shared" si="5"/>
        <v>#DIV/0!</v>
      </c>
      <c r="P46" s="1" t="e">
        <f t="shared" si="5"/>
        <v>#DIV/0!</v>
      </c>
    </row>
    <row r="47" spans="5:16" x14ac:dyDescent="0.25">
      <c r="L47">
        <f t="shared" si="2"/>
        <v>0</v>
      </c>
      <c r="M47">
        <f t="shared" si="2"/>
        <v>0</v>
      </c>
      <c r="N47" s="1" t="e">
        <f t="shared" si="5"/>
        <v>#DIV/0!</v>
      </c>
      <c r="O47" s="1" t="e">
        <f t="shared" si="5"/>
        <v>#DIV/0!</v>
      </c>
      <c r="P47" s="1" t="e">
        <f t="shared" si="5"/>
        <v>#DIV/0!</v>
      </c>
    </row>
    <row r="48" spans="5:16" x14ac:dyDescent="0.25">
      <c r="L48">
        <f t="shared" si="2"/>
        <v>0</v>
      </c>
      <c r="M48">
        <f t="shared" si="2"/>
        <v>0</v>
      </c>
      <c r="N48" s="1" t="e">
        <f t="shared" si="5"/>
        <v>#DIV/0!</v>
      </c>
      <c r="O48" s="1" t="e">
        <f t="shared" si="5"/>
        <v>#DIV/0!</v>
      </c>
      <c r="P48" s="1" t="e">
        <f t="shared" si="5"/>
        <v>#DIV/0!</v>
      </c>
    </row>
    <row r="49" spans="12:16" x14ac:dyDescent="0.25">
      <c r="L49">
        <f t="shared" si="2"/>
        <v>0</v>
      </c>
      <c r="M49">
        <f t="shared" si="2"/>
        <v>0</v>
      </c>
      <c r="N49" s="1" t="e">
        <f t="shared" si="5"/>
        <v>#DIV/0!</v>
      </c>
      <c r="O49" s="1" t="e">
        <f t="shared" si="5"/>
        <v>#DIV/0!</v>
      </c>
      <c r="P49" s="1" t="e">
        <f t="shared" si="5"/>
        <v>#DIV/0!</v>
      </c>
    </row>
    <row r="50" spans="12:16" x14ac:dyDescent="0.25">
      <c r="L50">
        <f t="shared" si="2"/>
        <v>0</v>
      </c>
      <c r="M50">
        <f t="shared" si="2"/>
        <v>0</v>
      </c>
      <c r="N50" s="1" t="e">
        <f t="shared" si="5"/>
        <v>#DIV/0!</v>
      </c>
      <c r="O50" s="1" t="e">
        <f t="shared" si="5"/>
        <v>#DIV/0!</v>
      </c>
      <c r="P50" s="1" t="e">
        <f t="shared" si="5"/>
        <v>#DIV/0!</v>
      </c>
    </row>
    <row r="51" spans="12:16" x14ac:dyDescent="0.25">
      <c r="L51">
        <f t="shared" si="2"/>
        <v>0</v>
      </c>
      <c r="M51">
        <f t="shared" si="2"/>
        <v>0</v>
      </c>
      <c r="N51" s="1" t="e">
        <f t="shared" si="5"/>
        <v>#DIV/0!</v>
      </c>
      <c r="O51" s="1" t="e">
        <f t="shared" si="5"/>
        <v>#DIV/0!</v>
      </c>
      <c r="P51" s="1" t="e">
        <f t="shared" si="5"/>
        <v>#DIV/0!</v>
      </c>
    </row>
    <row r="52" spans="12:16" x14ac:dyDescent="0.25">
      <c r="L52">
        <f t="shared" si="2"/>
        <v>0</v>
      </c>
      <c r="M52">
        <f t="shared" si="2"/>
        <v>0</v>
      </c>
      <c r="N52" s="1" t="e">
        <f t="shared" si="5"/>
        <v>#DIV/0!</v>
      </c>
      <c r="O52" s="1" t="e">
        <f t="shared" si="5"/>
        <v>#DIV/0!</v>
      </c>
      <c r="P52" s="1" t="e">
        <f t="shared" si="5"/>
        <v>#DIV/0!</v>
      </c>
    </row>
    <row r="53" spans="12:16" x14ac:dyDescent="0.25">
      <c r="L53">
        <f t="shared" si="2"/>
        <v>0</v>
      </c>
      <c r="M53">
        <f t="shared" si="2"/>
        <v>0</v>
      </c>
      <c r="N53" s="1" t="e">
        <f t="shared" si="5"/>
        <v>#DIV/0!</v>
      </c>
      <c r="O53" s="1" t="e">
        <f t="shared" si="5"/>
        <v>#DIV/0!</v>
      </c>
      <c r="P53" s="1" t="e">
        <f t="shared" si="5"/>
        <v>#DIV/0!</v>
      </c>
    </row>
    <row r="54" spans="12:16" x14ac:dyDescent="0.25">
      <c r="L54">
        <f t="shared" si="2"/>
        <v>0</v>
      </c>
      <c r="M54">
        <f t="shared" si="2"/>
        <v>0</v>
      </c>
      <c r="N54" s="1" t="e">
        <f t="shared" si="5"/>
        <v>#DIV/0!</v>
      </c>
      <c r="O54" s="1" t="e">
        <f t="shared" si="5"/>
        <v>#DIV/0!</v>
      </c>
      <c r="P54" s="1" t="e">
        <f t="shared" si="5"/>
        <v>#DIV/0!</v>
      </c>
    </row>
    <row r="55" spans="12:16" x14ac:dyDescent="0.25">
      <c r="L55">
        <f t="shared" si="2"/>
        <v>0</v>
      </c>
      <c r="M55">
        <f t="shared" si="2"/>
        <v>0</v>
      </c>
      <c r="N55" s="1" t="e">
        <f t="shared" si="5"/>
        <v>#DIV/0!</v>
      </c>
      <c r="O55" s="1" t="e">
        <f t="shared" si="5"/>
        <v>#DIV/0!</v>
      </c>
      <c r="P55" s="1" t="e">
        <f t="shared" si="5"/>
        <v>#DIV/0!</v>
      </c>
    </row>
    <row r="56" spans="12:16" x14ac:dyDescent="0.25">
      <c r="L56">
        <f t="shared" si="2"/>
        <v>0</v>
      </c>
      <c r="M56">
        <f t="shared" si="2"/>
        <v>0</v>
      </c>
      <c r="N56" s="1" t="e">
        <f t="shared" si="5"/>
        <v>#DIV/0!</v>
      </c>
      <c r="O56" s="1" t="e">
        <f t="shared" si="5"/>
        <v>#DIV/0!</v>
      </c>
      <c r="P56" s="1" t="e">
        <f t="shared" si="5"/>
        <v>#DIV/0!</v>
      </c>
    </row>
    <row r="57" spans="12:16" x14ac:dyDescent="0.25">
      <c r="L57">
        <f t="shared" si="2"/>
        <v>0</v>
      </c>
      <c r="M57">
        <f t="shared" si="2"/>
        <v>0</v>
      </c>
      <c r="N57" s="1" t="e">
        <f t="shared" si="5"/>
        <v>#DIV/0!</v>
      </c>
      <c r="O57" s="1" t="e">
        <f t="shared" si="5"/>
        <v>#DIV/0!</v>
      </c>
      <c r="P57" s="1" t="e">
        <f t="shared" si="5"/>
        <v>#DIV/0!</v>
      </c>
    </row>
    <row r="58" spans="12:16" x14ac:dyDescent="0.25">
      <c r="L58">
        <f t="shared" si="2"/>
        <v>0</v>
      </c>
      <c r="M58">
        <f t="shared" si="2"/>
        <v>0</v>
      </c>
      <c r="N58" s="1" t="e">
        <f t="shared" si="5"/>
        <v>#DIV/0!</v>
      </c>
      <c r="O58" s="1" t="e">
        <f t="shared" si="5"/>
        <v>#DIV/0!</v>
      </c>
      <c r="P58" s="1" t="e">
        <f t="shared" si="5"/>
        <v>#DIV/0!</v>
      </c>
    </row>
    <row r="59" spans="12:16" x14ac:dyDescent="0.25">
      <c r="L59">
        <f t="shared" si="2"/>
        <v>0</v>
      </c>
      <c r="M59">
        <f t="shared" si="2"/>
        <v>0</v>
      </c>
      <c r="N59" s="1" t="e">
        <f t="shared" si="5"/>
        <v>#DIV/0!</v>
      </c>
      <c r="O59" s="1" t="e">
        <f t="shared" si="5"/>
        <v>#DIV/0!</v>
      </c>
      <c r="P59" s="1" t="e">
        <f t="shared" si="5"/>
        <v>#DIV/0!</v>
      </c>
    </row>
    <row r="60" spans="12:16" x14ac:dyDescent="0.25">
      <c r="L60">
        <f t="shared" si="2"/>
        <v>0</v>
      </c>
      <c r="M60">
        <f t="shared" si="2"/>
        <v>0</v>
      </c>
      <c r="N60" s="1" t="e">
        <f t="shared" si="5"/>
        <v>#DIV/0!</v>
      </c>
      <c r="O60" s="1" t="e">
        <f t="shared" si="5"/>
        <v>#DIV/0!</v>
      </c>
      <c r="P60" s="1" t="e">
        <f t="shared" si="5"/>
        <v>#DIV/0!</v>
      </c>
    </row>
    <row r="61" spans="12:16" x14ac:dyDescent="0.25">
      <c r="L61">
        <f t="shared" si="2"/>
        <v>0</v>
      </c>
      <c r="M61">
        <f t="shared" si="2"/>
        <v>0</v>
      </c>
      <c r="N61" s="1" t="e">
        <f t="shared" si="5"/>
        <v>#DIV/0!</v>
      </c>
      <c r="O61" s="1" t="e">
        <f t="shared" si="5"/>
        <v>#DIV/0!</v>
      </c>
      <c r="P61" s="1" t="e">
        <f t="shared" si="5"/>
        <v>#DIV/0!</v>
      </c>
    </row>
    <row r="62" spans="12:16" x14ac:dyDescent="0.25">
      <c r="L62">
        <f t="shared" si="2"/>
        <v>0</v>
      </c>
      <c r="M62">
        <f t="shared" si="2"/>
        <v>0</v>
      </c>
      <c r="N62" s="1" t="e">
        <f t="shared" si="5"/>
        <v>#DIV/0!</v>
      </c>
      <c r="O62" s="1" t="e">
        <f t="shared" si="5"/>
        <v>#DIV/0!</v>
      </c>
      <c r="P62" s="1" t="e">
        <f t="shared" si="5"/>
        <v>#DIV/0!</v>
      </c>
    </row>
    <row r="63" spans="12:16" x14ac:dyDescent="0.25">
      <c r="L63">
        <f t="shared" si="2"/>
        <v>0</v>
      </c>
      <c r="M63">
        <f t="shared" si="2"/>
        <v>0</v>
      </c>
      <c r="N63" s="1" t="e">
        <f t="shared" si="5"/>
        <v>#DIV/0!</v>
      </c>
      <c r="O63" s="1" t="e">
        <f t="shared" si="5"/>
        <v>#DIV/0!</v>
      </c>
      <c r="P63" s="1" t="e">
        <f t="shared" si="5"/>
        <v>#DIV/0!</v>
      </c>
    </row>
  </sheetData>
  <mergeCells count="1">
    <mergeCell ref="D23:G23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63"/>
  <sheetViews>
    <sheetView topLeftCell="H1" workbookViewId="0">
      <selection activeCell="B23" sqref="B23:I46"/>
    </sheetView>
  </sheetViews>
  <sheetFormatPr baseColWidth="10" defaultColWidth="11.42578125" defaultRowHeight="15" x14ac:dyDescent="0.25"/>
  <cols>
    <col min="1" max="12" width="11.42578125" customWidth="1"/>
    <col min="13" max="13" width="47.7109375" customWidth="1"/>
  </cols>
  <sheetData>
    <row r="1" spans="1:16" x14ac:dyDescent="0.25">
      <c r="A1" t="s">
        <v>10</v>
      </c>
      <c r="B1" t="s">
        <v>11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L1" t="s">
        <v>0</v>
      </c>
      <c r="N1" t="s">
        <v>1</v>
      </c>
      <c r="O1" t="s">
        <v>2</v>
      </c>
      <c r="P1" t="s">
        <v>3</v>
      </c>
    </row>
    <row r="2" spans="1:16" x14ac:dyDescent="0.25">
      <c r="A2" t="s">
        <v>42</v>
      </c>
      <c r="B2" t="s">
        <v>43</v>
      </c>
      <c r="C2">
        <v>216.27</v>
      </c>
      <c r="D2">
        <v>2519.15</v>
      </c>
      <c r="E2">
        <v>77.739999999999995</v>
      </c>
      <c r="F2">
        <v>22.5</v>
      </c>
      <c r="G2">
        <v>0</v>
      </c>
      <c r="H2">
        <v>9</v>
      </c>
      <c r="I2">
        <v>0</v>
      </c>
      <c r="J2">
        <v>2844.66</v>
      </c>
      <c r="L2" t="str">
        <f>+A2</f>
        <v>A</v>
      </c>
      <c r="M2" t="str">
        <f>+B2</f>
        <v>Agrònoms</v>
      </c>
      <c r="N2" s="1">
        <f t="shared" ref="N2:N21" si="0">+C2/$J2</f>
        <v>7.6026660479635536E-2</v>
      </c>
      <c r="O2" s="1">
        <f t="shared" ref="O2:P17" si="1">+D2/$J2</f>
        <v>0.8855715621550555</v>
      </c>
      <c r="P2" s="1">
        <f t="shared" si="1"/>
        <v>2.7328397769856502E-2</v>
      </c>
    </row>
    <row r="3" spans="1:16" x14ac:dyDescent="0.25">
      <c r="A3" t="s">
        <v>12</v>
      </c>
      <c r="B3" t="s">
        <v>13</v>
      </c>
      <c r="C3">
        <v>282.5</v>
      </c>
      <c r="D3">
        <v>4283.46</v>
      </c>
      <c r="E3">
        <v>30</v>
      </c>
      <c r="F3">
        <v>22</v>
      </c>
      <c r="G3">
        <v>0</v>
      </c>
      <c r="H3">
        <v>0</v>
      </c>
      <c r="I3">
        <v>0</v>
      </c>
      <c r="J3">
        <v>4617.96</v>
      </c>
      <c r="L3" t="str">
        <f t="shared" ref="L3:M63" si="2">+A3</f>
        <v>B</v>
      </c>
      <c r="M3" t="str">
        <f t="shared" si="2"/>
        <v>ETS Arquit</v>
      </c>
      <c r="N3" s="1">
        <f t="shared" si="0"/>
        <v>6.1174198130776361E-2</v>
      </c>
      <c r="O3" s="1">
        <f t="shared" si="1"/>
        <v>0.927565418496479</v>
      </c>
      <c r="P3" s="1">
        <f t="shared" si="1"/>
        <v>6.4963750227373124E-3</v>
      </c>
    </row>
    <row r="4" spans="1:16" x14ac:dyDescent="0.25">
      <c r="A4" t="s">
        <v>14</v>
      </c>
      <c r="B4" t="s">
        <v>15</v>
      </c>
      <c r="C4">
        <v>138.5</v>
      </c>
      <c r="D4">
        <v>2818.55</v>
      </c>
      <c r="E4">
        <v>63.35</v>
      </c>
      <c r="F4">
        <v>33</v>
      </c>
      <c r="G4">
        <v>0</v>
      </c>
      <c r="H4">
        <v>18</v>
      </c>
      <c r="I4">
        <v>0</v>
      </c>
      <c r="J4">
        <v>3071.4</v>
      </c>
      <c r="L4" t="str">
        <f t="shared" si="2"/>
        <v>C</v>
      </c>
      <c r="M4" t="str">
        <f t="shared" si="2"/>
        <v>Camins</v>
      </c>
      <c r="N4" s="1">
        <f t="shared" si="0"/>
        <v>4.5093442729699812E-2</v>
      </c>
      <c r="O4" s="1">
        <f t="shared" si="1"/>
        <v>0.9176759783811943</v>
      </c>
      <c r="P4" s="1">
        <f t="shared" si="1"/>
        <v>2.0625773263007099E-2</v>
      </c>
    </row>
    <row r="5" spans="1:16" x14ac:dyDescent="0.25">
      <c r="A5" t="s">
        <v>16</v>
      </c>
      <c r="B5" t="s">
        <v>17</v>
      </c>
      <c r="C5">
        <v>281.12</v>
      </c>
      <c r="D5">
        <v>4371.63</v>
      </c>
      <c r="E5">
        <v>179.85</v>
      </c>
      <c r="F5">
        <v>25.5</v>
      </c>
      <c r="G5">
        <v>0</v>
      </c>
      <c r="H5">
        <v>52</v>
      </c>
      <c r="I5">
        <v>0</v>
      </c>
      <c r="J5">
        <v>4910.1000000000004</v>
      </c>
      <c r="L5" t="str">
        <f t="shared" si="2"/>
        <v>D</v>
      </c>
      <c r="M5" t="str">
        <f t="shared" si="2"/>
        <v>Industr.</v>
      </c>
      <c r="N5" s="1">
        <f t="shared" si="0"/>
        <v>5.7253416427364E-2</v>
      </c>
      <c r="O5" s="1">
        <f t="shared" si="1"/>
        <v>0.89033420907924476</v>
      </c>
      <c r="P5" s="1">
        <f t="shared" si="1"/>
        <v>3.6628581902608905E-2</v>
      </c>
    </row>
    <row r="6" spans="1:16" x14ac:dyDescent="0.25">
      <c r="A6" t="s">
        <v>18</v>
      </c>
      <c r="B6" t="s">
        <v>19</v>
      </c>
      <c r="C6">
        <v>172</v>
      </c>
      <c r="D6">
        <v>3608.9</v>
      </c>
      <c r="E6">
        <v>172.5</v>
      </c>
      <c r="F6">
        <v>24</v>
      </c>
      <c r="G6">
        <v>6</v>
      </c>
      <c r="H6">
        <v>22.5</v>
      </c>
      <c r="I6">
        <v>0</v>
      </c>
      <c r="J6">
        <v>4005.9</v>
      </c>
      <c r="L6" t="str">
        <f t="shared" si="2"/>
        <v>E</v>
      </c>
      <c r="M6" t="str">
        <f t="shared" si="2"/>
        <v>ETSIDiseny</v>
      </c>
      <c r="N6" s="1">
        <f t="shared" si="0"/>
        <v>4.2936668414089219E-2</v>
      </c>
      <c r="O6" s="1">
        <f t="shared" si="1"/>
        <v>0.90089617813724754</v>
      </c>
      <c r="P6" s="1">
        <f t="shared" si="1"/>
        <v>4.3061484310641801E-2</v>
      </c>
    </row>
    <row r="7" spans="1:16" x14ac:dyDescent="0.25">
      <c r="A7" t="s">
        <v>44</v>
      </c>
      <c r="B7" t="s">
        <v>45</v>
      </c>
      <c r="C7">
        <v>52.4</v>
      </c>
      <c r="D7">
        <v>1461.45</v>
      </c>
      <c r="E7">
        <v>49.5</v>
      </c>
      <c r="F7">
        <v>6</v>
      </c>
      <c r="G7">
        <v>0</v>
      </c>
      <c r="H7">
        <v>0</v>
      </c>
      <c r="I7">
        <v>0</v>
      </c>
      <c r="J7">
        <v>1569.35</v>
      </c>
      <c r="L7" t="str">
        <f t="shared" si="2"/>
        <v>F</v>
      </c>
      <c r="M7" t="str">
        <f t="shared" si="2"/>
        <v>ETSMRiE</v>
      </c>
      <c r="N7" s="1">
        <f t="shared" si="0"/>
        <v>3.3389619906330645E-2</v>
      </c>
      <c r="O7" s="1">
        <f t="shared" si="1"/>
        <v>0.93124542007837652</v>
      </c>
      <c r="P7" s="1">
        <f t="shared" si="1"/>
        <v>3.1541721094720747E-2</v>
      </c>
    </row>
    <row r="8" spans="1:16" x14ac:dyDescent="0.25">
      <c r="A8" t="s">
        <v>20</v>
      </c>
      <c r="B8" t="s">
        <v>21</v>
      </c>
      <c r="C8">
        <v>30</v>
      </c>
      <c r="D8">
        <v>1152.5</v>
      </c>
      <c r="E8">
        <v>37.25</v>
      </c>
      <c r="F8">
        <v>0</v>
      </c>
      <c r="G8">
        <v>0</v>
      </c>
      <c r="H8">
        <v>4.5</v>
      </c>
      <c r="I8">
        <v>0</v>
      </c>
      <c r="J8">
        <v>1224.25</v>
      </c>
      <c r="L8" t="str">
        <f t="shared" si="2"/>
        <v>G</v>
      </c>
      <c r="M8" t="str">
        <f t="shared" si="2"/>
        <v>Geodesia</v>
      </c>
      <c r="N8" s="1">
        <f t="shared" si="0"/>
        <v>2.450479885644272E-2</v>
      </c>
      <c r="O8" s="1">
        <f t="shared" si="1"/>
        <v>0.94139268940167453</v>
      </c>
      <c r="P8" s="1">
        <f t="shared" si="1"/>
        <v>3.0426791913416379E-2</v>
      </c>
    </row>
    <row r="9" spans="1:16" x14ac:dyDescent="0.25">
      <c r="A9" t="s">
        <v>22</v>
      </c>
      <c r="B9" t="s">
        <v>23</v>
      </c>
      <c r="C9">
        <v>114.49</v>
      </c>
      <c r="D9">
        <v>2375.0700000000002</v>
      </c>
      <c r="E9">
        <v>44.8</v>
      </c>
      <c r="F9">
        <v>21.9</v>
      </c>
      <c r="G9">
        <v>0</v>
      </c>
      <c r="H9">
        <v>0</v>
      </c>
      <c r="I9">
        <v>0</v>
      </c>
      <c r="J9">
        <v>2556.2600000000002</v>
      </c>
      <c r="L9" t="str">
        <f t="shared" si="2"/>
        <v>H</v>
      </c>
      <c r="M9" t="str">
        <f t="shared" si="2"/>
        <v>Gest.Edif.</v>
      </c>
      <c r="N9" s="1">
        <f t="shared" si="0"/>
        <v>4.4788088848552177E-2</v>
      </c>
      <c r="O9" s="1">
        <f t="shared" si="1"/>
        <v>0.92911910369054784</v>
      </c>
      <c r="P9" s="1">
        <f t="shared" si="1"/>
        <v>1.7525603811818828E-2</v>
      </c>
    </row>
    <row r="10" spans="1:16" x14ac:dyDescent="0.25">
      <c r="A10" t="s">
        <v>48</v>
      </c>
      <c r="B10" t="s">
        <v>49</v>
      </c>
      <c r="C10">
        <v>381.13</v>
      </c>
      <c r="D10">
        <v>1893.82</v>
      </c>
      <c r="E10">
        <v>114</v>
      </c>
      <c r="F10">
        <v>0</v>
      </c>
      <c r="G10">
        <v>0</v>
      </c>
      <c r="H10">
        <v>12</v>
      </c>
      <c r="I10">
        <v>0</v>
      </c>
      <c r="J10">
        <v>2400.9499999999998</v>
      </c>
      <c r="L10" t="str">
        <f t="shared" si="2"/>
        <v>I</v>
      </c>
      <c r="M10" t="str">
        <f t="shared" si="2"/>
        <v>Inf.Aplic.</v>
      </c>
      <c r="N10" s="1">
        <f t="shared" si="0"/>
        <v>0.158741331556259</v>
      </c>
      <c r="O10" s="1">
        <f t="shared" si="1"/>
        <v>0.78877944147108436</v>
      </c>
      <c r="P10" s="1">
        <f t="shared" si="1"/>
        <v>4.7481205356213169E-2</v>
      </c>
    </row>
    <row r="11" spans="1:16" x14ac:dyDescent="0.25">
      <c r="A11" t="s">
        <v>24</v>
      </c>
      <c r="B11" t="s">
        <v>25</v>
      </c>
      <c r="C11">
        <v>301.35000000000002</v>
      </c>
      <c r="D11">
        <v>2665.3</v>
      </c>
      <c r="E11">
        <v>109.2</v>
      </c>
      <c r="F11">
        <v>14</v>
      </c>
      <c r="G11">
        <v>0</v>
      </c>
      <c r="H11">
        <v>12</v>
      </c>
      <c r="I11">
        <v>0</v>
      </c>
      <c r="J11">
        <v>3101.85</v>
      </c>
      <c r="L11" t="str">
        <f t="shared" si="2"/>
        <v>J</v>
      </c>
      <c r="M11" t="str">
        <f t="shared" si="2"/>
        <v>EPS Alcoi</v>
      </c>
      <c r="N11" s="1">
        <f t="shared" si="0"/>
        <v>9.7151699792059593E-2</v>
      </c>
      <c r="O11" s="1">
        <f t="shared" si="1"/>
        <v>0.85926140851427379</v>
      </c>
      <c r="P11" s="1">
        <f t="shared" si="1"/>
        <v>3.5204797137192323E-2</v>
      </c>
    </row>
    <row r="12" spans="1:16" x14ac:dyDescent="0.25">
      <c r="A12" t="s">
        <v>26</v>
      </c>
      <c r="B12" t="s">
        <v>27</v>
      </c>
      <c r="C12">
        <v>560.66</v>
      </c>
      <c r="D12">
        <v>2796.34</v>
      </c>
      <c r="E12">
        <v>27</v>
      </c>
      <c r="F12">
        <v>0</v>
      </c>
      <c r="G12">
        <v>0</v>
      </c>
      <c r="H12">
        <v>6</v>
      </c>
      <c r="I12">
        <v>0</v>
      </c>
      <c r="J12">
        <v>3390</v>
      </c>
      <c r="L12" t="str">
        <f t="shared" si="2"/>
        <v>L</v>
      </c>
      <c r="M12" t="str">
        <f t="shared" si="2"/>
        <v>Fac. BBAA</v>
      </c>
      <c r="N12" s="1">
        <f t="shared" si="0"/>
        <v>0.16538643067846606</v>
      </c>
      <c r="O12" s="1">
        <f t="shared" si="1"/>
        <v>0.82487905604719769</v>
      </c>
      <c r="P12" s="1">
        <f t="shared" si="1"/>
        <v>7.9646017699115043E-3</v>
      </c>
    </row>
    <row r="13" spans="1:16" x14ac:dyDescent="0.25">
      <c r="A13" t="s">
        <v>28</v>
      </c>
      <c r="B13" t="s">
        <v>29</v>
      </c>
      <c r="C13">
        <v>67.319999999999993</v>
      </c>
      <c r="D13">
        <v>1535.11</v>
      </c>
      <c r="E13">
        <v>85.6</v>
      </c>
      <c r="F13">
        <v>12</v>
      </c>
      <c r="G13">
        <v>0</v>
      </c>
      <c r="H13">
        <v>12</v>
      </c>
      <c r="I13">
        <v>0</v>
      </c>
      <c r="J13">
        <v>1712.03</v>
      </c>
      <c r="L13" t="str">
        <f t="shared" si="2"/>
        <v>M</v>
      </c>
      <c r="M13" t="str">
        <f t="shared" si="2"/>
        <v>Fac. Ade</v>
      </c>
      <c r="N13" s="1">
        <f t="shared" si="0"/>
        <v>3.9321740857344786E-2</v>
      </c>
      <c r="O13" s="1">
        <f t="shared" si="1"/>
        <v>0.89666068935707899</v>
      </c>
      <c r="P13" s="1">
        <f t="shared" si="1"/>
        <v>4.9999123847128846E-2</v>
      </c>
    </row>
    <row r="14" spans="1:16" x14ac:dyDescent="0.25">
      <c r="A14" t="s">
        <v>50</v>
      </c>
      <c r="B14" t="s">
        <v>51</v>
      </c>
      <c r="C14">
        <v>224.75</v>
      </c>
      <c r="D14">
        <v>1716</v>
      </c>
      <c r="E14">
        <v>73.5</v>
      </c>
      <c r="F14">
        <v>4.5</v>
      </c>
      <c r="G14">
        <v>4.5</v>
      </c>
      <c r="H14">
        <v>12</v>
      </c>
      <c r="I14">
        <v>0</v>
      </c>
      <c r="J14">
        <v>2035.25</v>
      </c>
      <c r="L14" t="str">
        <f t="shared" si="2"/>
        <v>P</v>
      </c>
      <c r="M14" t="str">
        <f t="shared" si="2"/>
        <v>Fac.Inf.</v>
      </c>
      <c r="N14" s="1">
        <f t="shared" si="0"/>
        <v>0.11042869426360398</v>
      </c>
      <c r="O14" s="1">
        <f t="shared" si="1"/>
        <v>0.84313966343201086</v>
      </c>
      <c r="P14" s="1">
        <f t="shared" si="1"/>
        <v>3.6113499570077388E-2</v>
      </c>
    </row>
    <row r="15" spans="1:16" x14ac:dyDescent="0.25">
      <c r="A15" t="s">
        <v>30</v>
      </c>
      <c r="B15" t="s">
        <v>31</v>
      </c>
      <c r="C15">
        <v>281.54000000000002</v>
      </c>
      <c r="D15">
        <v>2507.46</v>
      </c>
      <c r="E15">
        <v>134</v>
      </c>
      <c r="F15">
        <v>37</v>
      </c>
      <c r="G15">
        <v>0</v>
      </c>
      <c r="H15">
        <v>34</v>
      </c>
      <c r="I15">
        <v>0</v>
      </c>
      <c r="J15">
        <v>2994</v>
      </c>
      <c r="L15" t="str">
        <f t="shared" si="2"/>
        <v>Q</v>
      </c>
      <c r="M15" t="str">
        <f t="shared" si="2"/>
        <v>EPS Gandia</v>
      </c>
      <c r="N15" s="1">
        <f t="shared" si="0"/>
        <v>9.4034736138944558E-2</v>
      </c>
      <c r="O15" s="1">
        <f t="shared" si="1"/>
        <v>0.83749498997995997</v>
      </c>
      <c r="P15" s="1">
        <f t="shared" si="1"/>
        <v>4.4756179024716097E-2</v>
      </c>
    </row>
    <row r="16" spans="1:16" x14ac:dyDescent="0.25">
      <c r="A16" t="s">
        <v>36</v>
      </c>
      <c r="B16" t="s">
        <v>37</v>
      </c>
      <c r="C16">
        <v>130</v>
      </c>
      <c r="D16">
        <v>1978</v>
      </c>
      <c r="E16">
        <v>51.5</v>
      </c>
      <c r="F16">
        <v>30</v>
      </c>
      <c r="G16">
        <v>0</v>
      </c>
      <c r="H16">
        <v>30</v>
      </c>
      <c r="I16">
        <v>0</v>
      </c>
      <c r="J16">
        <v>2219.5</v>
      </c>
      <c r="L16" t="str">
        <f t="shared" si="2"/>
        <v>T</v>
      </c>
      <c r="M16" t="str">
        <f t="shared" si="2"/>
        <v>ETS Teleco</v>
      </c>
      <c r="N16" s="1">
        <f t="shared" si="0"/>
        <v>5.8571750394232937E-2</v>
      </c>
      <c r="O16" s="1">
        <f t="shared" si="1"/>
        <v>0.89119170984455953</v>
      </c>
      <c r="P16" s="1">
        <f t="shared" si="1"/>
        <v>2.3203424194638431E-2</v>
      </c>
    </row>
    <row r="17" spans="1:16" x14ac:dyDescent="0.25">
      <c r="A17" t="s">
        <v>38</v>
      </c>
      <c r="B17" t="s">
        <v>39</v>
      </c>
      <c r="C17">
        <v>0</v>
      </c>
      <c r="D17">
        <v>103.5</v>
      </c>
      <c r="E17">
        <v>0</v>
      </c>
      <c r="F17">
        <v>0</v>
      </c>
      <c r="G17">
        <v>0</v>
      </c>
      <c r="H17">
        <v>0</v>
      </c>
      <c r="I17">
        <v>0</v>
      </c>
      <c r="J17">
        <v>103.5</v>
      </c>
      <c r="L17" t="str">
        <f t="shared" si="2"/>
        <v>U</v>
      </c>
      <c r="M17" t="str">
        <f t="shared" si="2"/>
        <v>Universit.</v>
      </c>
      <c r="N17" s="1">
        <f t="shared" si="0"/>
        <v>0</v>
      </c>
      <c r="O17" s="1">
        <f t="shared" si="1"/>
        <v>1</v>
      </c>
      <c r="P17" s="1">
        <f t="shared" si="1"/>
        <v>0</v>
      </c>
    </row>
    <row r="18" spans="1:16" x14ac:dyDescent="0.25">
      <c r="A18" t="s">
        <v>46</v>
      </c>
      <c r="B18" t="s">
        <v>47</v>
      </c>
      <c r="C18">
        <v>36.479999999999997</v>
      </c>
      <c r="D18">
        <v>1935.16</v>
      </c>
      <c r="E18">
        <v>82</v>
      </c>
      <c r="F18">
        <v>0</v>
      </c>
      <c r="G18">
        <v>0</v>
      </c>
      <c r="H18">
        <v>0</v>
      </c>
      <c r="I18">
        <v>0</v>
      </c>
      <c r="J18">
        <v>2053.64</v>
      </c>
      <c r="L18" t="str">
        <f t="shared" si="2"/>
        <v>Y</v>
      </c>
      <c r="M18" t="str">
        <f t="shared" si="2"/>
        <v>DOCTORAT</v>
      </c>
      <c r="N18" s="1">
        <f t="shared" si="0"/>
        <v>1.7763580763911883E-2</v>
      </c>
      <c r="O18" s="1">
        <f t="shared" ref="O18:P21" si="3">+D18/$J18</f>
        <v>0.94230731773825993</v>
      </c>
      <c r="P18" s="1">
        <f t="shared" si="3"/>
        <v>3.9929101497828245E-2</v>
      </c>
    </row>
    <row r="19" spans="1:16" x14ac:dyDescent="0.25">
      <c r="A19" t="s">
        <v>9</v>
      </c>
      <c r="B19" t="s">
        <v>8</v>
      </c>
      <c r="C19">
        <v>3270.51</v>
      </c>
      <c r="D19">
        <v>39721.4</v>
      </c>
      <c r="E19">
        <v>1331.79</v>
      </c>
      <c r="F19">
        <v>252.4</v>
      </c>
      <c r="G19">
        <v>10.5</v>
      </c>
      <c r="H19">
        <v>224</v>
      </c>
      <c r="I19">
        <v>0</v>
      </c>
      <c r="J19">
        <v>44810.6</v>
      </c>
      <c r="L19" t="str">
        <f t="shared" si="2"/>
        <v>Z</v>
      </c>
      <c r="M19" t="str">
        <f t="shared" si="2"/>
        <v>TOTALS</v>
      </c>
      <c r="N19" s="1">
        <f t="shared" si="0"/>
        <v>7.2985186540684574E-2</v>
      </c>
      <c r="O19" s="1">
        <f t="shared" si="3"/>
        <v>0.88642865750514388</v>
      </c>
      <c r="P19" s="1">
        <f t="shared" si="3"/>
        <v>2.9720423292703066E-2</v>
      </c>
    </row>
    <row r="20" spans="1:16" x14ac:dyDescent="0.25">
      <c r="L20">
        <f t="shared" si="2"/>
        <v>0</v>
      </c>
      <c r="M20">
        <f t="shared" si="2"/>
        <v>0</v>
      </c>
      <c r="N20" s="1" t="e">
        <f t="shared" si="0"/>
        <v>#DIV/0!</v>
      </c>
      <c r="O20" s="1" t="e">
        <f t="shared" si="3"/>
        <v>#DIV/0!</v>
      </c>
      <c r="P20" s="1" t="e">
        <f t="shared" si="3"/>
        <v>#DIV/0!</v>
      </c>
    </row>
    <row r="21" spans="1:16" x14ac:dyDescent="0.25">
      <c r="L21">
        <f t="shared" si="2"/>
        <v>0</v>
      </c>
      <c r="M21">
        <f t="shared" si="2"/>
        <v>0</v>
      </c>
      <c r="N21" s="1" t="e">
        <f t="shared" si="0"/>
        <v>#DIV/0!</v>
      </c>
      <c r="O21" s="1" t="e">
        <f t="shared" si="3"/>
        <v>#DIV/0!</v>
      </c>
      <c r="P21" s="1" t="e">
        <f t="shared" si="3"/>
        <v>#DIV/0!</v>
      </c>
    </row>
    <row r="22" spans="1:16" x14ac:dyDescent="0.25">
      <c r="L22">
        <f t="shared" si="2"/>
        <v>0</v>
      </c>
      <c r="M22">
        <f t="shared" si="2"/>
        <v>0</v>
      </c>
      <c r="N22" s="1" t="e">
        <f t="shared" ref="N22:P45" si="4">+C22/$J22</f>
        <v>#DIV/0!</v>
      </c>
      <c r="O22" s="1" t="e">
        <f t="shared" si="4"/>
        <v>#DIV/0!</v>
      </c>
      <c r="P22" s="1" t="e">
        <f t="shared" si="4"/>
        <v>#DIV/0!</v>
      </c>
    </row>
    <row r="23" spans="1:16" x14ac:dyDescent="0.25">
      <c r="D23" s="34"/>
      <c r="E23" s="34"/>
      <c r="F23" s="34"/>
      <c r="G23" s="34"/>
      <c r="L23">
        <f t="shared" si="2"/>
        <v>0</v>
      </c>
      <c r="M23">
        <f t="shared" si="2"/>
        <v>0</v>
      </c>
      <c r="N23" s="1" t="e">
        <f t="shared" si="4"/>
        <v>#DIV/0!</v>
      </c>
      <c r="O23" s="1" t="e">
        <f t="shared" si="4"/>
        <v>#DIV/0!</v>
      </c>
      <c r="P23" s="1" t="e">
        <f t="shared" si="4"/>
        <v>#DIV/0!</v>
      </c>
    </row>
    <row r="24" spans="1:16" x14ac:dyDescent="0.25">
      <c r="L24">
        <f t="shared" si="2"/>
        <v>0</v>
      </c>
      <c r="M24">
        <f t="shared" si="2"/>
        <v>0</v>
      </c>
      <c r="N24" s="1" t="e">
        <f t="shared" si="4"/>
        <v>#DIV/0!</v>
      </c>
      <c r="O24" s="1" t="e">
        <f t="shared" si="4"/>
        <v>#DIV/0!</v>
      </c>
      <c r="P24" s="1" t="e">
        <f t="shared" si="4"/>
        <v>#DIV/0!</v>
      </c>
    </row>
    <row r="25" spans="1:16" x14ac:dyDescent="0.25">
      <c r="E25" s="11"/>
      <c r="F25" s="11"/>
      <c r="G25" s="11"/>
      <c r="L25">
        <f t="shared" si="2"/>
        <v>0</v>
      </c>
      <c r="M25">
        <f t="shared" si="2"/>
        <v>0</v>
      </c>
      <c r="N25" s="1" t="e">
        <f t="shared" si="4"/>
        <v>#DIV/0!</v>
      </c>
      <c r="O25" s="1" t="e">
        <f t="shared" si="4"/>
        <v>#DIV/0!</v>
      </c>
      <c r="P25" s="1" t="e">
        <f t="shared" si="4"/>
        <v>#DIV/0!</v>
      </c>
    </row>
    <row r="26" spans="1:16" x14ac:dyDescent="0.25">
      <c r="E26" s="11"/>
      <c r="F26" s="11"/>
      <c r="G26" s="11"/>
      <c r="L26">
        <f t="shared" si="2"/>
        <v>0</v>
      </c>
      <c r="M26">
        <f t="shared" si="2"/>
        <v>0</v>
      </c>
      <c r="N26" s="1" t="e">
        <f t="shared" si="4"/>
        <v>#DIV/0!</v>
      </c>
      <c r="O26" s="1" t="e">
        <f t="shared" si="4"/>
        <v>#DIV/0!</v>
      </c>
      <c r="P26" s="1" t="e">
        <f t="shared" si="4"/>
        <v>#DIV/0!</v>
      </c>
    </row>
    <row r="27" spans="1:16" x14ac:dyDescent="0.25">
      <c r="E27" s="11"/>
      <c r="F27" s="11"/>
      <c r="G27" s="11"/>
      <c r="L27">
        <f t="shared" si="2"/>
        <v>0</v>
      </c>
      <c r="M27">
        <f t="shared" si="2"/>
        <v>0</v>
      </c>
      <c r="N27" s="1" t="e">
        <f t="shared" si="4"/>
        <v>#DIV/0!</v>
      </c>
      <c r="O27" s="1" t="e">
        <f t="shared" si="4"/>
        <v>#DIV/0!</v>
      </c>
      <c r="P27" s="1" t="e">
        <f t="shared" si="4"/>
        <v>#DIV/0!</v>
      </c>
    </row>
    <row r="28" spans="1:16" x14ac:dyDescent="0.25">
      <c r="E28" s="11"/>
      <c r="F28" s="11"/>
      <c r="G28" s="11"/>
      <c r="L28">
        <f t="shared" si="2"/>
        <v>0</v>
      </c>
      <c r="M28">
        <f t="shared" si="2"/>
        <v>0</v>
      </c>
      <c r="N28" s="1" t="e">
        <f t="shared" si="4"/>
        <v>#DIV/0!</v>
      </c>
      <c r="O28" s="1" t="e">
        <f t="shared" si="4"/>
        <v>#DIV/0!</v>
      </c>
      <c r="P28" s="1" t="e">
        <f t="shared" si="4"/>
        <v>#DIV/0!</v>
      </c>
    </row>
    <row r="29" spans="1:16" x14ac:dyDescent="0.25">
      <c r="E29" s="11"/>
      <c r="F29" s="11"/>
      <c r="G29" s="11"/>
      <c r="L29">
        <f t="shared" si="2"/>
        <v>0</v>
      </c>
      <c r="M29">
        <f t="shared" si="2"/>
        <v>0</v>
      </c>
      <c r="N29" s="1" t="e">
        <f t="shared" si="4"/>
        <v>#DIV/0!</v>
      </c>
      <c r="O29" s="1" t="e">
        <f t="shared" si="4"/>
        <v>#DIV/0!</v>
      </c>
      <c r="P29" s="1" t="e">
        <f t="shared" si="4"/>
        <v>#DIV/0!</v>
      </c>
    </row>
    <row r="30" spans="1:16" x14ac:dyDescent="0.25">
      <c r="E30" s="11"/>
      <c r="F30" s="11"/>
      <c r="G30" s="11"/>
      <c r="L30">
        <f t="shared" si="2"/>
        <v>0</v>
      </c>
      <c r="M30">
        <f t="shared" si="2"/>
        <v>0</v>
      </c>
      <c r="N30" s="1" t="e">
        <f t="shared" si="4"/>
        <v>#DIV/0!</v>
      </c>
      <c r="O30" s="1" t="e">
        <f t="shared" si="4"/>
        <v>#DIV/0!</v>
      </c>
      <c r="P30" s="1" t="e">
        <f t="shared" si="4"/>
        <v>#DIV/0!</v>
      </c>
    </row>
    <row r="31" spans="1:16" x14ac:dyDescent="0.25">
      <c r="E31" s="11"/>
      <c r="F31" s="11"/>
      <c r="G31" s="11"/>
      <c r="L31">
        <f t="shared" si="2"/>
        <v>0</v>
      </c>
      <c r="M31">
        <f t="shared" si="2"/>
        <v>0</v>
      </c>
      <c r="N31" s="1" t="e">
        <f t="shared" si="4"/>
        <v>#DIV/0!</v>
      </c>
      <c r="O31" s="1" t="e">
        <f t="shared" si="4"/>
        <v>#DIV/0!</v>
      </c>
      <c r="P31" s="1" t="e">
        <f t="shared" si="4"/>
        <v>#DIV/0!</v>
      </c>
    </row>
    <row r="32" spans="1:16" x14ac:dyDescent="0.25">
      <c r="E32" s="11"/>
      <c r="F32" s="11"/>
      <c r="G32" s="11"/>
      <c r="L32">
        <f t="shared" si="2"/>
        <v>0</v>
      </c>
      <c r="M32">
        <f t="shared" si="2"/>
        <v>0</v>
      </c>
      <c r="N32" s="1" t="e">
        <f t="shared" si="4"/>
        <v>#DIV/0!</v>
      </c>
      <c r="O32" s="1" t="e">
        <f t="shared" si="4"/>
        <v>#DIV/0!</v>
      </c>
      <c r="P32" s="1" t="e">
        <f t="shared" si="4"/>
        <v>#DIV/0!</v>
      </c>
    </row>
    <row r="33" spans="5:16" x14ac:dyDescent="0.25">
      <c r="E33" s="11"/>
      <c r="F33" s="11"/>
      <c r="G33" s="11"/>
      <c r="L33">
        <f t="shared" si="2"/>
        <v>0</v>
      </c>
      <c r="M33">
        <f t="shared" si="2"/>
        <v>0</v>
      </c>
      <c r="N33" s="1" t="e">
        <f t="shared" si="4"/>
        <v>#DIV/0!</v>
      </c>
      <c r="O33" s="1" t="e">
        <f t="shared" si="4"/>
        <v>#DIV/0!</v>
      </c>
      <c r="P33" s="1" t="e">
        <f t="shared" si="4"/>
        <v>#DIV/0!</v>
      </c>
    </row>
    <row r="34" spans="5:16" x14ac:dyDescent="0.25">
      <c r="E34" s="11"/>
      <c r="F34" s="11"/>
      <c r="G34" s="11"/>
      <c r="L34">
        <f t="shared" si="2"/>
        <v>0</v>
      </c>
      <c r="M34">
        <f t="shared" si="2"/>
        <v>0</v>
      </c>
      <c r="N34" s="1" t="e">
        <f t="shared" si="4"/>
        <v>#DIV/0!</v>
      </c>
      <c r="O34" s="1" t="e">
        <f t="shared" si="4"/>
        <v>#DIV/0!</v>
      </c>
      <c r="P34" s="1" t="e">
        <f t="shared" si="4"/>
        <v>#DIV/0!</v>
      </c>
    </row>
    <row r="35" spans="5:16" x14ac:dyDescent="0.25">
      <c r="E35" s="11"/>
      <c r="F35" s="11"/>
      <c r="G35" s="11"/>
      <c r="L35">
        <f t="shared" si="2"/>
        <v>0</v>
      </c>
      <c r="M35">
        <f t="shared" si="2"/>
        <v>0</v>
      </c>
      <c r="N35" s="1" t="e">
        <f t="shared" si="4"/>
        <v>#DIV/0!</v>
      </c>
      <c r="O35" s="1" t="e">
        <f t="shared" si="4"/>
        <v>#DIV/0!</v>
      </c>
      <c r="P35" s="1" t="e">
        <f t="shared" si="4"/>
        <v>#DIV/0!</v>
      </c>
    </row>
    <row r="36" spans="5:16" x14ac:dyDescent="0.25">
      <c r="E36" s="11"/>
      <c r="F36" s="11"/>
      <c r="G36" s="11"/>
      <c r="L36">
        <f t="shared" si="2"/>
        <v>0</v>
      </c>
      <c r="M36">
        <f t="shared" si="2"/>
        <v>0</v>
      </c>
      <c r="N36" s="1" t="e">
        <f t="shared" si="4"/>
        <v>#DIV/0!</v>
      </c>
      <c r="O36" s="1" t="e">
        <f t="shared" si="4"/>
        <v>#DIV/0!</v>
      </c>
      <c r="P36" s="1" t="e">
        <f t="shared" si="4"/>
        <v>#DIV/0!</v>
      </c>
    </row>
    <row r="37" spans="5:16" x14ac:dyDescent="0.25">
      <c r="E37" s="11"/>
      <c r="F37" s="11"/>
      <c r="G37" s="11"/>
      <c r="L37">
        <f t="shared" si="2"/>
        <v>0</v>
      </c>
      <c r="M37">
        <f t="shared" si="2"/>
        <v>0</v>
      </c>
      <c r="N37" s="1" t="e">
        <f t="shared" si="4"/>
        <v>#DIV/0!</v>
      </c>
      <c r="O37" s="1" t="e">
        <f t="shared" si="4"/>
        <v>#DIV/0!</v>
      </c>
      <c r="P37" s="1" t="e">
        <f t="shared" si="4"/>
        <v>#DIV/0!</v>
      </c>
    </row>
    <row r="38" spans="5:16" x14ac:dyDescent="0.25">
      <c r="E38" s="11"/>
      <c r="F38" s="11"/>
      <c r="G38" s="11"/>
      <c r="L38">
        <f t="shared" si="2"/>
        <v>0</v>
      </c>
      <c r="M38">
        <f t="shared" si="2"/>
        <v>0</v>
      </c>
      <c r="N38" s="1" t="e">
        <f t="shared" si="4"/>
        <v>#DIV/0!</v>
      </c>
      <c r="O38" s="1" t="e">
        <f t="shared" si="4"/>
        <v>#DIV/0!</v>
      </c>
      <c r="P38" s="1" t="e">
        <f t="shared" si="4"/>
        <v>#DIV/0!</v>
      </c>
    </row>
    <row r="39" spans="5:16" x14ac:dyDescent="0.25">
      <c r="E39" s="11"/>
      <c r="F39" s="11"/>
      <c r="G39" s="11"/>
      <c r="L39">
        <f t="shared" si="2"/>
        <v>0</v>
      </c>
      <c r="M39">
        <f t="shared" si="2"/>
        <v>0</v>
      </c>
      <c r="N39" s="1" t="e">
        <f t="shared" si="4"/>
        <v>#DIV/0!</v>
      </c>
      <c r="O39" s="1" t="e">
        <f t="shared" si="4"/>
        <v>#DIV/0!</v>
      </c>
      <c r="P39" s="1" t="e">
        <f t="shared" si="4"/>
        <v>#DIV/0!</v>
      </c>
    </row>
    <row r="40" spans="5:16" x14ac:dyDescent="0.25">
      <c r="E40" s="11"/>
      <c r="F40" s="11"/>
      <c r="G40" s="11"/>
      <c r="N40" s="1"/>
      <c r="O40" s="1"/>
      <c r="P40" s="1"/>
    </row>
    <row r="41" spans="5:16" x14ac:dyDescent="0.25">
      <c r="E41" s="11"/>
      <c r="F41" s="11"/>
      <c r="G41" s="11"/>
      <c r="L41">
        <f t="shared" si="2"/>
        <v>0</v>
      </c>
      <c r="M41">
        <f t="shared" si="2"/>
        <v>0</v>
      </c>
      <c r="N41" s="1" t="e">
        <f t="shared" si="4"/>
        <v>#DIV/0!</v>
      </c>
      <c r="O41" s="1" t="e">
        <f t="shared" si="4"/>
        <v>#DIV/0!</v>
      </c>
      <c r="P41" s="1" t="e">
        <f t="shared" si="4"/>
        <v>#DIV/0!</v>
      </c>
    </row>
    <row r="42" spans="5:16" x14ac:dyDescent="0.25">
      <c r="E42" s="11"/>
      <c r="F42" s="11"/>
      <c r="G42" s="11"/>
      <c r="L42">
        <f t="shared" si="2"/>
        <v>0</v>
      </c>
      <c r="M42">
        <f t="shared" si="2"/>
        <v>0</v>
      </c>
      <c r="N42" s="1" t="e">
        <f t="shared" si="4"/>
        <v>#DIV/0!</v>
      </c>
      <c r="O42" s="1" t="e">
        <f t="shared" si="4"/>
        <v>#DIV/0!</v>
      </c>
      <c r="P42" s="1" t="e">
        <f t="shared" si="4"/>
        <v>#DIV/0!</v>
      </c>
    </row>
    <row r="43" spans="5:16" x14ac:dyDescent="0.25">
      <c r="L43">
        <f t="shared" si="2"/>
        <v>0</v>
      </c>
      <c r="M43">
        <f t="shared" si="2"/>
        <v>0</v>
      </c>
      <c r="N43" s="1" t="e">
        <f t="shared" si="4"/>
        <v>#DIV/0!</v>
      </c>
      <c r="O43" s="1" t="e">
        <f t="shared" si="4"/>
        <v>#DIV/0!</v>
      </c>
      <c r="P43" s="1" t="e">
        <f t="shared" si="4"/>
        <v>#DIV/0!</v>
      </c>
    </row>
    <row r="44" spans="5:16" x14ac:dyDescent="0.25">
      <c r="L44">
        <f t="shared" si="2"/>
        <v>0</v>
      </c>
      <c r="M44">
        <f t="shared" si="2"/>
        <v>0</v>
      </c>
      <c r="N44" s="1" t="e">
        <f t="shared" si="4"/>
        <v>#DIV/0!</v>
      </c>
      <c r="O44" s="1" t="e">
        <f t="shared" si="4"/>
        <v>#DIV/0!</v>
      </c>
      <c r="P44" s="1" t="e">
        <f t="shared" si="4"/>
        <v>#DIV/0!</v>
      </c>
    </row>
    <row r="45" spans="5:16" x14ac:dyDescent="0.25">
      <c r="L45">
        <f t="shared" si="2"/>
        <v>0</v>
      </c>
      <c r="M45">
        <f t="shared" si="2"/>
        <v>0</v>
      </c>
      <c r="N45" s="1" t="e">
        <f t="shared" si="4"/>
        <v>#DIV/0!</v>
      </c>
      <c r="O45" s="1" t="e">
        <f t="shared" si="4"/>
        <v>#DIV/0!</v>
      </c>
      <c r="P45" s="1" t="e">
        <f t="shared" si="4"/>
        <v>#DIV/0!</v>
      </c>
    </row>
    <row r="46" spans="5:16" x14ac:dyDescent="0.25">
      <c r="L46">
        <f t="shared" si="2"/>
        <v>0</v>
      </c>
      <c r="M46">
        <f t="shared" si="2"/>
        <v>0</v>
      </c>
      <c r="N46" s="1" t="e">
        <f t="shared" ref="N46:P63" si="5">+C46/$J46</f>
        <v>#DIV/0!</v>
      </c>
      <c r="O46" s="1" t="e">
        <f t="shared" si="5"/>
        <v>#DIV/0!</v>
      </c>
      <c r="P46" s="1" t="e">
        <f t="shared" si="5"/>
        <v>#DIV/0!</v>
      </c>
    </row>
    <row r="47" spans="5:16" x14ac:dyDescent="0.25">
      <c r="L47">
        <f t="shared" si="2"/>
        <v>0</v>
      </c>
      <c r="M47">
        <f t="shared" si="2"/>
        <v>0</v>
      </c>
      <c r="N47" s="1" t="e">
        <f t="shared" si="5"/>
        <v>#DIV/0!</v>
      </c>
      <c r="O47" s="1" t="e">
        <f t="shared" si="5"/>
        <v>#DIV/0!</v>
      </c>
      <c r="P47" s="1" t="e">
        <f t="shared" si="5"/>
        <v>#DIV/0!</v>
      </c>
    </row>
    <row r="48" spans="5:16" x14ac:dyDescent="0.25">
      <c r="L48">
        <f t="shared" si="2"/>
        <v>0</v>
      </c>
      <c r="M48">
        <f t="shared" si="2"/>
        <v>0</v>
      </c>
      <c r="N48" s="1" t="e">
        <f t="shared" si="5"/>
        <v>#DIV/0!</v>
      </c>
      <c r="O48" s="1" t="e">
        <f t="shared" si="5"/>
        <v>#DIV/0!</v>
      </c>
      <c r="P48" s="1" t="e">
        <f t="shared" si="5"/>
        <v>#DIV/0!</v>
      </c>
    </row>
    <row r="49" spans="12:16" x14ac:dyDescent="0.25">
      <c r="L49">
        <f t="shared" si="2"/>
        <v>0</v>
      </c>
      <c r="M49">
        <f t="shared" si="2"/>
        <v>0</v>
      </c>
      <c r="N49" s="1" t="e">
        <f t="shared" si="5"/>
        <v>#DIV/0!</v>
      </c>
      <c r="O49" s="1" t="e">
        <f t="shared" si="5"/>
        <v>#DIV/0!</v>
      </c>
      <c r="P49" s="1" t="e">
        <f t="shared" si="5"/>
        <v>#DIV/0!</v>
      </c>
    </row>
    <row r="50" spans="12:16" x14ac:dyDescent="0.25">
      <c r="L50">
        <f t="shared" si="2"/>
        <v>0</v>
      </c>
      <c r="M50">
        <f t="shared" si="2"/>
        <v>0</v>
      </c>
      <c r="N50" s="1" t="e">
        <f t="shared" si="5"/>
        <v>#DIV/0!</v>
      </c>
      <c r="O50" s="1" t="e">
        <f t="shared" si="5"/>
        <v>#DIV/0!</v>
      </c>
      <c r="P50" s="1" t="e">
        <f t="shared" si="5"/>
        <v>#DIV/0!</v>
      </c>
    </row>
    <row r="51" spans="12:16" x14ac:dyDescent="0.25">
      <c r="L51">
        <f t="shared" si="2"/>
        <v>0</v>
      </c>
      <c r="M51">
        <f t="shared" si="2"/>
        <v>0</v>
      </c>
      <c r="N51" s="1" t="e">
        <f t="shared" si="5"/>
        <v>#DIV/0!</v>
      </c>
      <c r="O51" s="1" t="e">
        <f t="shared" si="5"/>
        <v>#DIV/0!</v>
      </c>
      <c r="P51" s="1" t="e">
        <f t="shared" si="5"/>
        <v>#DIV/0!</v>
      </c>
    </row>
    <row r="52" spans="12:16" x14ac:dyDescent="0.25">
      <c r="L52">
        <f t="shared" si="2"/>
        <v>0</v>
      </c>
      <c r="M52">
        <f t="shared" si="2"/>
        <v>0</v>
      </c>
      <c r="N52" s="1" t="e">
        <f t="shared" si="5"/>
        <v>#DIV/0!</v>
      </c>
      <c r="O52" s="1" t="e">
        <f t="shared" si="5"/>
        <v>#DIV/0!</v>
      </c>
      <c r="P52" s="1" t="e">
        <f t="shared" si="5"/>
        <v>#DIV/0!</v>
      </c>
    </row>
    <row r="53" spans="12:16" x14ac:dyDescent="0.25">
      <c r="L53">
        <f t="shared" si="2"/>
        <v>0</v>
      </c>
      <c r="M53">
        <f t="shared" si="2"/>
        <v>0</v>
      </c>
      <c r="N53" s="1" t="e">
        <f t="shared" si="5"/>
        <v>#DIV/0!</v>
      </c>
      <c r="O53" s="1" t="e">
        <f t="shared" si="5"/>
        <v>#DIV/0!</v>
      </c>
      <c r="P53" s="1" t="e">
        <f t="shared" si="5"/>
        <v>#DIV/0!</v>
      </c>
    </row>
    <row r="54" spans="12:16" x14ac:dyDescent="0.25">
      <c r="L54">
        <f t="shared" si="2"/>
        <v>0</v>
      </c>
      <c r="M54">
        <f t="shared" si="2"/>
        <v>0</v>
      </c>
      <c r="N54" s="1" t="e">
        <f t="shared" si="5"/>
        <v>#DIV/0!</v>
      </c>
      <c r="O54" s="1" t="e">
        <f t="shared" si="5"/>
        <v>#DIV/0!</v>
      </c>
      <c r="P54" s="1" t="e">
        <f t="shared" si="5"/>
        <v>#DIV/0!</v>
      </c>
    </row>
    <row r="55" spans="12:16" x14ac:dyDescent="0.25">
      <c r="L55">
        <f t="shared" si="2"/>
        <v>0</v>
      </c>
      <c r="M55">
        <f t="shared" si="2"/>
        <v>0</v>
      </c>
      <c r="N55" s="1" t="e">
        <f t="shared" si="5"/>
        <v>#DIV/0!</v>
      </c>
      <c r="O55" s="1" t="e">
        <f t="shared" si="5"/>
        <v>#DIV/0!</v>
      </c>
      <c r="P55" s="1" t="e">
        <f t="shared" si="5"/>
        <v>#DIV/0!</v>
      </c>
    </row>
    <row r="56" spans="12:16" x14ac:dyDescent="0.25">
      <c r="L56">
        <f t="shared" si="2"/>
        <v>0</v>
      </c>
      <c r="M56">
        <f t="shared" si="2"/>
        <v>0</v>
      </c>
      <c r="N56" s="1" t="e">
        <f t="shared" si="5"/>
        <v>#DIV/0!</v>
      </c>
      <c r="O56" s="1" t="e">
        <f t="shared" si="5"/>
        <v>#DIV/0!</v>
      </c>
      <c r="P56" s="1" t="e">
        <f t="shared" si="5"/>
        <v>#DIV/0!</v>
      </c>
    </row>
    <row r="57" spans="12:16" x14ac:dyDescent="0.25">
      <c r="L57">
        <f t="shared" si="2"/>
        <v>0</v>
      </c>
      <c r="M57">
        <f t="shared" si="2"/>
        <v>0</v>
      </c>
      <c r="N57" s="1" t="e">
        <f t="shared" si="5"/>
        <v>#DIV/0!</v>
      </c>
      <c r="O57" s="1" t="e">
        <f t="shared" si="5"/>
        <v>#DIV/0!</v>
      </c>
      <c r="P57" s="1" t="e">
        <f t="shared" si="5"/>
        <v>#DIV/0!</v>
      </c>
    </row>
    <row r="58" spans="12:16" x14ac:dyDescent="0.25">
      <c r="L58">
        <f t="shared" si="2"/>
        <v>0</v>
      </c>
      <c r="M58">
        <f t="shared" si="2"/>
        <v>0</v>
      </c>
      <c r="N58" s="1" t="e">
        <f t="shared" si="5"/>
        <v>#DIV/0!</v>
      </c>
      <c r="O58" s="1" t="e">
        <f t="shared" si="5"/>
        <v>#DIV/0!</v>
      </c>
      <c r="P58" s="1" t="e">
        <f t="shared" si="5"/>
        <v>#DIV/0!</v>
      </c>
    </row>
    <row r="59" spans="12:16" x14ac:dyDescent="0.25">
      <c r="L59">
        <f t="shared" si="2"/>
        <v>0</v>
      </c>
      <c r="M59">
        <f t="shared" si="2"/>
        <v>0</v>
      </c>
      <c r="N59" s="1" t="e">
        <f t="shared" si="5"/>
        <v>#DIV/0!</v>
      </c>
      <c r="O59" s="1" t="e">
        <f t="shared" si="5"/>
        <v>#DIV/0!</v>
      </c>
      <c r="P59" s="1" t="e">
        <f t="shared" si="5"/>
        <v>#DIV/0!</v>
      </c>
    </row>
    <row r="60" spans="12:16" x14ac:dyDescent="0.25">
      <c r="L60">
        <f t="shared" si="2"/>
        <v>0</v>
      </c>
      <c r="M60">
        <f t="shared" si="2"/>
        <v>0</v>
      </c>
      <c r="N60" s="1" t="e">
        <f t="shared" si="5"/>
        <v>#DIV/0!</v>
      </c>
      <c r="O60" s="1" t="e">
        <f t="shared" si="5"/>
        <v>#DIV/0!</v>
      </c>
      <c r="P60" s="1" t="e">
        <f t="shared" si="5"/>
        <v>#DIV/0!</v>
      </c>
    </row>
    <row r="61" spans="12:16" x14ac:dyDescent="0.25">
      <c r="L61">
        <f t="shared" si="2"/>
        <v>0</v>
      </c>
      <c r="M61">
        <f t="shared" si="2"/>
        <v>0</v>
      </c>
      <c r="N61" s="1" t="e">
        <f t="shared" si="5"/>
        <v>#DIV/0!</v>
      </c>
      <c r="O61" s="1" t="e">
        <f t="shared" si="5"/>
        <v>#DIV/0!</v>
      </c>
      <c r="P61" s="1" t="e">
        <f t="shared" si="5"/>
        <v>#DIV/0!</v>
      </c>
    </row>
    <row r="62" spans="12:16" x14ac:dyDescent="0.25">
      <c r="L62">
        <f t="shared" si="2"/>
        <v>0</v>
      </c>
      <c r="M62">
        <f t="shared" si="2"/>
        <v>0</v>
      </c>
      <c r="N62" s="1" t="e">
        <f t="shared" si="5"/>
        <v>#DIV/0!</v>
      </c>
      <c r="O62" s="1" t="e">
        <f t="shared" si="5"/>
        <v>#DIV/0!</v>
      </c>
      <c r="P62" s="1" t="e">
        <f t="shared" si="5"/>
        <v>#DIV/0!</v>
      </c>
    </row>
    <row r="63" spans="12:16" x14ac:dyDescent="0.25">
      <c r="L63">
        <f t="shared" si="2"/>
        <v>0</v>
      </c>
      <c r="M63">
        <f t="shared" si="2"/>
        <v>0</v>
      </c>
      <c r="N63" s="1" t="e">
        <f t="shared" si="5"/>
        <v>#DIV/0!</v>
      </c>
      <c r="O63" s="1" t="e">
        <f t="shared" si="5"/>
        <v>#DIV/0!</v>
      </c>
      <c r="P63" s="1" t="e">
        <f t="shared" si="5"/>
        <v>#DIV/0!</v>
      </c>
    </row>
  </sheetData>
  <mergeCells count="1">
    <mergeCell ref="D23:G23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63"/>
  <sheetViews>
    <sheetView topLeftCell="G1" workbookViewId="0">
      <selection activeCell="C23" sqref="C23:I47"/>
    </sheetView>
  </sheetViews>
  <sheetFormatPr baseColWidth="10" defaultColWidth="11.42578125" defaultRowHeight="15" x14ac:dyDescent="0.25"/>
  <cols>
    <col min="1" max="12" width="11.42578125" customWidth="1"/>
    <col min="13" max="13" width="47.7109375" customWidth="1"/>
  </cols>
  <sheetData>
    <row r="1" spans="1:16" x14ac:dyDescent="0.25">
      <c r="A1" t="s">
        <v>10</v>
      </c>
      <c r="B1" t="s">
        <v>11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L1" t="s">
        <v>0</v>
      </c>
      <c r="N1" t="s">
        <v>1</v>
      </c>
      <c r="O1" t="s">
        <v>2</v>
      </c>
      <c r="P1" t="s">
        <v>3</v>
      </c>
    </row>
    <row r="2" spans="1:16" x14ac:dyDescent="0.25">
      <c r="A2" t="s">
        <v>42</v>
      </c>
      <c r="B2" t="s">
        <v>43</v>
      </c>
      <c r="C2">
        <v>233.86</v>
      </c>
      <c r="D2">
        <v>2586.2800000000002</v>
      </c>
      <c r="E2">
        <v>95.37</v>
      </c>
      <c r="F2">
        <v>22.5</v>
      </c>
      <c r="G2">
        <v>0</v>
      </c>
      <c r="H2">
        <v>4.5</v>
      </c>
      <c r="I2">
        <v>0</v>
      </c>
      <c r="J2">
        <v>2942.51</v>
      </c>
      <c r="L2" t="str">
        <f>+A2</f>
        <v>A</v>
      </c>
      <c r="M2" t="str">
        <f>+B2</f>
        <v>Agrònoms</v>
      </c>
      <c r="N2" s="1">
        <f t="shared" ref="N2:N21" si="0">+C2/$J2</f>
        <v>7.9476365415920416E-2</v>
      </c>
      <c r="O2" s="1">
        <f t="shared" ref="O2:P17" si="1">+D2/$J2</f>
        <v>0.87893669010470654</v>
      </c>
      <c r="P2" s="1">
        <f t="shared" si="1"/>
        <v>3.2411104805081373E-2</v>
      </c>
    </row>
    <row r="3" spans="1:16" x14ac:dyDescent="0.25">
      <c r="A3" t="s">
        <v>12</v>
      </c>
      <c r="B3" t="s">
        <v>13</v>
      </c>
      <c r="C3">
        <v>196.36</v>
      </c>
      <c r="D3">
        <v>4546</v>
      </c>
      <c r="E3">
        <v>33</v>
      </c>
      <c r="F3">
        <v>22</v>
      </c>
      <c r="G3">
        <v>0</v>
      </c>
      <c r="H3">
        <v>0</v>
      </c>
      <c r="I3">
        <v>0</v>
      </c>
      <c r="J3">
        <v>4797.3599999999997</v>
      </c>
      <c r="L3" t="str">
        <f t="shared" ref="L3:M63" si="2">+A3</f>
        <v>B</v>
      </c>
      <c r="M3" t="str">
        <f t="shared" si="2"/>
        <v>ETS Arquit</v>
      </c>
      <c r="N3" s="1">
        <f t="shared" si="0"/>
        <v>4.0930845298247372E-2</v>
      </c>
      <c r="O3" s="1">
        <f t="shared" si="1"/>
        <v>0.94760451581703276</v>
      </c>
      <c r="P3" s="1">
        <f t="shared" si="1"/>
        <v>6.8787833308319585E-3</v>
      </c>
    </row>
    <row r="4" spans="1:16" x14ac:dyDescent="0.25">
      <c r="A4" t="s">
        <v>14</v>
      </c>
      <c r="B4" t="s">
        <v>15</v>
      </c>
      <c r="C4">
        <v>166.67</v>
      </c>
      <c r="D4">
        <v>2864.28</v>
      </c>
      <c r="E4">
        <v>63.65</v>
      </c>
      <c r="F4">
        <v>33</v>
      </c>
      <c r="G4">
        <v>0</v>
      </c>
      <c r="H4">
        <v>22.5</v>
      </c>
      <c r="I4">
        <v>0</v>
      </c>
      <c r="J4">
        <v>3150.1</v>
      </c>
      <c r="L4" t="str">
        <f t="shared" si="2"/>
        <v>C</v>
      </c>
      <c r="M4" t="str">
        <f t="shared" si="2"/>
        <v>Camins</v>
      </c>
      <c r="N4" s="1">
        <f t="shared" si="0"/>
        <v>5.290943144662074E-2</v>
      </c>
      <c r="O4" s="1">
        <f t="shared" si="1"/>
        <v>0.90926637249611131</v>
      </c>
      <c r="P4" s="1">
        <f t="shared" si="1"/>
        <v>2.0205707755309357E-2</v>
      </c>
    </row>
    <row r="5" spans="1:16" x14ac:dyDescent="0.25">
      <c r="A5" t="s">
        <v>16</v>
      </c>
      <c r="B5" t="s">
        <v>17</v>
      </c>
      <c r="C5">
        <v>295.19</v>
      </c>
      <c r="D5">
        <v>4255.8599999999997</v>
      </c>
      <c r="E5">
        <v>192.55</v>
      </c>
      <c r="F5">
        <v>25.5</v>
      </c>
      <c r="G5">
        <v>0</v>
      </c>
      <c r="H5">
        <v>50</v>
      </c>
      <c r="I5">
        <v>0</v>
      </c>
      <c r="J5">
        <v>4819.1000000000004</v>
      </c>
      <c r="L5" t="str">
        <f t="shared" si="2"/>
        <v>D</v>
      </c>
      <c r="M5" t="str">
        <f t="shared" si="2"/>
        <v>Industr.</v>
      </c>
      <c r="N5" s="1">
        <f t="shared" si="0"/>
        <v>6.1254176090971335E-2</v>
      </c>
      <c r="O5" s="1">
        <f t="shared" si="1"/>
        <v>0.88312340478512574</v>
      </c>
      <c r="P5" s="1">
        <f t="shared" si="1"/>
        <v>3.9955593368056277E-2</v>
      </c>
    </row>
    <row r="6" spans="1:16" x14ac:dyDescent="0.25">
      <c r="A6" t="s">
        <v>18</v>
      </c>
      <c r="B6" t="s">
        <v>19</v>
      </c>
      <c r="C6">
        <v>227.92</v>
      </c>
      <c r="D6">
        <v>3878.48</v>
      </c>
      <c r="E6">
        <v>201.1</v>
      </c>
      <c r="F6">
        <v>18</v>
      </c>
      <c r="G6">
        <v>12</v>
      </c>
      <c r="H6">
        <v>24</v>
      </c>
      <c r="I6">
        <v>0</v>
      </c>
      <c r="J6">
        <v>4361.5</v>
      </c>
      <c r="L6" t="str">
        <f t="shared" si="2"/>
        <v>E</v>
      </c>
      <c r="M6" t="str">
        <f t="shared" si="2"/>
        <v>ETSIDiseny</v>
      </c>
      <c r="N6" s="1">
        <f t="shared" si="0"/>
        <v>5.2257250945775532E-2</v>
      </c>
      <c r="O6" s="1">
        <f t="shared" si="1"/>
        <v>0.88925369712254954</v>
      </c>
      <c r="P6" s="1">
        <f t="shared" si="1"/>
        <v>4.610799037028545E-2</v>
      </c>
    </row>
    <row r="7" spans="1:16" x14ac:dyDescent="0.25">
      <c r="A7" t="s">
        <v>44</v>
      </c>
      <c r="B7" t="s">
        <v>45</v>
      </c>
      <c r="C7">
        <v>46</v>
      </c>
      <c r="D7">
        <v>1413.65</v>
      </c>
      <c r="E7">
        <v>49.5</v>
      </c>
      <c r="F7">
        <v>6</v>
      </c>
      <c r="G7">
        <v>0</v>
      </c>
      <c r="H7">
        <v>0</v>
      </c>
      <c r="I7">
        <v>0</v>
      </c>
      <c r="J7">
        <v>1515.15</v>
      </c>
      <c r="L7" t="str">
        <f t="shared" si="2"/>
        <v>F</v>
      </c>
      <c r="M7" t="str">
        <f t="shared" si="2"/>
        <v>ETSMRiE</v>
      </c>
      <c r="N7" s="1">
        <f t="shared" si="0"/>
        <v>3.0360030360030359E-2</v>
      </c>
      <c r="O7" s="1">
        <f t="shared" si="1"/>
        <v>0.93300993300993307</v>
      </c>
      <c r="P7" s="1">
        <f t="shared" si="1"/>
        <v>3.267003267003267E-2</v>
      </c>
    </row>
    <row r="8" spans="1:16" x14ac:dyDescent="0.25">
      <c r="A8" t="s">
        <v>20</v>
      </c>
      <c r="B8" t="s">
        <v>21</v>
      </c>
      <c r="C8">
        <v>27</v>
      </c>
      <c r="D8">
        <v>1156</v>
      </c>
      <c r="E8">
        <v>40.5</v>
      </c>
      <c r="F8">
        <v>0</v>
      </c>
      <c r="G8">
        <v>0</v>
      </c>
      <c r="H8">
        <v>4.5</v>
      </c>
      <c r="I8">
        <v>0</v>
      </c>
      <c r="J8">
        <v>1228</v>
      </c>
      <c r="L8" t="str">
        <f t="shared" si="2"/>
        <v>G</v>
      </c>
      <c r="M8" t="str">
        <f t="shared" si="2"/>
        <v>Geodesia</v>
      </c>
      <c r="N8" s="1">
        <f t="shared" si="0"/>
        <v>2.1986970684039087E-2</v>
      </c>
      <c r="O8" s="1">
        <f t="shared" si="1"/>
        <v>0.94136807817589574</v>
      </c>
      <c r="P8" s="1">
        <f t="shared" si="1"/>
        <v>3.2980456026058633E-2</v>
      </c>
    </row>
    <row r="9" spans="1:16" x14ac:dyDescent="0.25">
      <c r="A9" t="s">
        <v>22</v>
      </c>
      <c r="B9" t="s">
        <v>23</v>
      </c>
      <c r="C9">
        <v>115.75</v>
      </c>
      <c r="D9">
        <v>2231.4499999999998</v>
      </c>
      <c r="E9">
        <v>53.15</v>
      </c>
      <c r="F9">
        <v>14.3</v>
      </c>
      <c r="G9">
        <v>0</v>
      </c>
      <c r="H9">
        <v>0</v>
      </c>
      <c r="I9">
        <v>0</v>
      </c>
      <c r="J9">
        <v>2414.65</v>
      </c>
      <c r="L9" t="str">
        <f t="shared" si="2"/>
        <v>H</v>
      </c>
      <c r="M9" t="str">
        <f t="shared" si="2"/>
        <v>Gest.Edif.</v>
      </c>
      <c r="N9" s="1">
        <f t="shared" si="0"/>
        <v>4.7936553951918495E-2</v>
      </c>
      <c r="O9" s="1">
        <f t="shared" si="1"/>
        <v>0.92412979106702819</v>
      </c>
      <c r="P9" s="1">
        <f t="shared" si="1"/>
        <v>2.2011471641852857E-2</v>
      </c>
    </row>
    <row r="10" spans="1:16" x14ac:dyDescent="0.25">
      <c r="A10" t="s">
        <v>48</v>
      </c>
      <c r="B10" t="s">
        <v>49</v>
      </c>
      <c r="C10">
        <v>447.5</v>
      </c>
      <c r="D10">
        <v>1806.9</v>
      </c>
      <c r="E10">
        <v>129</v>
      </c>
      <c r="F10">
        <v>0</v>
      </c>
      <c r="G10">
        <v>0</v>
      </c>
      <c r="H10">
        <v>12</v>
      </c>
      <c r="I10">
        <v>0</v>
      </c>
      <c r="J10">
        <v>2395.4</v>
      </c>
      <c r="L10" t="str">
        <f t="shared" si="2"/>
        <v>I</v>
      </c>
      <c r="M10" t="str">
        <f t="shared" si="2"/>
        <v>Inf.Aplic.</v>
      </c>
      <c r="N10" s="1">
        <f t="shared" si="0"/>
        <v>0.18681639809635134</v>
      </c>
      <c r="O10" s="1">
        <f t="shared" si="1"/>
        <v>0.75432078149787096</v>
      </c>
      <c r="P10" s="1">
        <f t="shared" si="1"/>
        <v>5.3853218669115806E-2</v>
      </c>
    </row>
    <row r="11" spans="1:16" x14ac:dyDescent="0.25">
      <c r="A11" t="s">
        <v>24</v>
      </c>
      <c r="B11" t="s">
        <v>25</v>
      </c>
      <c r="C11">
        <v>315.61</v>
      </c>
      <c r="D11">
        <v>2580.84</v>
      </c>
      <c r="E11">
        <v>152.02000000000001</v>
      </c>
      <c r="F11">
        <v>12</v>
      </c>
      <c r="G11">
        <v>0</v>
      </c>
      <c r="H11">
        <v>12</v>
      </c>
      <c r="I11">
        <v>0</v>
      </c>
      <c r="J11">
        <v>3072.47</v>
      </c>
      <c r="L11" t="str">
        <f t="shared" si="2"/>
        <v>J</v>
      </c>
      <c r="M11" t="str">
        <f t="shared" si="2"/>
        <v>EPS Alcoi</v>
      </c>
      <c r="N11" s="1">
        <f t="shared" si="0"/>
        <v>0.10272191429045688</v>
      </c>
      <c r="O11" s="1">
        <f t="shared" si="1"/>
        <v>0.8399886736078791</v>
      </c>
      <c r="P11" s="1">
        <f t="shared" si="1"/>
        <v>4.947810719063165E-2</v>
      </c>
    </row>
    <row r="12" spans="1:16" x14ac:dyDescent="0.25">
      <c r="A12" t="s">
        <v>26</v>
      </c>
      <c r="B12" t="s">
        <v>27</v>
      </c>
      <c r="C12">
        <v>527.17999999999995</v>
      </c>
      <c r="D12">
        <v>2864.82</v>
      </c>
      <c r="E12">
        <v>54</v>
      </c>
      <c r="F12">
        <v>0</v>
      </c>
      <c r="G12">
        <v>0</v>
      </c>
      <c r="H12">
        <v>6</v>
      </c>
      <c r="I12">
        <v>0</v>
      </c>
      <c r="J12">
        <v>3452</v>
      </c>
      <c r="L12" t="str">
        <f t="shared" si="2"/>
        <v>L</v>
      </c>
      <c r="M12" t="str">
        <f t="shared" si="2"/>
        <v>Fac. BBAA</v>
      </c>
      <c r="N12" s="1">
        <f t="shared" si="0"/>
        <v>0.15271726535341829</v>
      </c>
      <c r="O12" s="1">
        <f t="shared" si="1"/>
        <v>0.8299015063731171</v>
      </c>
      <c r="P12" s="1">
        <f t="shared" si="1"/>
        <v>1.5643105446118192E-2</v>
      </c>
    </row>
    <row r="13" spans="1:16" x14ac:dyDescent="0.25">
      <c r="A13" t="s">
        <v>28</v>
      </c>
      <c r="B13" t="s">
        <v>29</v>
      </c>
      <c r="C13">
        <v>92.72</v>
      </c>
      <c r="D13">
        <v>1537.45</v>
      </c>
      <c r="E13">
        <v>148.75</v>
      </c>
      <c r="F13">
        <v>12</v>
      </c>
      <c r="G13">
        <v>0</v>
      </c>
      <c r="H13">
        <v>12</v>
      </c>
      <c r="I13">
        <v>0</v>
      </c>
      <c r="J13">
        <v>1802.92</v>
      </c>
      <c r="L13" t="str">
        <f t="shared" si="2"/>
        <v>M</v>
      </c>
      <c r="M13" t="str">
        <f t="shared" si="2"/>
        <v>Fac. Ade</v>
      </c>
      <c r="N13" s="1">
        <f t="shared" si="0"/>
        <v>5.1427683979322431E-2</v>
      </c>
      <c r="O13" s="1">
        <f t="shared" si="1"/>
        <v>0.85275552991813275</v>
      </c>
      <c r="P13" s="1">
        <f t="shared" si="1"/>
        <v>8.2505047367603668E-2</v>
      </c>
    </row>
    <row r="14" spans="1:16" x14ac:dyDescent="0.25">
      <c r="A14" t="s">
        <v>50</v>
      </c>
      <c r="B14" t="s">
        <v>51</v>
      </c>
      <c r="C14">
        <v>236.75</v>
      </c>
      <c r="D14">
        <v>1678.78</v>
      </c>
      <c r="E14">
        <v>104.5</v>
      </c>
      <c r="F14">
        <v>4.5</v>
      </c>
      <c r="G14">
        <v>4.5</v>
      </c>
      <c r="H14">
        <v>12</v>
      </c>
      <c r="I14">
        <v>0</v>
      </c>
      <c r="J14">
        <v>2041.03</v>
      </c>
      <c r="L14" t="str">
        <f t="shared" si="2"/>
        <v>P</v>
      </c>
      <c r="M14" t="str">
        <f t="shared" si="2"/>
        <v>Fac.Inf.</v>
      </c>
      <c r="N14" s="1">
        <f t="shared" si="0"/>
        <v>0.11599535528630153</v>
      </c>
      <c r="O14" s="1">
        <f t="shared" si="1"/>
        <v>0.82251608256615527</v>
      </c>
      <c r="P14" s="1">
        <f t="shared" si="1"/>
        <v>5.1199639397755056E-2</v>
      </c>
    </row>
    <row r="15" spans="1:16" x14ac:dyDescent="0.25">
      <c r="A15" t="s">
        <v>30</v>
      </c>
      <c r="B15" t="s">
        <v>31</v>
      </c>
      <c r="C15">
        <v>285.81</v>
      </c>
      <c r="D15">
        <v>2534.79</v>
      </c>
      <c r="E15">
        <v>137.5</v>
      </c>
      <c r="F15">
        <v>37</v>
      </c>
      <c r="G15">
        <v>0</v>
      </c>
      <c r="H15">
        <v>34</v>
      </c>
      <c r="I15">
        <v>0</v>
      </c>
      <c r="J15">
        <v>3029.1</v>
      </c>
      <c r="L15" t="str">
        <f t="shared" si="2"/>
        <v>Q</v>
      </c>
      <c r="M15" t="str">
        <f t="shared" si="2"/>
        <v>EPS Gandia</v>
      </c>
      <c r="N15" s="1">
        <f t="shared" si="0"/>
        <v>9.4354758839259187E-2</v>
      </c>
      <c r="O15" s="1">
        <f t="shared" si="1"/>
        <v>0.83681291472714669</v>
      </c>
      <c r="P15" s="1">
        <f t="shared" si="1"/>
        <v>4.5393021029348654E-2</v>
      </c>
    </row>
    <row r="16" spans="1:16" x14ac:dyDescent="0.25">
      <c r="A16" t="s">
        <v>36</v>
      </c>
      <c r="B16" t="s">
        <v>37</v>
      </c>
      <c r="C16">
        <v>149.5</v>
      </c>
      <c r="D16">
        <v>1949.55</v>
      </c>
      <c r="E16">
        <v>56</v>
      </c>
      <c r="F16">
        <v>30</v>
      </c>
      <c r="G16">
        <v>0</v>
      </c>
      <c r="H16">
        <v>30</v>
      </c>
      <c r="I16">
        <v>0</v>
      </c>
      <c r="J16">
        <v>2215.0500000000002</v>
      </c>
      <c r="L16" t="str">
        <f t="shared" si="2"/>
        <v>T</v>
      </c>
      <c r="M16" t="str">
        <f t="shared" si="2"/>
        <v>ETS Teleco</v>
      </c>
      <c r="N16" s="1">
        <f t="shared" si="0"/>
        <v>6.7492833118891218E-2</v>
      </c>
      <c r="O16" s="1">
        <f t="shared" si="1"/>
        <v>0.88013814586578176</v>
      </c>
      <c r="P16" s="1">
        <f t="shared" si="1"/>
        <v>2.528159635222681E-2</v>
      </c>
    </row>
    <row r="17" spans="1:16" x14ac:dyDescent="0.25">
      <c r="A17" t="s">
        <v>38</v>
      </c>
      <c r="B17" t="s">
        <v>39</v>
      </c>
      <c r="C17">
        <v>0</v>
      </c>
      <c r="D17">
        <v>103.5</v>
      </c>
      <c r="E17">
        <v>0</v>
      </c>
      <c r="F17">
        <v>0</v>
      </c>
      <c r="G17">
        <v>0</v>
      </c>
      <c r="H17">
        <v>0</v>
      </c>
      <c r="I17">
        <v>0</v>
      </c>
      <c r="J17">
        <v>103.5</v>
      </c>
      <c r="L17" t="str">
        <f t="shared" si="2"/>
        <v>U</v>
      </c>
      <c r="M17" t="str">
        <f t="shared" si="2"/>
        <v>Universit.</v>
      </c>
      <c r="N17" s="1">
        <f t="shared" si="0"/>
        <v>0</v>
      </c>
      <c r="O17" s="1">
        <f t="shared" si="1"/>
        <v>1</v>
      </c>
      <c r="P17" s="1">
        <f t="shared" si="1"/>
        <v>0</v>
      </c>
    </row>
    <row r="18" spans="1:16" x14ac:dyDescent="0.25">
      <c r="A18" t="s">
        <v>46</v>
      </c>
      <c r="B18" t="s">
        <v>47</v>
      </c>
      <c r="C18">
        <v>42.46</v>
      </c>
      <c r="D18">
        <v>2601.6799999999998</v>
      </c>
      <c r="E18">
        <v>54</v>
      </c>
      <c r="F18">
        <v>0</v>
      </c>
      <c r="G18">
        <v>0</v>
      </c>
      <c r="H18">
        <v>0</v>
      </c>
      <c r="I18">
        <v>0</v>
      </c>
      <c r="J18">
        <v>2698.14</v>
      </c>
      <c r="L18" t="str">
        <f t="shared" si="2"/>
        <v>Y</v>
      </c>
      <c r="M18" t="str">
        <f t="shared" si="2"/>
        <v>DOCTORAT</v>
      </c>
      <c r="N18" s="1">
        <f t="shared" si="0"/>
        <v>1.5736766809728183E-2</v>
      </c>
      <c r="O18" s="1">
        <f t="shared" ref="O18:P21" si="3">+D18/$J18</f>
        <v>0.96424944591459305</v>
      </c>
      <c r="P18" s="1">
        <f t="shared" si="3"/>
        <v>2.0013787275678801E-2</v>
      </c>
    </row>
    <row r="19" spans="1:16" x14ac:dyDescent="0.25">
      <c r="A19" t="s">
        <v>9</v>
      </c>
      <c r="B19" t="s">
        <v>8</v>
      </c>
      <c r="C19">
        <v>3406.28</v>
      </c>
      <c r="D19">
        <v>40590.31</v>
      </c>
      <c r="E19">
        <v>1564.59</v>
      </c>
      <c r="F19">
        <v>236.8</v>
      </c>
      <c r="G19">
        <v>16.5</v>
      </c>
      <c r="H19">
        <v>223.5</v>
      </c>
      <c r="I19">
        <v>0</v>
      </c>
      <c r="J19">
        <v>46037.98</v>
      </c>
      <c r="L19" t="str">
        <f t="shared" si="2"/>
        <v>Z</v>
      </c>
      <c r="M19" t="str">
        <f t="shared" si="2"/>
        <v>TOTALS</v>
      </c>
      <c r="N19" s="1">
        <f t="shared" si="0"/>
        <v>7.3988476470948555E-2</v>
      </c>
      <c r="O19" s="1">
        <f t="shared" si="3"/>
        <v>0.88167009065124047</v>
      </c>
      <c r="P19" s="1">
        <f t="shared" si="3"/>
        <v>3.3984766490623604E-2</v>
      </c>
    </row>
    <row r="20" spans="1:16" x14ac:dyDescent="0.25">
      <c r="L20">
        <f t="shared" si="2"/>
        <v>0</v>
      </c>
      <c r="M20">
        <f t="shared" si="2"/>
        <v>0</v>
      </c>
      <c r="N20" s="1" t="e">
        <f t="shared" si="0"/>
        <v>#DIV/0!</v>
      </c>
      <c r="O20" s="1" t="e">
        <f t="shared" si="3"/>
        <v>#DIV/0!</v>
      </c>
      <c r="P20" s="1" t="e">
        <f t="shared" si="3"/>
        <v>#DIV/0!</v>
      </c>
    </row>
    <row r="21" spans="1:16" x14ac:dyDescent="0.25">
      <c r="L21">
        <f t="shared" si="2"/>
        <v>0</v>
      </c>
      <c r="M21">
        <f t="shared" si="2"/>
        <v>0</v>
      </c>
      <c r="N21" s="1" t="e">
        <f t="shared" si="0"/>
        <v>#DIV/0!</v>
      </c>
      <c r="O21" s="1" t="e">
        <f t="shared" si="3"/>
        <v>#DIV/0!</v>
      </c>
      <c r="P21" s="1" t="e">
        <f t="shared" si="3"/>
        <v>#DIV/0!</v>
      </c>
    </row>
    <row r="22" spans="1:16" x14ac:dyDescent="0.25">
      <c r="L22">
        <f t="shared" si="2"/>
        <v>0</v>
      </c>
      <c r="M22">
        <f t="shared" si="2"/>
        <v>0</v>
      </c>
      <c r="N22" s="1" t="e">
        <f t="shared" ref="N22:P45" si="4">+C22/$J22</f>
        <v>#DIV/0!</v>
      </c>
      <c r="O22" s="1" t="e">
        <f t="shared" si="4"/>
        <v>#DIV/0!</v>
      </c>
      <c r="P22" s="1" t="e">
        <f t="shared" si="4"/>
        <v>#DIV/0!</v>
      </c>
    </row>
    <row r="23" spans="1:16" x14ac:dyDescent="0.25">
      <c r="D23" s="34"/>
      <c r="E23" s="34"/>
      <c r="F23" s="34"/>
      <c r="G23" s="34"/>
      <c r="L23">
        <f t="shared" si="2"/>
        <v>0</v>
      </c>
      <c r="M23">
        <f t="shared" si="2"/>
        <v>0</v>
      </c>
      <c r="N23" s="1" t="e">
        <f t="shared" si="4"/>
        <v>#DIV/0!</v>
      </c>
      <c r="O23" s="1" t="e">
        <f t="shared" si="4"/>
        <v>#DIV/0!</v>
      </c>
      <c r="P23" s="1" t="e">
        <f t="shared" si="4"/>
        <v>#DIV/0!</v>
      </c>
    </row>
    <row r="24" spans="1:16" x14ac:dyDescent="0.25">
      <c r="L24">
        <f t="shared" si="2"/>
        <v>0</v>
      </c>
      <c r="M24">
        <f t="shared" si="2"/>
        <v>0</v>
      </c>
      <c r="N24" s="1" t="e">
        <f t="shared" si="4"/>
        <v>#DIV/0!</v>
      </c>
      <c r="O24" s="1" t="e">
        <f t="shared" si="4"/>
        <v>#DIV/0!</v>
      </c>
      <c r="P24" s="1" t="e">
        <f t="shared" si="4"/>
        <v>#DIV/0!</v>
      </c>
    </row>
    <row r="25" spans="1:16" x14ac:dyDescent="0.25">
      <c r="E25" s="11"/>
      <c r="F25" s="11"/>
      <c r="G25" s="11"/>
      <c r="L25">
        <f t="shared" si="2"/>
        <v>0</v>
      </c>
      <c r="M25">
        <f t="shared" si="2"/>
        <v>0</v>
      </c>
      <c r="N25" s="1" t="e">
        <f t="shared" si="4"/>
        <v>#DIV/0!</v>
      </c>
      <c r="O25" s="1" t="e">
        <f t="shared" si="4"/>
        <v>#DIV/0!</v>
      </c>
      <c r="P25" s="1" t="e">
        <f t="shared" si="4"/>
        <v>#DIV/0!</v>
      </c>
    </row>
    <row r="26" spans="1:16" x14ac:dyDescent="0.25">
      <c r="E26" s="11"/>
      <c r="F26" s="11"/>
      <c r="G26" s="11"/>
      <c r="L26">
        <f t="shared" si="2"/>
        <v>0</v>
      </c>
      <c r="M26">
        <f t="shared" si="2"/>
        <v>0</v>
      </c>
      <c r="N26" s="1" t="e">
        <f t="shared" si="4"/>
        <v>#DIV/0!</v>
      </c>
      <c r="O26" s="1" t="e">
        <f t="shared" si="4"/>
        <v>#DIV/0!</v>
      </c>
      <c r="P26" s="1" t="e">
        <f t="shared" si="4"/>
        <v>#DIV/0!</v>
      </c>
    </row>
    <row r="27" spans="1:16" x14ac:dyDescent="0.25">
      <c r="E27" s="11"/>
      <c r="F27" s="11"/>
      <c r="G27" s="11"/>
      <c r="L27">
        <f t="shared" si="2"/>
        <v>0</v>
      </c>
      <c r="M27">
        <f t="shared" si="2"/>
        <v>0</v>
      </c>
      <c r="N27" s="1" t="e">
        <f t="shared" si="4"/>
        <v>#DIV/0!</v>
      </c>
      <c r="O27" s="1" t="e">
        <f t="shared" si="4"/>
        <v>#DIV/0!</v>
      </c>
      <c r="P27" s="1" t="e">
        <f t="shared" si="4"/>
        <v>#DIV/0!</v>
      </c>
    </row>
    <row r="28" spans="1:16" x14ac:dyDescent="0.25">
      <c r="E28" s="11"/>
      <c r="F28" s="11"/>
      <c r="G28" s="11"/>
      <c r="L28">
        <f t="shared" si="2"/>
        <v>0</v>
      </c>
      <c r="M28">
        <f t="shared" si="2"/>
        <v>0</v>
      </c>
      <c r="N28" s="1" t="e">
        <f t="shared" si="4"/>
        <v>#DIV/0!</v>
      </c>
      <c r="O28" s="1" t="e">
        <f t="shared" si="4"/>
        <v>#DIV/0!</v>
      </c>
      <c r="P28" s="1" t="e">
        <f t="shared" si="4"/>
        <v>#DIV/0!</v>
      </c>
    </row>
    <row r="29" spans="1:16" x14ac:dyDescent="0.25">
      <c r="E29" s="11"/>
      <c r="F29" s="11"/>
      <c r="G29" s="11"/>
      <c r="L29">
        <f t="shared" si="2"/>
        <v>0</v>
      </c>
      <c r="M29">
        <f t="shared" si="2"/>
        <v>0</v>
      </c>
      <c r="N29" s="1" t="e">
        <f t="shared" si="4"/>
        <v>#DIV/0!</v>
      </c>
      <c r="O29" s="1" t="e">
        <f t="shared" si="4"/>
        <v>#DIV/0!</v>
      </c>
      <c r="P29" s="1" t="e">
        <f t="shared" si="4"/>
        <v>#DIV/0!</v>
      </c>
    </row>
    <row r="30" spans="1:16" x14ac:dyDescent="0.25">
      <c r="E30" s="11"/>
      <c r="F30" s="11"/>
      <c r="G30" s="11"/>
      <c r="L30">
        <f t="shared" si="2"/>
        <v>0</v>
      </c>
      <c r="M30">
        <f t="shared" si="2"/>
        <v>0</v>
      </c>
      <c r="N30" s="1" t="e">
        <f t="shared" si="4"/>
        <v>#DIV/0!</v>
      </c>
      <c r="O30" s="1" t="e">
        <f t="shared" si="4"/>
        <v>#DIV/0!</v>
      </c>
      <c r="P30" s="1" t="e">
        <f t="shared" si="4"/>
        <v>#DIV/0!</v>
      </c>
    </row>
    <row r="31" spans="1:16" x14ac:dyDescent="0.25">
      <c r="E31" s="11"/>
      <c r="F31" s="11"/>
      <c r="G31" s="11"/>
      <c r="L31">
        <f t="shared" si="2"/>
        <v>0</v>
      </c>
      <c r="M31">
        <f t="shared" si="2"/>
        <v>0</v>
      </c>
      <c r="N31" s="1" t="e">
        <f t="shared" si="4"/>
        <v>#DIV/0!</v>
      </c>
      <c r="O31" s="1" t="e">
        <f t="shared" si="4"/>
        <v>#DIV/0!</v>
      </c>
      <c r="P31" s="1" t="e">
        <f t="shared" si="4"/>
        <v>#DIV/0!</v>
      </c>
    </row>
    <row r="32" spans="1:16" x14ac:dyDescent="0.25">
      <c r="E32" s="11"/>
      <c r="F32" s="11"/>
      <c r="G32" s="11"/>
      <c r="L32">
        <f t="shared" si="2"/>
        <v>0</v>
      </c>
      <c r="M32">
        <f t="shared" si="2"/>
        <v>0</v>
      </c>
      <c r="N32" s="1" t="e">
        <f t="shared" si="4"/>
        <v>#DIV/0!</v>
      </c>
      <c r="O32" s="1" t="e">
        <f t="shared" si="4"/>
        <v>#DIV/0!</v>
      </c>
      <c r="P32" s="1" t="e">
        <f t="shared" si="4"/>
        <v>#DIV/0!</v>
      </c>
    </row>
    <row r="33" spans="5:16" x14ac:dyDescent="0.25">
      <c r="E33" s="11"/>
      <c r="F33" s="11"/>
      <c r="G33" s="11"/>
      <c r="L33">
        <f t="shared" si="2"/>
        <v>0</v>
      </c>
      <c r="M33">
        <f t="shared" si="2"/>
        <v>0</v>
      </c>
      <c r="N33" s="1" t="e">
        <f t="shared" si="4"/>
        <v>#DIV/0!</v>
      </c>
      <c r="O33" s="1" t="e">
        <f t="shared" si="4"/>
        <v>#DIV/0!</v>
      </c>
      <c r="P33" s="1" t="e">
        <f t="shared" si="4"/>
        <v>#DIV/0!</v>
      </c>
    </row>
    <row r="34" spans="5:16" x14ac:dyDescent="0.25">
      <c r="E34" s="11"/>
      <c r="F34" s="11"/>
      <c r="G34" s="11"/>
      <c r="L34">
        <f t="shared" si="2"/>
        <v>0</v>
      </c>
      <c r="M34">
        <f t="shared" si="2"/>
        <v>0</v>
      </c>
      <c r="N34" s="1" t="e">
        <f t="shared" si="4"/>
        <v>#DIV/0!</v>
      </c>
      <c r="O34" s="1" t="e">
        <f t="shared" si="4"/>
        <v>#DIV/0!</v>
      </c>
      <c r="P34" s="1" t="e">
        <f t="shared" si="4"/>
        <v>#DIV/0!</v>
      </c>
    </row>
    <row r="35" spans="5:16" x14ac:dyDescent="0.25">
      <c r="E35" s="11"/>
      <c r="F35" s="11"/>
      <c r="G35" s="11"/>
      <c r="L35">
        <f t="shared" si="2"/>
        <v>0</v>
      </c>
      <c r="M35">
        <f t="shared" si="2"/>
        <v>0</v>
      </c>
      <c r="N35" s="1" t="e">
        <f t="shared" si="4"/>
        <v>#DIV/0!</v>
      </c>
      <c r="O35" s="1" t="e">
        <f t="shared" si="4"/>
        <v>#DIV/0!</v>
      </c>
      <c r="P35" s="1" t="e">
        <f t="shared" si="4"/>
        <v>#DIV/0!</v>
      </c>
    </row>
    <row r="36" spans="5:16" x14ac:dyDescent="0.25">
      <c r="E36" s="11"/>
      <c r="F36" s="11"/>
      <c r="G36" s="11"/>
      <c r="L36">
        <f t="shared" si="2"/>
        <v>0</v>
      </c>
      <c r="M36">
        <f t="shared" si="2"/>
        <v>0</v>
      </c>
      <c r="N36" s="1" t="e">
        <f t="shared" si="4"/>
        <v>#DIV/0!</v>
      </c>
      <c r="O36" s="1" t="e">
        <f t="shared" si="4"/>
        <v>#DIV/0!</v>
      </c>
      <c r="P36" s="1" t="e">
        <f t="shared" si="4"/>
        <v>#DIV/0!</v>
      </c>
    </row>
    <row r="37" spans="5:16" x14ac:dyDescent="0.25">
      <c r="E37" s="11"/>
      <c r="F37" s="11"/>
      <c r="G37" s="11"/>
      <c r="L37">
        <f t="shared" si="2"/>
        <v>0</v>
      </c>
      <c r="M37">
        <f t="shared" si="2"/>
        <v>0</v>
      </c>
      <c r="N37" s="1" t="e">
        <f t="shared" si="4"/>
        <v>#DIV/0!</v>
      </c>
      <c r="O37" s="1" t="e">
        <f t="shared" si="4"/>
        <v>#DIV/0!</v>
      </c>
      <c r="P37" s="1" t="e">
        <f t="shared" si="4"/>
        <v>#DIV/0!</v>
      </c>
    </row>
    <row r="38" spans="5:16" x14ac:dyDescent="0.25">
      <c r="E38" s="11"/>
      <c r="F38" s="11"/>
      <c r="G38" s="11"/>
      <c r="L38">
        <f t="shared" si="2"/>
        <v>0</v>
      </c>
      <c r="M38">
        <f t="shared" si="2"/>
        <v>0</v>
      </c>
      <c r="N38" s="1" t="e">
        <f t="shared" si="4"/>
        <v>#DIV/0!</v>
      </c>
      <c r="O38" s="1" t="e">
        <f t="shared" si="4"/>
        <v>#DIV/0!</v>
      </c>
      <c r="P38" s="1" t="e">
        <f t="shared" si="4"/>
        <v>#DIV/0!</v>
      </c>
    </row>
    <row r="39" spans="5:16" x14ac:dyDescent="0.25">
      <c r="E39" s="11"/>
      <c r="F39" s="11"/>
      <c r="G39" s="11"/>
      <c r="L39">
        <f t="shared" si="2"/>
        <v>0</v>
      </c>
      <c r="M39">
        <f t="shared" si="2"/>
        <v>0</v>
      </c>
      <c r="N39" s="1" t="e">
        <f t="shared" si="4"/>
        <v>#DIV/0!</v>
      </c>
      <c r="O39" s="1" t="e">
        <f t="shared" si="4"/>
        <v>#DIV/0!</v>
      </c>
      <c r="P39" s="1" t="e">
        <f t="shared" si="4"/>
        <v>#DIV/0!</v>
      </c>
    </row>
    <row r="40" spans="5:16" x14ac:dyDescent="0.25">
      <c r="E40" s="11"/>
      <c r="F40" s="11"/>
      <c r="G40" s="11"/>
      <c r="N40" s="1"/>
      <c r="O40" s="1"/>
      <c r="P40" s="1"/>
    </row>
    <row r="41" spans="5:16" x14ac:dyDescent="0.25">
      <c r="E41" s="11"/>
      <c r="F41" s="11"/>
      <c r="G41" s="11"/>
      <c r="L41">
        <f t="shared" si="2"/>
        <v>0</v>
      </c>
      <c r="M41">
        <f t="shared" si="2"/>
        <v>0</v>
      </c>
      <c r="N41" s="1" t="e">
        <f t="shared" si="4"/>
        <v>#DIV/0!</v>
      </c>
      <c r="O41" s="1" t="e">
        <f t="shared" si="4"/>
        <v>#DIV/0!</v>
      </c>
      <c r="P41" s="1" t="e">
        <f t="shared" si="4"/>
        <v>#DIV/0!</v>
      </c>
    </row>
    <row r="42" spans="5:16" x14ac:dyDescent="0.25">
      <c r="E42" s="11"/>
      <c r="F42" s="11"/>
      <c r="G42" s="11"/>
      <c r="L42">
        <f t="shared" si="2"/>
        <v>0</v>
      </c>
      <c r="M42">
        <f t="shared" si="2"/>
        <v>0</v>
      </c>
      <c r="N42" s="1" t="e">
        <f t="shared" si="4"/>
        <v>#DIV/0!</v>
      </c>
      <c r="O42" s="1" t="e">
        <f t="shared" si="4"/>
        <v>#DIV/0!</v>
      </c>
      <c r="P42" s="1" t="e">
        <f t="shared" si="4"/>
        <v>#DIV/0!</v>
      </c>
    </row>
    <row r="43" spans="5:16" x14ac:dyDescent="0.25">
      <c r="L43">
        <f t="shared" si="2"/>
        <v>0</v>
      </c>
      <c r="M43">
        <f t="shared" si="2"/>
        <v>0</v>
      </c>
      <c r="N43" s="1" t="e">
        <f t="shared" si="4"/>
        <v>#DIV/0!</v>
      </c>
      <c r="O43" s="1" t="e">
        <f t="shared" si="4"/>
        <v>#DIV/0!</v>
      </c>
      <c r="P43" s="1" t="e">
        <f t="shared" si="4"/>
        <v>#DIV/0!</v>
      </c>
    </row>
    <row r="44" spans="5:16" x14ac:dyDescent="0.25">
      <c r="L44">
        <f t="shared" si="2"/>
        <v>0</v>
      </c>
      <c r="M44">
        <f t="shared" si="2"/>
        <v>0</v>
      </c>
      <c r="N44" s="1" t="e">
        <f t="shared" si="4"/>
        <v>#DIV/0!</v>
      </c>
      <c r="O44" s="1" t="e">
        <f t="shared" si="4"/>
        <v>#DIV/0!</v>
      </c>
      <c r="P44" s="1" t="e">
        <f t="shared" si="4"/>
        <v>#DIV/0!</v>
      </c>
    </row>
    <row r="45" spans="5:16" x14ac:dyDescent="0.25">
      <c r="L45">
        <f t="shared" si="2"/>
        <v>0</v>
      </c>
      <c r="M45">
        <f t="shared" si="2"/>
        <v>0</v>
      </c>
      <c r="N45" s="1" t="e">
        <f t="shared" si="4"/>
        <v>#DIV/0!</v>
      </c>
      <c r="O45" s="1" t="e">
        <f t="shared" si="4"/>
        <v>#DIV/0!</v>
      </c>
      <c r="P45" s="1" t="e">
        <f t="shared" si="4"/>
        <v>#DIV/0!</v>
      </c>
    </row>
    <row r="46" spans="5:16" x14ac:dyDescent="0.25">
      <c r="L46">
        <f t="shared" si="2"/>
        <v>0</v>
      </c>
      <c r="M46">
        <f t="shared" si="2"/>
        <v>0</v>
      </c>
      <c r="N46" s="1" t="e">
        <f t="shared" ref="N46:P63" si="5">+C46/$J46</f>
        <v>#DIV/0!</v>
      </c>
      <c r="O46" s="1" t="e">
        <f t="shared" si="5"/>
        <v>#DIV/0!</v>
      </c>
      <c r="P46" s="1" t="e">
        <f t="shared" si="5"/>
        <v>#DIV/0!</v>
      </c>
    </row>
    <row r="47" spans="5:16" x14ac:dyDescent="0.25">
      <c r="L47">
        <f t="shared" si="2"/>
        <v>0</v>
      </c>
      <c r="M47">
        <f t="shared" si="2"/>
        <v>0</v>
      </c>
      <c r="N47" s="1" t="e">
        <f t="shared" si="5"/>
        <v>#DIV/0!</v>
      </c>
      <c r="O47" s="1" t="e">
        <f t="shared" si="5"/>
        <v>#DIV/0!</v>
      </c>
      <c r="P47" s="1" t="e">
        <f t="shared" si="5"/>
        <v>#DIV/0!</v>
      </c>
    </row>
    <row r="48" spans="5:16" x14ac:dyDescent="0.25">
      <c r="L48">
        <f t="shared" si="2"/>
        <v>0</v>
      </c>
      <c r="M48">
        <f t="shared" si="2"/>
        <v>0</v>
      </c>
      <c r="N48" s="1" t="e">
        <f t="shared" si="5"/>
        <v>#DIV/0!</v>
      </c>
      <c r="O48" s="1" t="e">
        <f t="shared" si="5"/>
        <v>#DIV/0!</v>
      </c>
      <c r="P48" s="1" t="e">
        <f t="shared" si="5"/>
        <v>#DIV/0!</v>
      </c>
    </row>
    <row r="49" spans="12:16" x14ac:dyDescent="0.25">
      <c r="L49">
        <f t="shared" si="2"/>
        <v>0</v>
      </c>
      <c r="M49">
        <f t="shared" si="2"/>
        <v>0</v>
      </c>
      <c r="N49" s="1" t="e">
        <f t="shared" si="5"/>
        <v>#DIV/0!</v>
      </c>
      <c r="O49" s="1" t="e">
        <f t="shared" si="5"/>
        <v>#DIV/0!</v>
      </c>
      <c r="P49" s="1" t="e">
        <f t="shared" si="5"/>
        <v>#DIV/0!</v>
      </c>
    </row>
    <row r="50" spans="12:16" x14ac:dyDescent="0.25">
      <c r="L50">
        <f t="shared" si="2"/>
        <v>0</v>
      </c>
      <c r="M50">
        <f t="shared" si="2"/>
        <v>0</v>
      </c>
      <c r="N50" s="1" t="e">
        <f t="shared" si="5"/>
        <v>#DIV/0!</v>
      </c>
      <c r="O50" s="1" t="e">
        <f t="shared" si="5"/>
        <v>#DIV/0!</v>
      </c>
      <c r="P50" s="1" t="e">
        <f t="shared" si="5"/>
        <v>#DIV/0!</v>
      </c>
    </row>
    <row r="51" spans="12:16" x14ac:dyDescent="0.25">
      <c r="L51">
        <f t="shared" si="2"/>
        <v>0</v>
      </c>
      <c r="M51">
        <f t="shared" si="2"/>
        <v>0</v>
      </c>
      <c r="N51" s="1" t="e">
        <f t="shared" si="5"/>
        <v>#DIV/0!</v>
      </c>
      <c r="O51" s="1" t="e">
        <f t="shared" si="5"/>
        <v>#DIV/0!</v>
      </c>
      <c r="P51" s="1" t="e">
        <f t="shared" si="5"/>
        <v>#DIV/0!</v>
      </c>
    </row>
    <row r="52" spans="12:16" x14ac:dyDescent="0.25">
      <c r="L52">
        <f t="shared" si="2"/>
        <v>0</v>
      </c>
      <c r="M52">
        <f t="shared" si="2"/>
        <v>0</v>
      </c>
      <c r="N52" s="1" t="e">
        <f t="shared" si="5"/>
        <v>#DIV/0!</v>
      </c>
      <c r="O52" s="1" t="e">
        <f t="shared" si="5"/>
        <v>#DIV/0!</v>
      </c>
      <c r="P52" s="1" t="e">
        <f t="shared" si="5"/>
        <v>#DIV/0!</v>
      </c>
    </row>
    <row r="53" spans="12:16" x14ac:dyDescent="0.25">
      <c r="L53">
        <f t="shared" si="2"/>
        <v>0</v>
      </c>
      <c r="M53">
        <f t="shared" si="2"/>
        <v>0</v>
      </c>
      <c r="N53" s="1" t="e">
        <f t="shared" si="5"/>
        <v>#DIV/0!</v>
      </c>
      <c r="O53" s="1" t="e">
        <f t="shared" si="5"/>
        <v>#DIV/0!</v>
      </c>
      <c r="P53" s="1" t="e">
        <f t="shared" si="5"/>
        <v>#DIV/0!</v>
      </c>
    </row>
    <row r="54" spans="12:16" x14ac:dyDescent="0.25">
      <c r="L54">
        <f t="shared" si="2"/>
        <v>0</v>
      </c>
      <c r="M54">
        <f t="shared" si="2"/>
        <v>0</v>
      </c>
      <c r="N54" s="1" t="e">
        <f t="shared" si="5"/>
        <v>#DIV/0!</v>
      </c>
      <c r="O54" s="1" t="e">
        <f t="shared" si="5"/>
        <v>#DIV/0!</v>
      </c>
      <c r="P54" s="1" t="e">
        <f t="shared" si="5"/>
        <v>#DIV/0!</v>
      </c>
    </row>
    <row r="55" spans="12:16" x14ac:dyDescent="0.25">
      <c r="L55">
        <f t="shared" si="2"/>
        <v>0</v>
      </c>
      <c r="M55">
        <f t="shared" si="2"/>
        <v>0</v>
      </c>
      <c r="N55" s="1" t="e">
        <f t="shared" si="5"/>
        <v>#DIV/0!</v>
      </c>
      <c r="O55" s="1" t="e">
        <f t="shared" si="5"/>
        <v>#DIV/0!</v>
      </c>
      <c r="P55" s="1" t="e">
        <f t="shared" si="5"/>
        <v>#DIV/0!</v>
      </c>
    </row>
    <row r="56" spans="12:16" x14ac:dyDescent="0.25">
      <c r="L56">
        <f t="shared" si="2"/>
        <v>0</v>
      </c>
      <c r="M56">
        <f t="shared" si="2"/>
        <v>0</v>
      </c>
      <c r="N56" s="1" t="e">
        <f t="shared" si="5"/>
        <v>#DIV/0!</v>
      </c>
      <c r="O56" s="1" t="e">
        <f t="shared" si="5"/>
        <v>#DIV/0!</v>
      </c>
      <c r="P56" s="1" t="e">
        <f t="shared" si="5"/>
        <v>#DIV/0!</v>
      </c>
    </row>
    <row r="57" spans="12:16" x14ac:dyDescent="0.25">
      <c r="L57">
        <f t="shared" si="2"/>
        <v>0</v>
      </c>
      <c r="M57">
        <f t="shared" si="2"/>
        <v>0</v>
      </c>
      <c r="N57" s="1" t="e">
        <f t="shared" si="5"/>
        <v>#DIV/0!</v>
      </c>
      <c r="O57" s="1" t="e">
        <f t="shared" si="5"/>
        <v>#DIV/0!</v>
      </c>
      <c r="P57" s="1" t="e">
        <f t="shared" si="5"/>
        <v>#DIV/0!</v>
      </c>
    </row>
    <row r="58" spans="12:16" x14ac:dyDescent="0.25">
      <c r="L58">
        <f t="shared" si="2"/>
        <v>0</v>
      </c>
      <c r="M58">
        <f t="shared" si="2"/>
        <v>0</v>
      </c>
      <c r="N58" s="1" t="e">
        <f t="shared" si="5"/>
        <v>#DIV/0!</v>
      </c>
      <c r="O58" s="1" t="e">
        <f t="shared" si="5"/>
        <v>#DIV/0!</v>
      </c>
      <c r="P58" s="1" t="e">
        <f t="shared" si="5"/>
        <v>#DIV/0!</v>
      </c>
    </row>
    <row r="59" spans="12:16" x14ac:dyDescent="0.25">
      <c r="L59">
        <f t="shared" si="2"/>
        <v>0</v>
      </c>
      <c r="M59">
        <f t="shared" si="2"/>
        <v>0</v>
      </c>
      <c r="N59" s="1" t="e">
        <f t="shared" si="5"/>
        <v>#DIV/0!</v>
      </c>
      <c r="O59" s="1" t="e">
        <f t="shared" si="5"/>
        <v>#DIV/0!</v>
      </c>
      <c r="P59" s="1" t="e">
        <f t="shared" si="5"/>
        <v>#DIV/0!</v>
      </c>
    </row>
    <row r="60" spans="12:16" x14ac:dyDescent="0.25">
      <c r="L60">
        <f t="shared" si="2"/>
        <v>0</v>
      </c>
      <c r="M60">
        <f t="shared" si="2"/>
        <v>0</v>
      </c>
      <c r="N60" s="1" t="e">
        <f t="shared" si="5"/>
        <v>#DIV/0!</v>
      </c>
      <c r="O60" s="1" t="e">
        <f t="shared" si="5"/>
        <v>#DIV/0!</v>
      </c>
      <c r="P60" s="1" t="e">
        <f t="shared" si="5"/>
        <v>#DIV/0!</v>
      </c>
    </row>
    <row r="61" spans="12:16" x14ac:dyDescent="0.25">
      <c r="L61">
        <f t="shared" si="2"/>
        <v>0</v>
      </c>
      <c r="M61">
        <f t="shared" si="2"/>
        <v>0</v>
      </c>
      <c r="N61" s="1" t="e">
        <f t="shared" si="5"/>
        <v>#DIV/0!</v>
      </c>
      <c r="O61" s="1" t="e">
        <f t="shared" si="5"/>
        <v>#DIV/0!</v>
      </c>
      <c r="P61" s="1" t="e">
        <f t="shared" si="5"/>
        <v>#DIV/0!</v>
      </c>
    </row>
    <row r="62" spans="12:16" x14ac:dyDescent="0.25">
      <c r="L62">
        <f t="shared" si="2"/>
        <v>0</v>
      </c>
      <c r="M62">
        <f t="shared" si="2"/>
        <v>0</v>
      </c>
      <c r="N62" s="1" t="e">
        <f t="shared" si="5"/>
        <v>#DIV/0!</v>
      </c>
      <c r="O62" s="1" t="e">
        <f t="shared" si="5"/>
        <v>#DIV/0!</v>
      </c>
      <c r="P62" s="1" t="e">
        <f t="shared" si="5"/>
        <v>#DIV/0!</v>
      </c>
    </row>
    <row r="63" spans="12:16" x14ac:dyDescent="0.25">
      <c r="L63">
        <f t="shared" si="2"/>
        <v>0</v>
      </c>
      <c r="M63">
        <f t="shared" si="2"/>
        <v>0</v>
      </c>
      <c r="N63" s="1" t="e">
        <f t="shared" si="5"/>
        <v>#DIV/0!</v>
      </c>
      <c r="O63" s="1" t="e">
        <f t="shared" si="5"/>
        <v>#DIV/0!</v>
      </c>
      <c r="P63" s="1" t="e">
        <f t="shared" si="5"/>
        <v>#DIV/0!</v>
      </c>
    </row>
  </sheetData>
  <mergeCells count="1">
    <mergeCell ref="D23:G23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63"/>
  <sheetViews>
    <sheetView topLeftCell="H1" workbookViewId="0">
      <selection activeCell="C22" sqref="C22:I42"/>
    </sheetView>
  </sheetViews>
  <sheetFormatPr baseColWidth="10" defaultColWidth="11.42578125" defaultRowHeight="15" x14ac:dyDescent="0.25"/>
  <cols>
    <col min="1" max="12" width="11.42578125" customWidth="1"/>
    <col min="13" max="13" width="47.7109375" customWidth="1"/>
  </cols>
  <sheetData>
    <row r="1" spans="1:16" x14ac:dyDescent="0.25">
      <c r="A1" t="s">
        <v>10</v>
      </c>
      <c r="B1" t="s">
        <v>11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L1" t="s">
        <v>0</v>
      </c>
      <c r="N1" t="s">
        <v>1</v>
      </c>
      <c r="O1" t="s">
        <v>2</v>
      </c>
      <c r="P1" t="s">
        <v>3</v>
      </c>
    </row>
    <row r="2" spans="1:16" x14ac:dyDescent="0.25">
      <c r="A2" t="s">
        <v>42</v>
      </c>
      <c r="B2" t="s">
        <v>43</v>
      </c>
      <c r="C2">
        <v>224.75</v>
      </c>
      <c r="D2">
        <v>2655.04</v>
      </c>
      <c r="E2">
        <v>103.46</v>
      </c>
      <c r="F2">
        <v>22.5</v>
      </c>
      <c r="G2">
        <v>0</v>
      </c>
      <c r="H2">
        <v>4.5</v>
      </c>
      <c r="I2">
        <v>0</v>
      </c>
      <c r="J2">
        <v>3010.25</v>
      </c>
      <c r="L2" t="str">
        <f>+A2</f>
        <v>A</v>
      </c>
      <c r="M2" t="str">
        <f>+B2</f>
        <v>Agrònoms</v>
      </c>
      <c r="N2" s="1">
        <f t="shared" ref="N2:N20" si="0">+C2/$J2</f>
        <v>7.4661572959056552E-2</v>
      </c>
      <c r="O2" s="1">
        <f t="shared" ref="O2:P17" si="1">+D2/$J2</f>
        <v>0.8819998339008388</v>
      </c>
      <c r="P2" s="1">
        <f t="shared" si="1"/>
        <v>3.4369238435345902E-2</v>
      </c>
    </row>
    <row r="3" spans="1:16" x14ac:dyDescent="0.25">
      <c r="A3" t="s">
        <v>12</v>
      </c>
      <c r="B3" t="s">
        <v>13</v>
      </c>
      <c r="C3">
        <v>188.375</v>
      </c>
      <c r="D3">
        <v>5347.0050000000001</v>
      </c>
      <c r="E3">
        <v>49.5</v>
      </c>
      <c r="F3">
        <v>22</v>
      </c>
      <c r="G3">
        <v>0</v>
      </c>
      <c r="H3">
        <v>0</v>
      </c>
      <c r="I3">
        <v>0</v>
      </c>
      <c r="J3">
        <v>5606.88</v>
      </c>
      <c r="L3" t="str">
        <f t="shared" ref="L3:M20" si="2">+A3</f>
        <v>B</v>
      </c>
      <c r="M3" t="str">
        <f t="shared" si="2"/>
        <v>ETS Arquit</v>
      </c>
      <c r="N3" s="1">
        <f t="shared" si="0"/>
        <v>3.3597116399851613E-2</v>
      </c>
      <c r="O3" s="1">
        <f t="shared" si="1"/>
        <v>0.95365069343378139</v>
      </c>
      <c r="P3" s="1">
        <f t="shared" si="1"/>
        <v>8.8284393459464091E-3</v>
      </c>
    </row>
    <row r="4" spans="1:16" x14ac:dyDescent="0.25">
      <c r="A4" t="s">
        <v>14</v>
      </c>
      <c r="B4" t="s">
        <v>15</v>
      </c>
      <c r="C4">
        <v>165.95</v>
      </c>
      <c r="D4">
        <v>2833.7</v>
      </c>
      <c r="E4">
        <v>60.95</v>
      </c>
      <c r="F4">
        <v>33</v>
      </c>
      <c r="G4">
        <v>0</v>
      </c>
      <c r="H4">
        <v>22.5</v>
      </c>
      <c r="I4">
        <v>0</v>
      </c>
      <c r="J4">
        <v>3116.1</v>
      </c>
      <c r="L4" t="str">
        <f t="shared" si="2"/>
        <v>C</v>
      </c>
      <c r="M4" t="str">
        <f t="shared" si="2"/>
        <v>Camins</v>
      </c>
      <c r="N4" s="1">
        <f t="shared" si="0"/>
        <v>5.3255672154295434E-2</v>
      </c>
      <c r="O4" s="1">
        <f t="shared" si="1"/>
        <v>0.90937389685825232</v>
      </c>
      <c r="P4" s="1">
        <f t="shared" si="1"/>
        <v>1.9559706042809925E-2</v>
      </c>
    </row>
    <row r="5" spans="1:16" x14ac:dyDescent="0.25">
      <c r="A5" t="s">
        <v>16</v>
      </c>
      <c r="B5" t="s">
        <v>17</v>
      </c>
      <c r="C5">
        <v>254</v>
      </c>
      <c r="D5">
        <v>4295.3100000000004</v>
      </c>
      <c r="E5">
        <v>177.65</v>
      </c>
      <c r="F5">
        <v>33</v>
      </c>
      <c r="G5">
        <v>0</v>
      </c>
      <c r="H5">
        <v>41</v>
      </c>
      <c r="I5">
        <v>0</v>
      </c>
      <c r="J5">
        <v>4800.96</v>
      </c>
      <c r="L5" t="str">
        <f t="shared" si="2"/>
        <v>D</v>
      </c>
      <c r="M5" t="str">
        <f t="shared" si="2"/>
        <v>Industr.</v>
      </c>
      <c r="N5" s="1">
        <f t="shared" si="0"/>
        <v>5.2906085449576749E-2</v>
      </c>
      <c r="O5" s="1">
        <f t="shared" si="1"/>
        <v>0.89467731453709265</v>
      </c>
      <c r="P5" s="1">
        <f t="shared" si="1"/>
        <v>3.7003016063453978E-2</v>
      </c>
    </row>
    <row r="6" spans="1:16" x14ac:dyDescent="0.25">
      <c r="A6" t="s">
        <v>18</v>
      </c>
      <c r="B6" t="s">
        <v>19</v>
      </c>
      <c r="C6">
        <v>203.12</v>
      </c>
      <c r="D6">
        <v>4096.9399999999996</v>
      </c>
      <c r="E6">
        <v>192</v>
      </c>
      <c r="F6">
        <v>18</v>
      </c>
      <c r="G6">
        <v>12</v>
      </c>
      <c r="H6">
        <v>24</v>
      </c>
      <c r="I6">
        <v>0</v>
      </c>
      <c r="J6">
        <v>4546.0600000000004</v>
      </c>
      <c r="L6" t="str">
        <f t="shared" si="2"/>
        <v>E</v>
      </c>
      <c r="M6" t="str">
        <f t="shared" si="2"/>
        <v>ETSIDiseny</v>
      </c>
      <c r="N6" s="1">
        <f t="shared" si="0"/>
        <v>4.4680448564251241E-2</v>
      </c>
      <c r="O6" s="1">
        <f t="shared" si="1"/>
        <v>0.90120675925966642</v>
      </c>
      <c r="P6" s="1">
        <f t="shared" si="1"/>
        <v>4.2234374381332401E-2</v>
      </c>
    </row>
    <row r="7" spans="1:16" x14ac:dyDescent="0.25">
      <c r="A7" t="s">
        <v>44</v>
      </c>
      <c r="B7" t="s">
        <v>45</v>
      </c>
      <c r="C7">
        <v>41.5</v>
      </c>
      <c r="D7">
        <v>1389.25</v>
      </c>
      <c r="E7">
        <v>71.25</v>
      </c>
      <c r="F7">
        <v>0</v>
      </c>
      <c r="G7">
        <v>0</v>
      </c>
      <c r="H7">
        <v>0</v>
      </c>
      <c r="I7">
        <v>0</v>
      </c>
      <c r="J7">
        <v>1502</v>
      </c>
      <c r="L7" t="str">
        <f t="shared" si="2"/>
        <v>F</v>
      </c>
      <c r="M7" t="str">
        <f t="shared" si="2"/>
        <v>ETSMRiE</v>
      </c>
      <c r="N7" s="1">
        <f t="shared" si="0"/>
        <v>2.7629826897470039E-2</v>
      </c>
      <c r="O7" s="1">
        <f t="shared" si="1"/>
        <v>0.92493342210386154</v>
      </c>
      <c r="P7" s="1">
        <f t="shared" si="1"/>
        <v>4.7436750998668439E-2</v>
      </c>
    </row>
    <row r="8" spans="1:16" x14ac:dyDescent="0.25">
      <c r="A8" t="s">
        <v>20</v>
      </c>
      <c r="B8" t="s">
        <v>21</v>
      </c>
      <c r="C8">
        <v>46.5</v>
      </c>
      <c r="D8">
        <v>1158.5</v>
      </c>
      <c r="E8">
        <v>37.75</v>
      </c>
      <c r="F8">
        <v>0</v>
      </c>
      <c r="G8">
        <v>0</v>
      </c>
      <c r="H8">
        <v>4.5</v>
      </c>
      <c r="I8">
        <v>0</v>
      </c>
      <c r="J8">
        <v>1247.25</v>
      </c>
      <c r="L8" t="str">
        <f t="shared" si="2"/>
        <v>G</v>
      </c>
      <c r="M8" t="str">
        <f t="shared" si="2"/>
        <v>Geodesia</v>
      </c>
      <c r="N8" s="1">
        <f t="shared" si="0"/>
        <v>3.7282020444978956E-2</v>
      </c>
      <c r="O8" s="1">
        <f t="shared" si="1"/>
        <v>0.92884345560232506</v>
      </c>
      <c r="P8" s="1">
        <f t="shared" si="1"/>
        <v>3.0266586490278614E-2</v>
      </c>
    </row>
    <row r="9" spans="1:16" x14ac:dyDescent="0.25">
      <c r="A9" t="s">
        <v>22</v>
      </c>
      <c r="B9" t="s">
        <v>23</v>
      </c>
      <c r="C9">
        <v>111.93</v>
      </c>
      <c r="D9">
        <v>2242.17</v>
      </c>
      <c r="E9">
        <v>40.950000000000003</v>
      </c>
      <c r="F9">
        <v>14.3</v>
      </c>
      <c r="G9">
        <v>0</v>
      </c>
      <c r="H9">
        <v>0</v>
      </c>
      <c r="I9">
        <v>0</v>
      </c>
      <c r="J9">
        <v>2409.35</v>
      </c>
      <c r="L9" t="str">
        <f t="shared" si="2"/>
        <v>H</v>
      </c>
      <c r="M9" t="str">
        <f t="shared" si="2"/>
        <v>Gest.Edif.</v>
      </c>
      <c r="N9" s="1">
        <f t="shared" si="0"/>
        <v>4.6456513167451807E-2</v>
      </c>
      <c r="O9" s="1">
        <f t="shared" si="1"/>
        <v>0.93061199078589663</v>
      </c>
      <c r="P9" s="1">
        <f t="shared" si="1"/>
        <v>1.6996285305165296E-2</v>
      </c>
    </row>
    <row r="10" spans="1:16" x14ac:dyDescent="0.25">
      <c r="A10" t="s">
        <v>48</v>
      </c>
      <c r="B10" t="s">
        <v>49</v>
      </c>
      <c r="C10">
        <v>413.48</v>
      </c>
      <c r="D10">
        <v>1858.27</v>
      </c>
      <c r="E10">
        <v>132</v>
      </c>
      <c r="F10">
        <v>0</v>
      </c>
      <c r="G10">
        <v>0</v>
      </c>
      <c r="H10">
        <v>9</v>
      </c>
      <c r="I10">
        <v>0</v>
      </c>
      <c r="J10">
        <v>2412.75</v>
      </c>
      <c r="L10" t="str">
        <f t="shared" si="2"/>
        <v>I</v>
      </c>
      <c r="M10" t="str">
        <f t="shared" si="2"/>
        <v>Inf.Aplic.</v>
      </c>
      <c r="N10" s="1">
        <f t="shared" si="0"/>
        <v>0.17137291472386282</v>
      </c>
      <c r="O10" s="1">
        <f t="shared" si="1"/>
        <v>0.77018754533208988</v>
      </c>
      <c r="P10" s="1">
        <f t="shared" si="1"/>
        <v>5.4709356543363383E-2</v>
      </c>
    </row>
    <row r="11" spans="1:16" x14ac:dyDescent="0.25">
      <c r="A11" t="s">
        <v>24</v>
      </c>
      <c r="B11" t="s">
        <v>25</v>
      </c>
      <c r="C11">
        <v>343.7</v>
      </c>
      <c r="D11">
        <v>2592.0500000000002</v>
      </c>
      <c r="E11">
        <v>127.5</v>
      </c>
      <c r="F11">
        <v>12</v>
      </c>
      <c r="G11">
        <v>0</v>
      </c>
      <c r="H11">
        <v>12</v>
      </c>
      <c r="I11">
        <v>0</v>
      </c>
      <c r="J11">
        <v>3087.25</v>
      </c>
      <c r="L11" t="str">
        <f t="shared" si="2"/>
        <v>J</v>
      </c>
      <c r="M11" t="str">
        <f t="shared" si="2"/>
        <v>EPS Alcoi</v>
      </c>
      <c r="N11" s="1">
        <f t="shared" si="0"/>
        <v>0.11132885253866709</v>
      </c>
      <c r="O11" s="1">
        <f t="shared" si="1"/>
        <v>0.83959834804437616</v>
      </c>
      <c r="P11" s="1">
        <f t="shared" si="1"/>
        <v>4.1298890598429019E-2</v>
      </c>
    </row>
    <row r="12" spans="1:16" x14ac:dyDescent="0.25">
      <c r="A12" t="s">
        <v>26</v>
      </c>
      <c r="B12" t="s">
        <v>27</v>
      </c>
      <c r="C12">
        <v>556.5</v>
      </c>
      <c r="D12">
        <v>2815.5</v>
      </c>
      <c r="E12">
        <v>81</v>
      </c>
      <c r="F12">
        <v>0</v>
      </c>
      <c r="G12">
        <v>0</v>
      </c>
      <c r="H12">
        <v>6</v>
      </c>
      <c r="I12">
        <v>0</v>
      </c>
      <c r="J12">
        <v>3459</v>
      </c>
      <c r="L12" t="str">
        <f t="shared" si="2"/>
        <v>L</v>
      </c>
      <c r="M12" t="str">
        <f t="shared" si="2"/>
        <v>Fac. BBAA</v>
      </c>
      <c r="N12" s="1">
        <f t="shared" si="0"/>
        <v>0.1608846487424111</v>
      </c>
      <c r="O12" s="1">
        <f t="shared" si="1"/>
        <v>0.81396357328707714</v>
      </c>
      <c r="P12" s="1">
        <f t="shared" si="1"/>
        <v>2.3417172593235037E-2</v>
      </c>
    </row>
    <row r="13" spans="1:16" x14ac:dyDescent="0.25">
      <c r="A13" t="s">
        <v>28</v>
      </c>
      <c r="B13" t="s">
        <v>29</v>
      </c>
      <c r="C13">
        <v>73.8</v>
      </c>
      <c r="D13">
        <v>1537.7</v>
      </c>
      <c r="E13">
        <v>135.44999999999999</v>
      </c>
      <c r="F13">
        <v>16.2</v>
      </c>
      <c r="G13">
        <v>0</v>
      </c>
      <c r="H13">
        <v>12</v>
      </c>
      <c r="I13">
        <v>0</v>
      </c>
      <c r="J13">
        <v>1775.15</v>
      </c>
      <c r="L13" t="str">
        <f t="shared" si="2"/>
        <v>M</v>
      </c>
      <c r="M13" t="str">
        <f t="shared" si="2"/>
        <v>Fac. Ade</v>
      </c>
      <c r="N13" s="1">
        <f t="shared" si="0"/>
        <v>4.1573951497056581E-2</v>
      </c>
      <c r="O13" s="1">
        <f t="shared" si="1"/>
        <v>0.86623665605723454</v>
      </c>
      <c r="P13" s="1">
        <f t="shared" si="1"/>
        <v>7.630341097935385E-2</v>
      </c>
    </row>
    <row r="14" spans="1:16" x14ac:dyDescent="0.25">
      <c r="A14" t="s">
        <v>50</v>
      </c>
      <c r="B14" t="s">
        <v>51</v>
      </c>
      <c r="C14">
        <v>228</v>
      </c>
      <c r="D14">
        <v>1698.5</v>
      </c>
      <c r="E14">
        <v>112.5</v>
      </c>
      <c r="F14">
        <v>4.5</v>
      </c>
      <c r="G14">
        <v>4.5</v>
      </c>
      <c r="H14">
        <v>12</v>
      </c>
      <c r="I14">
        <v>0</v>
      </c>
      <c r="J14">
        <v>2060</v>
      </c>
      <c r="L14" t="str">
        <f t="shared" si="2"/>
        <v>P</v>
      </c>
      <c r="M14" t="str">
        <f t="shared" si="2"/>
        <v>Fac.Inf.</v>
      </c>
      <c r="N14" s="1">
        <f t="shared" si="0"/>
        <v>0.11067961165048544</v>
      </c>
      <c r="O14" s="1">
        <f t="shared" si="1"/>
        <v>0.82451456310679616</v>
      </c>
      <c r="P14" s="1">
        <f t="shared" si="1"/>
        <v>5.461165048543689E-2</v>
      </c>
    </row>
    <row r="15" spans="1:16" x14ac:dyDescent="0.25">
      <c r="A15" t="s">
        <v>30</v>
      </c>
      <c r="B15" t="s">
        <v>31</v>
      </c>
      <c r="C15">
        <v>328.6</v>
      </c>
      <c r="D15">
        <v>2487</v>
      </c>
      <c r="E15">
        <v>127</v>
      </c>
      <c r="F15">
        <v>40.5</v>
      </c>
      <c r="G15">
        <v>0</v>
      </c>
      <c r="H15">
        <v>32.5</v>
      </c>
      <c r="I15">
        <v>0</v>
      </c>
      <c r="J15">
        <v>3015.6</v>
      </c>
      <c r="L15" t="str">
        <f t="shared" si="2"/>
        <v>Q</v>
      </c>
      <c r="M15" t="str">
        <f t="shared" si="2"/>
        <v>EPS Gandia</v>
      </c>
      <c r="N15" s="1">
        <f t="shared" si="0"/>
        <v>0.10896670645974268</v>
      </c>
      <c r="O15" s="1">
        <f t="shared" si="1"/>
        <v>0.82471150019896544</v>
      </c>
      <c r="P15" s="1">
        <f t="shared" si="1"/>
        <v>4.211433877172039E-2</v>
      </c>
    </row>
    <row r="16" spans="1:16" x14ac:dyDescent="0.25">
      <c r="A16" t="s">
        <v>36</v>
      </c>
      <c r="B16" t="s">
        <v>37</v>
      </c>
      <c r="C16">
        <v>129</v>
      </c>
      <c r="D16">
        <v>1989.5</v>
      </c>
      <c r="E16">
        <v>68.5</v>
      </c>
      <c r="F16">
        <v>30</v>
      </c>
      <c r="G16">
        <v>0</v>
      </c>
      <c r="H16">
        <v>30</v>
      </c>
      <c r="I16">
        <v>0</v>
      </c>
      <c r="J16">
        <v>2247</v>
      </c>
      <c r="L16" t="str">
        <f t="shared" si="2"/>
        <v>T</v>
      </c>
      <c r="M16" t="str">
        <f t="shared" si="2"/>
        <v>ETS Teleco</v>
      </c>
      <c r="N16" s="1">
        <f t="shared" si="0"/>
        <v>5.7409879839786383E-2</v>
      </c>
      <c r="O16" s="1">
        <f t="shared" si="1"/>
        <v>0.88540275923453493</v>
      </c>
      <c r="P16" s="1">
        <f t="shared" si="1"/>
        <v>3.0485091232754783E-2</v>
      </c>
    </row>
    <row r="17" spans="1:16" x14ac:dyDescent="0.25">
      <c r="A17" t="s">
        <v>38</v>
      </c>
      <c r="B17" t="s">
        <v>39</v>
      </c>
      <c r="C17">
        <v>0</v>
      </c>
      <c r="D17">
        <v>103.5</v>
      </c>
      <c r="E17">
        <v>0</v>
      </c>
      <c r="F17">
        <v>0</v>
      </c>
      <c r="G17">
        <v>0</v>
      </c>
      <c r="H17">
        <v>0</v>
      </c>
      <c r="I17">
        <v>0</v>
      </c>
      <c r="J17">
        <v>103.5</v>
      </c>
      <c r="L17" t="str">
        <f t="shared" si="2"/>
        <v>U</v>
      </c>
      <c r="M17" t="str">
        <f t="shared" si="2"/>
        <v>Universit.</v>
      </c>
      <c r="N17" s="1">
        <f t="shared" si="0"/>
        <v>0</v>
      </c>
      <c r="O17" s="1">
        <f t="shared" si="1"/>
        <v>1</v>
      </c>
      <c r="P17" s="1">
        <f t="shared" si="1"/>
        <v>0</v>
      </c>
    </row>
    <row r="18" spans="1:16" x14ac:dyDescent="0.25">
      <c r="A18" t="s">
        <v>40</v>
      </c>
      <c r="B18" t="s">
        <v>41</v>
      </c>
      <c r="C18">
        <v>0</v>
      </c>
      <c r="D18">
        <v>3250.93</v>
      </c>
      <c r="E18">
        <v>0</v>
      </c>
      <c r="F18">
        <v>0</v>
      </c>
      <c r="G18">
        <v>0</v>
      </c>
      <c r="H18">
        <v>0</v>
      </c>
      <c r="I18">
        <v>0</v>
      </c>
      <c r="J18">
        <v>3250.93</v>
      </c>
      <c r="L18" t="str">
        <f t="shared" si="2"/>
        <v>X</v>
      </c>
      <c r="M18" t="str">
        <f t="shared" si="2"/>
        <v>Uni.Master</v>
      </c>
      <c r="N18" s="1">
        <f t="shared" si="0"/>
        <v>0</v>
      </c>
      <c r="O18" s="1">
        <f t="shared" ref="O18:P20" si="3">+D18/$J18</f>
        <v>1</v>
      </c>
      <c r="P18" s="1">
        <f t="shared" si="3"/>
        <v>0</v>
      </c>
    </row>
    <row r="19" spans="1:16" x14ac:dyDescent="0.25">
      <c r="A19" t="s">
        <v>46</v>
      </c>
      <c r="B19" t="s">
        <v>47</v>
      </c>
      <c r="C19">
        <v>56</v>
      </c>
      <c r="D19">
        <v>1197.8</v>
      </c>
      <c r="E19">
        <v>63</v>
      </c>
      <c r="F19">
        <v>0</v>
      </c>
      <c r="G19">
        <v>0</v>
      </c>
      <c r="H19">
        <v>8</v>
      </c>
      <c r="I19">
        <v>0</v>
      </c>
      <c r="J19">
        <v>1324.8</v>
      </c>
      <c r="L19" t="str">
        <f t="shared" si="2"/>
        <v>Y</v>
      </c>
      <c r="M19" t="str">
        <f t="shared" si="2"/>
        <v>DOCTORAT</v>
      </c>
      <c r="N19" s="1">
        <f t="shared" si="0"/>
        <v>4.2270531400966184E-2</v>
      </c>
      <c r="O19" s="1">
        <f t="shared" si="3"/>
        <v>0.90413647342995174</v>
      </c>
      <c r="P19" s="1">
        <f t="shared" si="3"/>
        <v>4.755434782608696E-2</v>
      </c>
    </row>
    <row r="20" spans="1:16" x14ac:dyDescent="0.25">
      <c r="A20" t="s">
        <v>9</v>
      </c>
      <c r="B20" t="s">
        <v>8</v>
      </c>
      <c r="C20">
        <v>3365.2049999999999</v>
      </c>
      <c r="D20">
        <v>43548.665000000001</v>
      </c>
      <c r="E20">
        <v>1580.46</v>
      </c>
      <c r="F20">
        <v>246</v>
      </c>
      <c r="G20">
        <v>16.5</v>
      </c>
      <c r="H20">
        <v>218</v>
      </c>
      <c r="I20">
        <v>0</v>
      </c>
      <c r="J20">
        <v>48974.83</v>
      </c>
      <c r="L20" t="str">
        <f t="shared" si="2"/>
        <v>Z</v>
      </c>
      <c r="M20" t="str">
        <f t="shared" si="2"/>
        <v>TOTALS</v>
      </c>
      <c r="N20" s="1">
        <f t="shared" si="0"/>
        <v>6.8712949080170366E-2</v>
      </c>
      <c r="O20" s="1">
        <f t="shared" si="3"/>
        <v>0.88920502633699794</v>
      </c>
      <c r="P20" s="1">
        <f t="shared" si="3"/>
        <v>3.2270862400134923E-2</v>
      </c>
    </row>
    <row r="21" spans="1:16" x14ac:dyDescent="0.25">
      <c r="N21" s="1"/>
      <c r="O21" s="1"/>
      <c r="P21" s="1"/>
    </row>
    <row r="22" spans="1:16" x14ac:dyDescent="0.25">
      <c r="N22" s="1"/>
      <c r="O22" s="1"/>
      <c r="P22" s="1"/>
    </row>
    <row r="23" spans="1:16" x14ac:dyDescent="0.25">
      <c r="D23" s="34"/>
      <c r="E23" s="34"/>
      <c r="F23" s="34"/>
      <c r="G23" s="34"/>
      <c r="N23" s="1"/>
      <c r="O23" s="1"/>
      <c r="P23" s="1"/>
    </row>
    <row r="24" spans="1:16" x14ac:dyDescent="0.25">
      <c r="N24" s="1"/>
      <c r="O24" s="1"/>
      <c r="P24" s="1"/>
    </row>
    <row r="25" spans="1:16" x14ac:dyDescent="0.25">
      <c r="E25" s="11"/>
      <c r="F25" s="11"/>
      <c r="G25" s="11"/>
      <c r="N25" s="1"/>
      <c r="O25" s="1"/>
      <c r="P25" s="1"/>
    </row>
    <row r="26" spans="1:16" x14ac:dyDescent="0.25">
      <c r="E26" s="11"/>
      <c r="F26" s="11"/>
      <c r="G26" s="11"/>
      <c r="N26" s="1"/>
      <c r="O26" s="1"/>
      <c r="P26" s="1"/>
    </row>
    <row r="27" spans="1:16" x14ac:dyDescent="0.25">
      <c r="E27" s="11"/>
      <c r="F27" s="11"/>
      <c r="G27" s="11"/>
      <c r="N27" s="1"/>
      <c r="O27" s="1"/>
      <c r="P27" s="1"/>
    </row>
    <row r="28" spans="1:16" x14ac:dyDescent="0.25">
      <c r="E28" s="11"/>
      <c r="F28" s="11"/>
      <c r="G28" s="11"/>
      <c r="N28" s="1"/>
      <c r="O28" s="1"/>
      <c r="P28" s="1"/>
    </row>
    <row r="29" spans="1:16" x14ac:dyDescent="0.25">
      <c r="E29" s="11"/>
      <c r="F29" s="11"/>
      <c r="G29" s="11"/>
      <c r="N29" s="1"/>
      <c r="O29" s="1"/>
      <c r="P29" s="1"/>
    </row>
    <row r="30" spans="1:16" x14ac:dyDescent="0.25">
      <c r="E30" s="11"/>
      <c r="F30" s="11"/>
      <c r="G30" s="11"/>
      <c r="N30" s="1"/>
      <c r="O30" s="1"/>
      <c r="P30" s="1"/>
    </row>
    <row r="31" spans="1:16" x14ac:dyDescent="0.25">
      <c r="E31" s="11"/>
      <c r="F31" s="11"/>
      <c r="G31" s="11"/>
      <c r="N31" s="1"/>
      <c r="O31" s="1"/>
      <c r="P31" s="1"/>
    </row>
    <row r="32" spans="1:16" x14ac:dyDescent="0.25">
      <c r="E32" s="11"/>
      <c r="F32" s="11"/>
      <c r="G32" s="11"/>
      <c r="N32" s="1"/>
      <c r="O32" s="1"/>
      <c r="P32" s="1"/>
    </row>
    <row r="33" spans="5:16" x14ac:dyDescent="0.25">
      <c r="E33" s="11"/>
      <c r="F33" s="11"/>
      <c r="G33" s="11"/>
      <c r="N33" s="1"/>
      <c r="O33" s="1"/>
      <c r="P33" s="1"/>
    </row>
    <row r="34" spans="5:16" x14ac:dyDescent="0.25">
      <c r="E34" s="11"/>
      <c r="F34" s="11"/>
      <c r="G34" s="11"/>
      <c r="N34" s="1"/>
      <c r="O34" s="1"/>
      <c r="P34" s="1"/>
    </row>
    <row r="35" spans="5:16" x14ac:dyDescent="0.25">
      <c r="E35" s="11"/>
      <c r="F35" s="11"/>
      <c r="G35" s="11"/>
      <c r="N35" s="1"/>
      <c r="O35" s="1"/>
      <c r="P35" s="1"/>
    </row>
    <row r="36" spans="5:16" x14ac:dyDescent="0.25">
      <c r="E36" s="11"/>
      <c r="F36" s="11"/>
      <c r="G36" s="11"/>
      <c r="N36" s="1"/>
      <c r="O36" s="1"/>
      <c r="P36" s="1"/>
    </row>
    <row r="37" spans="5:16" x14ac:dyDescent="0.25">
      <c r="E37" s="11"/>
      <c r="F37" s="11"/>
      <c r="G37" s="11"/>
      <c r="N37" s="1"/>
      <c r="O37" s="1"/>
      <c r="P37" s="1"/>
    </row>
    <row r="38" spans="5:16" x14ac:dyDescent="0.25">
      <c r="E38" s="11"/>
      <c r="F38" s="11"/>
      <c r="G38" s="11"/>
      <c r="N38" s="1"/>
      <c r="O38" s="1"/>
      <c r="P38" s="1"/>
    </row>
    <row r="39" spans="5:16" x14ac:dyDescent="0.25">
      <c r="E39" s="11"/>
      <c r="F39" s="11"/>
      <c r="G39" s="11"/>
      <c r="N39" s="1"/>
      <c r="O39" s="1"/>
      <c r="P39" s="1"/>
    </row>
    <row r="40" spans="5:16" x14ac:dyDescent="0.25">
      <c r="E40" s="11"/>
      <c r="F40" s="11"/>
      <c r="G40" s="11"/>
      <c r="N40" s="1"/>
      <c r="O40" s="1"/>
      <c r="P40" s="1"/>
    </row>
    <row r="41" spans="5:16" x14ac:dyDescent="0.25">
      <c r="E41" s="11"/>
      <c r="F41" s="11"/>
      <c r="G41" s="11"/>
      <c r="N41" s="1"/>
      <c r="O41" s="1"/>
      <c r="P41" s="1"/>
    </row>
    <row r="42" spans="5:16" x14ac:dyDescent="0.25">
      <c r="E42" s="11"/>
      <c r="F42" s="11"/>
      <c r="G42" s="11"/>
      <c r="N42" s="1"/>
      <c r="O42" s="1"/>
      <c r="P42" s="1"/>
    </row>
    <row r="43" spans="5:16" x14ac:dyDescent="0.25">
      <c r="N43" s="1"/>
      <c r="O43" s="1"/>
      <c r="P43" s="1"/>
    </row>
    <row r="44" spans="5:16" x14ac:dyDescent="0.25">
      <c r="N44" s="1"/>
      <c r="O44" s="1"/>
      <c r="P44" s="1"/>
    </row>
    <row r="45" spans="5:16" x14ac:dyDescent="0.25">
      <c r="N45" s="1"/>
      <c r="O45" s="1"/>
      <c r="P45" s="1"/>
    </row>
    <row r="46" spans="5:16" x14ac:dyDescent="0.25">
      <c r="N46" s="1"/>
      <c r="O46" s="1"/>
      <c r="P46" s="1"/>
    </row>
    <row r="47" spans="5:16" x14ac:dyDescent="0.25">
      <c r="N47" s="1"/>
      <c r="O47" s="1"/>
      <c r="P47" s="1"/>
    </row>
    <row r="48" spans="5:16" x14ac:dyDescent="0.25">
      <c r="N48" s="1"/>
      <c r="O48" s="1"/>
      <c r="P48" s="1"/>
    </row>
    <row r="49" spans="14:16" x14ac:dyDescent="0.25">
      <c r="N49" s="1"/>
      <c r="O49" s="1"/>
      <c r="P49" s="1"/>
    </row>
    <row r="50" spans="14:16" x14ac:dyDescent="0.25">
      <c r="N50" s="1"/>
      <c r="O50" s="1"/>
      <c r="P50" s="1"/>
    </row>
    <row r="51" spans="14:16" x14ac:dyDescent="0.25">
      <c r="N51" s="1"/>
      <c r="O51" s="1"/>
      <c r="P51" s="1"/>
    </row>
    <row r="52" spans="14:16" x14ac:dyDescent="0.25">
      <c r="N52" s="1"/>
      <c r="O52" s="1"/>
      <c r="P52" s="1"/>
    </row>
    <row r="53" spans="14:16" x14ac:dyDescent="0.25">
      <c r="N53" s="1"/>
      <c r="O53" s="1"/>
      <c r="P53" s="1"/>
    </row>
    <row r="54" spans="14:16" x14ac:dyDescent="0.25">
      <c r="N54" s="1"/>
      <c r="O54" s="1"/>
      <c r="P54" s="1"/>
    </row>
    <row r="55" spans="14:16" x14ac:dyDescent="0.25">
      <c r="N55" s="1"/>
      <c r="O55" s="1"/>
      <c r="P55" s="1"/>
    </row>
    <row r="56" spans="14:16" x14ac:dyDescent="0.25">
      <c r="N56" s="1"/>
      <c r="O56" s="1"/>
      <c r="P56" s="1"/>
    </row>
    <row r="57" spans="14:16" x14ac:dyDescent="0.25">
      <c r="N57" s="1"/>
      <c r="O57" s="1"/>
      <c r="P57" s="1"/>
    </row>
    <row r="58" spans="14:16" x14ac:dyDescent="0.25">
      <c r="N58" s="1"/>
      <c r="O58" s="1"/>
      <c r="P58" s="1"/>
    </row>
    <row r="59" spans="14:16" x14ac:dyDescent="0.25">
      <c r="N59" s="1"/>
      <c r="O59" s="1"/>
      <c r="P59" s="1"/>
    </row>
    <row r="60" spans="14:16" x14ac:dyDescent="0.25">
      <c r="N60" s="1"/>
      <c r="O60" s="1"/>
      <c r="P60" s="1"/>
    </row>
    <row r="61" spans="14:16" x14ac:dyDescent="0.25">
      <c r="N61" s="1"/>
      <c r="O61" s="1"/>
      <c r="P61" s="1"/>
    </row>
    <row r="62" spans="14:16" x14ac:dyDescent="0.25">
      <c r="N62" s="1"/>
      <c r="O62" s="1"/>
      <c r="P62" s="1"/>
    </row>
    <row r="63" spans="14:16" x14ac:dyDescent="0.25">
      <c r="N63" s="1"/>
      <c r="O63" s="1"/>
      <c r="P63" s="1"/>
    </row>
  </sheetData>
  <mergeCells count="1">
    <mergeCell ref="D23:G23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P62"/>
  <sheetViews>
    <sheetView topLeftCell="G1" workbookViewId="0">
      <selection activeCell="K33" sqref="K33"/>
    </sheetView>
  </sheetViews>
  <sheetFormatPr baseColWidth="10" defaultColWidth="11.42578125" defaultRowHeight="15" x14ac:dyDescent="0.25"/>
  <cols>
    <col min="1" max="12" width="11.42578125" customWidth="1"/>
    <col min="13" max="13" width="47.7109375" customWidth="1"/>
  </cols>
  <sheetData>
    <row r="1" spans="1:16" x14ac:dyDescent="0.25">
      <c r="A1" t="s">
        <v>10</v>
      </c>
      <c r="B1" t="s">
        <v>11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L1" t="s">
        <v>0</v>
      </c>
      <c r="N1" t="s">
        <v>1</v>
      </c>
      <c r="O1" t="s">
        <v>2</v>
      </c>
      <c r="P1" t="s">
        <v>3</v>
      </c>
    </row>
    <row r="2" spans="1:16" x14ac:dyDescent="0.25">
      <c r="A2" t="s">
        <v>42</v>
      </c>
      <c r="B2" t="s">
        <v>43</v>
      </c>
      <c r="C2">
        <v>204.345</v>
      </c>
      <c r="D2">
        <v>2749.2550000000001</v>
      </c>
      <c r="E2">
        <v>81.96</v>
      </c>
      <c r="F2">
        <v>17.75</v>
      </c>
      <c r="G2">
        <v>0</v>
      </c>
      <c r="H2">
        <v>4.5</v>
      </c>
      <c r="I2">
        <v>0</v>
      </c>
      <c r="J2">
        <v>3057.81</v>
      </c>
      <c r="L2" t="str">
        <f>+A2</f>
        <v>A</v>
      </c>
      <c r="M2" t="str">
        <f>+B2</f>
        <v>Agrònoms</v>
      </c>
      <c r="N2" s="1">
        <f t="shared" ref="N2:N21" si="0">+C2/$J2</f>
        <v>6.6827239102494926E-2</v>
      </c>
      <c r="O2" s="1">
        <f t="shared" ref="O2:P17" si="1">+D2/$J2</f>
        <v>0.89909281479228609</v>
      </c>
      <c r="P2" s="1">
        <f t="shared" si="1"/>
        <v>2.6803496620130093E-2</v>
      </c>
    </row>
    <row r="3" spans="1:16" x14ac:dyDescent="0.25">
      <c r="A3" t="s">
        <v>12</v>
      </c>
      <c r="B3" t="s">
        <v>13</v>
      </c>
      <c r="C3">
        <v>210.375</v>
      </c>
      <c r="D3">
        <v>5143.5249999999996</v>
      </c>
      <c r="E3">
        <v>82.71</v>
      </c>
      <c r="F3">
        <v>24</v>
      </c>
      <c r="G3">
        <v>0</v>
      </c>
      <c r="H3">
        <v>0</v>
      </c>
      <c r="I3">
        <v>0</v>
      </c>
      <c r="J3">
        <v>5460.61</v>
      </c>
      <c r="L3" t="str">
        <f t="shared" ref="L3:M62" si="2">+A3</f>
        <v>B</v>
      </c>
      <c r="M3" t="str">
        <f t="shared" si="2"/>
        <v>ETS Arquit</v>
      </c>
      <c r="N3" s="1">
        <f t="shared" si="0"/>
        <v>3.8525915602835581E-2</v>
      </c>
      <c r="O3" s="1">
        <f t="shared" si="1"/>
        <v>0.9419323115915621</v>
      </c>
      <c r="P3" s="1">
        <f t="shared" si="1"/>
        <v>1.5146659439146908E-2</v>
      </c>
    </row>
    <row r="4" spans="1:16" x14ac:dyDescent="0.25">
      <c r="A4" t="s">
        <v>14</v>
      </c>
      <c r="B4" t="s">
        <v>15</v>
      </c>
      <c r="C4">
        <v>165.5</v>
      </c>
      <c r="D4">
        <v>2816.8</v>
      </c>
      <c r="E4">
        <v>56.55</v>
      </c>
      <c r="F4">
        <v>31</v>
      </c>
      <c r="G4">
        <v>0</v>
      </c>
      <c r="H4">
        <v>24.5</v>
      </c>
      <c r="I4">
        <v>0</v>
      </c>
      <c r="J4">
        <v>3094.35</v>
      </c>
      <c r="L4" t="str">
        <f t="shared" si="2"/>
        <v>C</v>
      </c>
      <c r="M4" t="str">
        <f t="shared" si="2"/>
        <v>Camins</v>
      </c>
      <c r="N4" s="1">
        <f t="shared" si="0"/>
        <v>5.3484576728553654E-2</v>
      </c>
      <c r="O4" s="1">
        <f t="shared" si="1"/>
        <v>0.91030426422350419</v>
      </c>
      <c r="P4" s="1">
        <f t="shared" si="1"/>
        <v>1.8275243589122109E-2</v>
      </c>
    </row>
    <row r="5" spans="1:16" x14ac:dyDescent="0.25">
      <c r="A5" t="s">
        <v>16</v>
      </c>
      <c r="B5" t="s">
        <v>17</v>
      </c>
      <c r="C5">
        <v>245.74</v>
      </c>
      <c r="D5">
        <v>4273.8599999999997</v>
      </c>
      <c r="E5">
        <v>174.5</v>
      </c>
      <c r="F5">
        <v>35.700000000000003</v>
      </c>
      <c r="G5">
        <v>0</v>
      </c>
      <c r="H5">
        <v>46.5</v>
      </c>
      <c r="I5">
        <v>0</v>
      </c>
      <c r="J5">
        <v>4776.3</v>
      </c>
      <c r="L5" t="str">
        <f t="shared" si="2"/>
        <v>D</v>
      </c>
      <c r="M5" t="str">
        <f t="shared" si="2"/>
        <v>Industr.</v>
      </c>
      <c r="N5" s="1">
        <f t="shared" si="0"/>
        <v>5.1449867051902097E-2</v>
      </c>
      <c r="O5" s="1">
        <f t="shared" si="1"/>
        <v>0.89480560266314924</v>
      </c>
      <c r="P5" s="1">
        <f t="shared" si="1"/>
        <v>3.6534556037099847E-2</v>
      </c>
    </row>
    <row r="6" spans="1:16" x14ac:dyDescent="0.25">
      <c r="A6" t="s">
        <v>18</v>
      </c>
      <c r="B6" t="s">
        <v>19</v>
      </c>
      <c r="C6">
        <v>195.4</v>
      </c>
      <c r="D6">
        <v>3972.8</v>
      </c>
      <c r="E6">
        <v>209.5</v>
      </c>
      <c r="F6">
        <v>18</v>
      </c>
      <c r="G6">
        <v>12</v>
      </c>
      <c r="H6">
        <v>24</v>
      </c>
      <c r="I6">
        <v>0</v>
      </c>
      <c r="J6">
        <v>4431.7</v>
      </c>
      <c r="L6" t="str">
        <f t="shared" si="2"/>
        <v>E</v>
      </c>
      <c r="M6" t="str">
        <f t="shared" si="2"/>
        <v>ETSIDiseny</v>
      </c>
      <c r="N6" s="1">
        <f t="shared" si="0"/>
        <v>4.4091432181781263E-2</v>
      </c>
      <c r="O6" s="1">
        <f t="shared" si="1"/>
        <v>0.8964505720152538</v>
      </c>
      <c r="P6" s="1">
        <f t="shared" si="1"/>
        <v>4.7273055486607853E-2</v>
      </c>
    </row>
    <row r="7" spans="1:16" x14ac:dyDescent="0.25">
      <c r="A7" t="s">
        <v>44</v>
      </c>
      <c r="B7" t="s">
        <v>45</v>
      </c>
      <c r="C7">
        <v>36</v>
      </c>
      <c r="D7">
        <v>1379.85</v>
      </c>
      <c r="E7">
        <v>76.5</v>
      </c>
      <c r="F7">
        <v>0</v>
      </c>
      <c r="G7">
        <v>0</v>
      </c>
      <c r="H7">
        <v>0</v>
      </c>
      <c r="I7">
        <v>0</v>
      </c>
      <c r="J7">
        <v>1492.35</v>
      </c>
      <c r="L7" t="str">
        <f t="shared" si="2"/>
        <v>F</v>
      </c>
      <c r="M7" t="str">
        <f t="shared" si="2"/>
        <v>ETSMRiE</v>
      </c>
      <c r="N7" s="1">
        <f t="shared" si="0"/>
        <v>2.4123027439943715E-2</v>
      </c>
      <c r="O7" s="1">
        <f t="shared" si="1"/>
        <v>0.92461553925017592</v>
      </c>
      <c r="P7" s="1">
        <f t="shared" si="1"/>
        <v>5.1261433309880394E-2</v>
      </c>
    </row>
    <row r="8" spans="1:16" x14ac:dyDescent="0.25">
      <c r="A8" t="s">
        <v>20</v>
      </c>
      <c r="B8" t="s">
        <v>21</v>
      </c>
      <c r="C8">
        <v>43.5</v>
      </c>
      <c r="D8">
        <v>1143.25</v>
      </c>
      <c r="E8">
        <v>37.5</v>
      </c>
      <c r="F8">
        <v>0</v>
      </c>
      <c r="G8">
        <v>0</v>
      </c>
      <c r="H8">
        <v>4.5</v>
      </c>
      <c r="I8">
        <v>0</v>
      </c>
      <c r="J8">
        <v>1228.75</v>
      </c>
      <c r="L8" t="str">
        <f t="shared" si="2"/>
        <v>G</v>
      </c>
      <c r="M8" t="str">
        <f t="shared" si="2"/>
        <v>Geodesia</v>
      </c>
      <c r="N8" s="1">
        <f t="shared" si="0"/>
        <v>3.5401831129196336E-2</v>
      </c>
      <c r="O8" s="1">
        <f t="shared" si="1"/>
        <v>0.93041709053916577</v>
      </c>
      <c r="P8" s="1">
        <f t="shared" si="1"/>
        <v>3.0518819938962362E-2</v>
      </c>
    </row>
    <row r="9" spans="1:16" x14ac:dyDescent="0.25">
      <c r="A9" t="s">
        <v>22</v>
      </c>
      <c r="B9" t="s">
        <v>23</v>
      </c>
      <c r="C9">
        <v>116.654</v>
      </c>
      <c r="D9">
        <v>2210.855</v>
      </c>
      <c r="E9">
        <v>38.35</v>
      </c>
      <c r="F9">
        <v>14.3</v>
      </c>
      <c r="G9">
        <v>0</v>
      </c>
      <c r="H9">
        <v>0</v>
      </c>
      <c r="I9">
        <v>0</v>
      </c>
      <c r="J9">
        <v>2380.1590000000001</v>
      </c>
      <c r="L9" t="str">
        <f t="shared" si="2"/>
        <v>H</v>
      </c>
      <c r="M9" t="str">
        <f t="shared" si="2"/>
        <v>Gest.Edif.</v>
      </c>
      <c r="N9" s="1">
        <f t="shared" si="0"/>
        <v>4.9011011449235108E-2</v>
      </c>
      <c r="O9" s="1">
        <f t="shared" si="1"/>
        <v>0.9288686176007569</v>
      </c>
      <c r="P9" s="1">
        <f t="shared" si="1"/>
        <v>1.6112368963586046E-2</v>
      </c>
    </row>
    <row r="10" spans="1:16" x14ac:dyDescent="0.25">
      <c r="A10" t="s">
        <v>48</v>
      </c>
      <c r="B10" t="s">
        <v>49</v>
      </c>
      <c r="C10">
        <v>417.29</v>
      </c>
      <c r="D10">
        <v>1843.21</v>
      </c>
      <c r="E10">
        <v>138</v>
      </c>
      <c r="F10">
        <v>0</v>
      </c>
      <c r="G10">
        <v>0</v>
      </c>
      <c r="H10">
        <v>9</v>
      </c>
      <c r="I10">
        <v>0</v>
      </c>
      <c r="J10">
        <v>2407.5</v>
      </c>
      <c r="L10" t="str">
        <f t="shared" si="2"/>
        <v>I</v>
      </c>
      <c r="M10" t="str">
        <f t="shared" si="2"/>
        <v>Inf.Aplic.</v>
      </c>
      <c r="N10" s="1">
        <f t="shared" si="0"/>
        <v>0.17332917964693667</v>
      </c>
      <c r="O10" s="1">
        <f t="shared" si="1"/>
        <v>0.76561163032191071</v>
      </c>
      <c r="P10" s="1">
        <f t="shared" si="1"/>
        <v>5.73208722741433E-2</v>
      </c>
    </row>
    <row r="11" spans="1:16" x14ac:dyDescent="0.25">
      <c r="A11" t="s">
        <v>24</v>
      </c>
      <c r="B11" t="s">
        <v>25</v>
      </c>
      <c r="C11">
        <v>337.35</v>
      </c>
      <c r="D11">
        <v>2635.549</v>
      </c>
      <c r="E11">
        <v>134.5</v>
      </c>
      <c r="F11">
        <v>12</v>
      </c>
      <c r="G11">
        <v>0</v>
      </c>
      <c r="H11">
        <v>12</v>
      </c>
      <c r="I11">
        <v>0</v>
      </c>
      <c r="J11">
        <v>3131.3989999999999</v>
      </c>
      <c r="L11" t="str">
        <f t="shared" si="2"/>
        <v>J</v>
      </c>
      <c r="M11" t="str">
        <f t="shared" si="2"/>
        <v>EPS Alcoi</v>
      </c>
      <c r="N11" s="1">
        <f t="shared" si="0"/>
        <v>0.10773140056568965</v>
      </c>
      <c r="O11" s="1">
        <f t="shared" si="1"/>
        <v>0.84165224552987339</v>
      </c>
      <c r="P11" s="1">
        <f t="shared" si="1"/>
        <v>4.2952047950452821E-2</v>
      </c>
    </row>
    <row r="12" spans="1:16" x14ac:dyDescent="0.25">
      <c r="A12" t="s">
        <v>26</v>
      </c>
      <c r="B12" t="s">
        <v>27</v>
      </c>
      <c r="C12">
        <v>564.51</v>
      </c>
      <c r="D12">
        <v>2837.49</v>
      </c>
      <c r="E12">
        <v>81</v>
      </c>
      <c r="F12">
        <v>0</v>
      </c>
      <c r="G12">
        <v>0</v>
      </c>
      <c r="H12">
        <v>6</v>
      </c>
      <c r="I12">
        <v>0</v>
      </c>
      <c r="J12">
        <v>3489</v>
      </c>
      <c r="L12" t="str">
        <f t="shared" si="2"/>
        <v>L</v>
      </c>
      <c r="M12" t="str">
        <f t="shared" si="2"/>
        <v>Fac. BBAA</v>
      </c>
      <c r="N12" s="1">
        <f t="shared" si="0"/>
        <v>0.16179707652622527</v>
      </c>
      <c r="O12" s="1">
        <f t="shared" si="1"/>
        <v>0.81326741186586404</v>
      </c>
      <c r="P12" s="1">
        <f t="shared" si="1"/>
        <v>2.3215821152192607E-2</v>
      </c>
    </row>
    <row r="13" spans="1:16" x14ac:dyDescent="0.25">
      <c r="A13" t="s">
        <v>28</v>
      </c>
      <c r="B13" t="s">
        <v>29</v>
      </c>
      <c r="C13">
        <v>73.349999999999994</v>
      </c>
      <c r="D13">
        <v>1488.85</v>
      </c>
      <c r="E13">
        <v>149.80000000000001</v>
      </c>
      <c r="F13">
        <v>18.3</v>
      </c>
      <c r="G13">
        <v>0</v>
      </c>
      <c r="H13">
        <v>12</v>
      </c>
      <c r="I13">
        <v>0</v>
      </c>
      <c r="J13">
        <v>1742.3</v>
      </c>
      <c r="L13" t="str">
        <f t="shared" si="2"/>
        <v>M</v>
      </c>
      <c r="M13" t="str">
        <f t="shared" si="2"/>
        <v>Fac. Ade</v>
      </c>
      <c r="N13" s="1">
        <f t="shared" si="0"/>
        <v>4.209952361820582E-2</v>
      </c>
      <c r="O13" s="1">
        <f t="shared" si="1"/>
        <v>0.85453136658439988</v>
      </c>
      <c r="P13" s="1">
        <f t="shared" si="1"/>
        <v>8.5978304539975903E-2</v>
      </c>
    </row>
    <row r="14" spans="1:16" x14ac:dyDescent="0.25">
      <c r="A14" t="s">
        <v>50</v>
      </c>
      <c r="B14" t="s">
        <v>51</v>
      </c>
      <c r="C14">
        <v>198.57</v>
      </c>
      <c r="D14">
        <v>1720.44</v>
      </c>
      <c r="E14">
        <v>114</v>
      </c>
      <c r="F14">
        <v>4.5</v>
      </c>
      <c r="G14">
        <v>4.5</v>
      </c>
      <c r="H14">
        <v>12</v>
      </c>
      <c r="I14">
        <v>0</v>
      </c>
      <c r="J14">
        <v>2054.0100000000002</v>
      </c>
      <c r="L14" t="str">
        <f t="shared" si="2"/>
        <v>P</v>
      </c>
      <c r="M14" t="str">
        <f t="shared" si="2"/>
        <v>Fac.Inf.</v>
      </c>
      <c r="N14" s="1">
        <f t="shared" si="0"/>
        <v>9.6674310251654072E-2</v>
      </c>
      <c r="O14" s="1">
        <f t="shared" si="1"/>
        <v>0.83760059590751745</v>
      </c>
      <c r="P14" s="1">
        <f t="shared" si="1"/>
        <v>5.5501190354477335E-2</v>
      </c>
    </row>
    <row r="15" spans="1:16" x14ac:dyDescent="0.25">
      <c r="A15" t="s">
        <v>30</v>
      </c>
      <c r="B15" t="s">
        <v>31</v>
      </c>
      <c r="C15">
        <v>361.95</v>
      </c>
      <c r="D15">
        <v>2368.4</v>
      </c>
      <c r="E15">
        <v>118</v>
      </c>
      <c r="F15">
        <v>37</v>
      </c>
      <c r="G15">
        <v>0</v>
      </c>
      <c r="H15">
        <v>29</v>
      </c>
      <c r="I15">
        <v>0</v>
      </c>
      <c r="J15">
        <v>2914.35</v>
      </c>
      <c r="L15" t="str">
        <f t="shared" si="2"/>
        <v>Q</v>
      </c>
      <c r="M15" t="str">
        <f t="shared" si="2"/>
        <v>EPS Gandia</v>
      </c>
      <c r="N15" s="1">
        <f t="shared" si="0"/>
        <v>0.12419578979875444</v>
      </c>
      <c r="O15" s="1">
        <f t="shared" si="1"/>
        <v>0.81266834800212751</v>
      </c>
      <c r="P15" s="1">
        <f t="shared" si="1"/>
        <v>4.048930293204317E-2</v>
      </c>
    </row>
    <row r="16" spans="1:16" x14ac:dyDescent="0.25">
      <c r="A16" t="s">
        <v>36</v>
      </c>
      <c r="B16" t="s">
        <v>37</v>
      </c>
      <c r="C16">
        <v>128.05000000000001</v>
      </c>
      <c r="D16">
        <v>2014.45</v>
      </c>
      <c r="E16">
        <v>72.5</v>
      </c>
      <c r="F16">
        <v>30</v>
      </c>
      <c r="G16">
        <v>0</v>
      </c>
      <c r="H16">
        <v>30</v>
      </c>
      <c r="I16">
        <v>0</v>
      </c>
      <c r="J16">
        <v>2275</v>
      </c>
      <c r="L16" t="str">
        <f t="shared" si="2"/>
        <v>T</v>
      </c>
      <c r="M16" t="str">
        <f t="shared" si="2"/>
        <v>ETS Teleco</v>
      </c>
      <c r="N16" s="1">
        <f t="shared" si="0"/>
        <v>5.6285714285714293E-2</v>
      </c>
      <c r="O16" s="1">
        <f t="shared" si="1"/>
        <v>0.88547252747252747</v>
      </c>
      <c r="P16" s="1">
        <f t="shared" si="1"/>
        <v>3.1868131868131866E-2</v>
      </c>
    </row>
    <row r="17" spans="1:16" x14ac:dyDescent="0.25">
      <c r="A17" t="s">
        <v>38</v>
      </c>
      <c r="B17" t="s">
        <v>39</v>
      </c>
      <c r="C17">
        <v>0</v>
      </c>
      <c r="D17">
        <v>90.75</v>
      </c>
      <c r="E17">
        <v>0</v>
      </c>
      <c r="F17">
        <v>0</v>
      </c>
      <c r="G17">
        <v>0</v>
      </c>
      <c r="H17">
        <v>0</v>
      </c>
      <c r="I17">
        <v>0</v>
      </c>
      <c r="J17">
        <v>90.75</v>
      </c>
      <c r="L17" t="str">
        <f t="shared" si="2"/>
        <v>U</v>
      </c>
      <c r="M17" t="str">
        <f t="shared" si="2"/>
        <v>Universit.</v>
      </c>
      <c r="N17" s="1">
        <f t="shared" si="0"/>
        <v>0</v>
      </c>
      <c r="O17" s="1">
        <f t="shared" si="1"/>
        <v>1</v>
      </c>
      <c r="P17" s="1">
        <f t="shared" si="1"/>
        <v>0</v>
      </c>
    </row>
    <row r="18" spans="1:16" x14ac:dyDescent="0.25">
      <c r="A18" t="s">
        <v>40</v>
      </c>
      <c r="B18" t="s">
        <v>41</v>
      </c>
      <c r="C18">
        <v>96.78</v>
      </c>
      <c r="D18">
        <v>4054.9470000000001</v>
      </c>
      <c r="E18">
        <v>11.5</v>
      </c>
      <c r="F18">
        <v>0</v>
      </c>
      <c r="G18">
        <v>0</v>
      </c>
      <c r="H18">
        <v>0</v>
      </c>
      <c r="I18">
        <v>0</v>
      </c>
      <c r="J18">
        <v>4163.2269999999999</v>
      </c>
      <c r="L18" t="str">
        <f t="shared" si="2"/>
        <v>X</v>
      </c>
      <c r="M18" t="str">
        <f t="shared" si="2"/>
        <v>Uni.Master</v>
      </c>
      <c r="N18" s="1">
        <f t="shared" si="0"/>
        <v>2.3246390360170129E-2</v>
      </c>
      <c r="O18" s="1">
        <f t="shared" ref="O18:P21" si="3">+D18/$J18</f>
        <v>0.97399132932218213</v>
      </c>
      <c r="P18" s="1">
        <f t="shared" si="3"/>
        <v>2.7622803176478249E-3</v>
      </c>
    </row>
    <row r="19" spans="1:16" x14ac:dyDescent="0.25">
      <c r="A19" t="s">
        <v>46</v>
      </c>
      <c r="B19" t="s">
        <v>47</v>
      </c>
      <c r="C19">
        <v>4</v>
      </c>
      <c r="D19">
        <v>1021.26</v>
      </c>
      <c r="E19">
        <v>58</v>
      </c>
      <c r="F19">
        <v>0</v>
      </c>
      <c r="G19">
        <v>0</v>
      </c>
      <c r="H19">
        <v>6</v>
      </c>
      <c r="I19">
        <v>0</v>
      </c>
      <c r="J19">
        <v>1089.26</v>
      </c>
      <c r="L19" t="str">
        <f t="shared" si="2"/>
        <v>Y</v>
      </c>
      <c r="M19" t="str">
        <f t="shared" si="2"/>
        <v>DOCTORAT</v>
      </c>
      <c r="N19" s="1">
        <f t="shared" si="0"/>
        <v>3.6722178359620294E-3</v>
      </c>
      <c r="O19" s="1">
        <f t="shared" si="3"/>
        <v>0.93757229678864551</v>
      </c>
      <c r="P19" s="1">
        <f t="shared" si="3"/>
        <v>5.3247158621449422E-2</v>
      </c>
    </row>
    <row r="20" spans="1:16" x14ac:dyDescent="0.25">
      <c r="A20" t="s">
        <v>9</v>
      </c>
      <c r="B20" t="s">
        <v>8</v>
      </c>
      <c r="C20">
        <v>3399.364</v>
      </c>
      <c r="D20">
        <v>43765.540999999997</v>
      </c>
      <c r="E20">
        <v>1634.87</v>
      </c>
      <c r="F20">
        <v>242.55</v>
      </c>
      <c r="G20">
        <v>16.5</v>
      </c>
      <c r="H20">
        <v>220</v>
      </c>
      <c r="I20">
        <v>0</v>
      </c>
      <c r="J20">
        <v>49278.824999999997</v>
      </c>
      <c r="L20" t="str">
        <f t="shared" si="2"/>
        <v>Z</v>
      </c>
      <c r="M20" t="str">
        <f t="shared" si="2"/>
        <v>TOTALS</v>
      </c>
      <c r="N20" s="1">
        <f t="shared" si="0"/>
        <v>6.898224541676877E-2</v>
      </c>
      <c r="O20" s="1">
        <f t="shared" si="3"/>
        <v>0.88812062787617196</v>
      </c>
      <c r="P20" s="1">
        <f t="shared" si="3"/>
        <v>3.3175912777952801E-2</v>
      </c>
    </row>
    <row r="21" spans="1:16" x14ac:dyDescent="0.25">
      <c r="L21">
        <f t="shared" si="2"/>
        <v>0</v>
      </c>
      <c r="M21">
        <f t="shared" si="2"/>
        <v>0</v>
      </c>
      <c r="N21" s="1" t="e">
        <f t="shared" si="0"/>
        <v>#DIV/0!</v>
      </c>
      <c r="O21" s="1" t="e">
        <f t="shared" si="3"/>
        <v>#DIV/0!</v>
      </c>
      <c r="P21" s="1" t="e">
        <f t="shared" si="3"/>
        <v>#DIV/0!</v>
      </c>
    </row>
    <row r="22" spans="1:16" x14ac:dyDescent="0.25">
      <c r="L22">
        <f t="shared" si="2"/>
        <v>0</v>
      </c>
      <c r="M22">
        <f t="shared" si="2"/>
        <v>0</v>
      </c>
      <c r="N22" s="1" t="e">
        <f t="shared" ref="N22:P44" si="4">+C22/$J22</f>
        <v>#DIV/0!</v>
      </c>
      <c r="O22" s="1" t="e">
        <f t="shared" si="4"/>
        <v>#DIV/0!</v>
      </c>
      <c r="P22" s="1" t="e">
        <f t="shared" si="4"/>
        <v>#DIV/0!</v>
      </c>
    </row>
    <row r="23" spans="1:16" x14ac:dyDescent="0.25">
      <c r="D23" s="34"/>
      <c r="E23" s="34"/>
      <c r="F23" s="34"/>
      <c r="G23" s="34"/>
      <c r="L23">
        <f t="shared" si="2"/>
        <v>0</v>
      </c>
      <c r="M23">
        <f t="shared" si="2"/>
        <v>0</v>
      </c>
      <c r="N23" s="1" t="e">
        <f t="shared" si="4"/>
        <v>#DIV/0!</v>
      </c>
      <c r="O23" s="1" t="e">
        <f t="shared" si="4"/>
        <v>#DIV/0!</v>
      </c>
      <c r="P23" s="1" t="e">
        <f t="shared" si="4"/>
        <v>#DIV/0!</v>
      </c>
    </row>
    <row r="24" spans="1:16" x14ac:dyDescent="0.25">
      <c r="L24">
        <f t="shared" si="2"/>
        <v>0</v>
      </c>
      <c r="M24">
        <f t="shared" si="2"/>
        <v>0</v>
      </c>
      <c r="N24" s="1" t="e">
        <f t="shared" si="4"/>
        <v>#DIV/0!</v>
      </c>
      <c r="O24" s="1" t="e">
        <f t="shared" si="4"/>
        <v>#DIV/0!</v>
      </c>
      <c r="P24" s="1" t="e">
        <f t="shared" si="4"/>
        <v>#DIV/0!</v>
      </c>
    </row>
    <row r="25" spans="1:16" x14ac:dyDescent="0.25">
      <c r="E25" s="11"/>
      <c r="F25" s="11"/>
      <c r="G25" s="11"/>
      <c r="L25">
        <f t="shared" si="2"/>
        <v>0</v>
      </c>
      <c r="M25">
        <f t="shared" si="2"/>
        <v>0</v>
      </c>
      <c r="N25" s="1" t="e">
        <f t="shared" si="4"/>
        <v>#DIV/0!</v>
      </c>
      <c r="O25" s="1" t="e">
        <f t="shared" si="4"/>
        <v>#DIV/0!</v>
      </c>
      <c r="P25" s="1" t="e">
        <f t="shared" si="4"/>
        <v>#DIV/0!</v>
      </c>
    </row>
    <row r="26" spans="1:16" x14ac:dyDescent="0.25">
      <c r="E26" s="11"/>
      <c r="F26" s="11"/>
      <c r="G26" s="11"/>
      <c r="L26">
        <f t="shared" si="2"/>
        <v>0</v>
      </c>
      <c r="M26">
        <f t="shared" si="2"/>
        <v>0</v>
      </c>
      <c r="N26" s="1" t="e">
        <f t="shared" si="4"/>
        <v>#DIV/0!</v>
      </c>
      <c r="O26" s="1" t="e">
        <f t="shared" si="4"/>
        <v>#DIV/0!</v>
      </c>
      <c r="P26" s="1" t="e">
        <f t="shared" si="4"/>
        <v>#DIV/0!</v>
      </c>
    </row>
    <row r="27" spans="1:16" x14ac:dyDescent="0.25">
      <c r="E27" s="11"/>
      <c r="F27" s="11"/>
      <c r="G27" s="11"/>
      <c r="L27">
        <f t="shared" si="2"/>
        <v>0</v>
      </c>
      <c r="M27">
        <f t="shared" si="2"/>
        <v>0</v>
      </c>
      <c r="N27" s="1" t="e">
        <f t="shared" si="4"/>
        <v>#DIV/0!</v>
      </c>
      <c r="O27" s="1" t="e">
        <f t="shared" si="4"/>
        <v>#DIV/0!</v>
      </c>
      <c r="P27" s="1" t="e">
        <f t="shared" si="4"/>
        <v>#DIV/0!</v>
      </c>
    </row>
    <row r="28" spans="1:16" x14ac:dyDescent="0.25">
      <c r="E28" s="11"/>
      <c r="F28" s="11"/>
      <c r="G28" s="11"/>
      <c r="L28">
        <f t="shared" si="2"/>
        <v>0</v>
      </c>
      <c r="M28">
        <f t="shared" si="2"/>
        <v>0</v>
      </c>
      <c r="N28" s="1" t="e">
        <f t="shared" si="4"/>
        <v>#DIV/0!</v>
      </c>
      <c r="O28" s="1" t="e">
        <f t="shared" si="4"/>
        <v>#DIV/0!</v>
      </c>
      <c r="P28" s="1" t="e">
        <f t="shared" si="4"/>
        <v>#DIV/0!</v>
      </c>
    </row>
    <row r="29" spans="1:16" x14ac:dyDescent="0.25">
      <c r="E29" s="11"/>
      <c r="F29" s="11"/>
      <c r="G29" s="11"/>
      <c r="L29">
        <f t="shared" si="2"/>
        <v>0</v>
      </c>
      <c r="M29">
        <f t="shared" si="2"/>
        <v>0</v>
      </c>
      <c r="N29" s="1" t="e">
        <f t="shared" si="4"/>
        <v>#DIV/0!</v>
      </c>
      <c r="O29" s="1" t="e">
        <f t="shared" si="4"/>
        <v>#DIV/0!</v>
      </c>
      <c r="P29" s="1" t="e">
        <f t="shared" si="4"/>
        <v>#DIV/0!</v>
      </c>
    </row>
    <row r="30" spans="1:16" x14ac:dyDescent="0.25">
      <c r="E30" s="11"/>
      <c r="F30" s="11"/>
      <c r="G30" s="11"/>
      <c r="L30">
        <f t="shared" si="2"/>
        <v>0</v>
      </c>
      <c r="M30">
        <f t="shared" si="2"/>
        <v>0</v>
      </c>
      <c r="N30" s="1" t="e">
        <f t="shared" si="4"/>
        <v>#DIV/0!</v>
      </c>
      <c r="O30" s="1" t="e">
        <f t="shared" si="4"/>
        <v>#DIV/0!</v>
      </c>
      <c r="P30" s="1" t="e">
        <f t="shared" si="4"/>
        <v>#DIV/0!</v>
      </c>
    </row>
    <row r="31" spans="1:16" x14ac:dyDescent="0.25">
      <c r="E31" s="11"/>
      <c r="F31" s="11"/>
      <c r="G31" s="11"/>
      <c r="L31">
        <f t="shared" si="2"/>
        <v>0</v>
      </c>
      <c r="M31">
        <f t="shared" si="2"/>
        <v>0</v>
      </c>
      <c r="N31" s="1" t="e">
        <f t="shared" si="4"/>
        <v>#DIV/0!</v>
      </c>
      <c r="O31" s="1" t="e">
        <f t="shared" si="4"/>
        <v>#DIV/0!</v>
      </c>
      <c r="P31" s="1" t="e">
        <f t="shared" si="4"/>
        <v>#DIV/0!</v>
      </c>
    </row>
    <row r="32" spans="1:16" x14ac:dyDescent="0.25">
      <c r="E32" s="11"/>
      <c r="F32" s="11"/>
      <c r="G32" s="11"/>
      <c r="L32">
        <f t="shared" si="2"/>
        <v>0</v>
      </c>
      <c r="M32">
        <f t="shared" si="2"/>
        <v>0</v>
      </c>
      <c r="N32" s="1" t="e">
        <f t="shared" si="4"/>
        <v>#DIV/0!</v>
      </c>
      <c r="O32" s="1" t="e">
        <f t="shared" si="4"/>
        <v>#DIV/0!</v>
      </c>
      <c r="P32" s="1" t="e">
        <f t="shared" si="4"/>
        <v>#DIV/0!</v>
      </c>
    </row>
    <row r="33" spans="5:16" x14ac:dyDescent="0.25">
      <c r="E33" s="11"/>
      <c r="F33" s="11"/>
      <c r="G33" s="11"/>
      <c r="L33">
        <f t="shared" si="2"/>
        <v>0</v>
      </c>
      <c r="M33">
        <f t="shared" si="2"/>
        <v>0</v>
      </c>
      <c r="N33" s="1" t="e">
        <f t="shared" si="4"/>
        <v>#DIV/0!</v>
      </c>
      <c r="O33" s="1" t="e">
        <f t="shared" si="4"/>
        <v>#DIV/0!</v>
      </c>
      <c r="P33" s="1" t="e">
        <f t="shared" si="4"/>
        <v>#DIV/0!</v>
      </c>
    </row>
    <row r="34" spans="5:16" x14ac:dyDescent="0.25">
      <c r="E34" s="11"/>
      <c r="F34" s="11"/>
      <c r="G34" s="11"/>
      <c r="L34">
        <f t="shared" si="2"/>
        <v>0</v>
      </c>
      <c r="M34">
        <f t="shared" si="2"/>
        <v>0</v>
      </c>
      <c r="N34" s="1" t="e">
        <f t="shared" si="4"/>
        <v>#DIV/0!</v>
      </c>
      <c r="O34" s="1" t="e">
        <f t="shared" si="4"/>
        <v>#DIV/0!</v>
      </c>
      <c r="P34" s="1" t="e">
        <f t="shared" si="4"/>
        <v>#DIV/0!</v>
      </c>
    </row>
    <row r="35" spans="5:16" x14ac:dyDescent="0.25">
      <c r="E35" s="11"/>
      <c r="F35" s="11"/>
      <c r="G35" s="11"/>
      <c r="L35">
        <f t="shared" si="2"/>
        <v>0</v>
      </c>
      <c r="M35">
        <f t="shared" si="2"/>
        <v>0</v>
      </c>
      <c r="N35" s="1" t="e">
        <f t="shared" si="4"/>
        <v>#DIV/0!</v>
      </c>
      <c r="O35" s="1" t="e">
        <f t="shared" si="4"/>
        <v>#DIV/0!</v>
      </c>
      <c r="P35" s="1" t="e">
        <f t="shared" si="4"/>
        <v>#DIV/0!</v>
      </c>
    </row>
    <row r="36" spans="5:16" x14ac:dyDescent="0.25">
      <c r="E36" s="11"/>
      <c r="F36" s="11"/>
      <c r="G36" s="11"/>
      <c r="L36">
        <f t="shared" si="2"/>
        <v>0</v>
      </c>
      <c r="M36">
        <f t="shared" si="2"/>
        <v>0</v>
      </c>
      <c r="N36" s="1" t="e">
        <f t="shared" si="4"/>
        <v>#DIV/0!</v>
      </c>
      <c r="O36" s="1" t="e">
        <f t="shared" si="4"/>
        <v>#DIV/0!</v>
      </c>
      <c r="P36" s="1" t="e">
        <f t="shared" si="4"/>
        <v>#DIV/0!</v>
      </c>
    </row>
    <row r="37" spans="5:16" x14ac:dyDescent="0.25">
      <c r="E37" s="11"/>
      <c r="F37" s="11"/>
      <c r="G37" s="11"/>
      <c r="L37">
        <f t="shared" si="2"/>
        <v>0</v>
      </c>
      <c r="M37">
        <f t="shared" si="2"/>
        <v>0</v>
      </c>
      <c r="N37" s="1" t="e">
        <f t="shared" si="4"/>
        <v>#DIV/0!</v>
      </c>
      <c r="O37" s="1" t="e">
        <f t="shared" si="4"/>
        <v>#DIV/0!</v>
      </c>
      <c r="P37" s="1" t="e">
        <f t="shared" si="4"/>
        <v>#DIV/0!</v>
      </c>
    </row>
    <row r="38" spans="5:16" x14ac:dyDescent="0.25">
      <c r="E38" s="11"/>
      <c r="F38" s="11"/>
      <c r="G38" s="11"/>
      <c r="L38">
        <f t="shared" si="2"/>
        <v>0</v>
      </c>
      <c r="M38">
        <f t="shared" si="2"/>
        <v>0</v>
      </c>
      <c r="N38" s="1" t="e">
        <f t="shared" si="4"/>
        <v>#DIV/0!</v>
      </c>
      <c r="O38" s="1" t="e">
        <f t="shared" si="4"/>
        <v>#DIV/0!</v>
      </c>
      <c r="P38" s="1" t="e">
        <f t="shared" si="4"/>
        <v>#DIV/0!</v>
      </c>
    </row>
    <row r="39" spans="5:16" x14ac:dyDescent="0.25">
      <c r="E39" s="11"/>
      <c r="F39" s="11"/>
      <c r="G39" s="11"/>
      <c r="L39">
        <f t="shared" si="2"/>
        <v>0</v>
      </c>
      <c r="M39">
        <f t="shared" si="2"/>
        <v>0</v>
      </c>
      <c r="N39" s="1" t="e">
        <f t="shared" si="4"/>
        <v>#DIV/0!</v>
      </c>
      <c r="O39" s="1" t="e">
        <f t="shared" si="4"/>
        <v>#DIV/0!</v>
      </c>
      <c r="P39" s="1" t="e">
        <f t="shared" si="4"/>
        <v>#DIV/0!</v>
      </c>
    </row>
    <row r="40" spans="5:16" x14ac:dyDescent="0.25">
      <c r="E40" s="11"/>
      <c r="F40" s="11"/>
      <c r="G40" s="11"/>
      <c r="L40">
        <f t="shared" si="2"/>
        <v>0</v>
      </c>
      <c r="M40">
        <f t="shared" si="2"/>
        <v>0</v>
      </c>
      <c r="N40" s="1" t="e">
        <f t="shared" si="4"/>
        <v>#DIV/0!</v>
      </c>
      <c r="O40" s="1" t="e">
        <f t="shared" si="4"/>
        <v>#DIV/0!</v>
      </c>
      <c r="P40" s="1" t="e">
        <f t="shared" si="4"/>
        <v>#DIV/0!</v>
      </c>
    </row>
    <row r="41" spans="5:16" x14ac:dyDescent="0.25">
      <c r="E41" s="11"/>
      <c r="F41" s="11"/>
      <c r="G41" s="11"/>
      <c r="L41">
        <f t="shared" si="2"/>
        <v>0</v>
      </c>
      <c r="M41">
        <f t="shared" si="2"/>
        <v>0</v>
      </c>
      <c r="N41" s="1" t="e">
        <f t="shared" si="4"/>
        <v>#DIV/0!</v>
      </c>
      <c r="O41" s="1" t="e">
        <f t="shared" si="4"/>
        <v>#DIV/0!</v>
      </c>
      <c r="P41" s="1" t="e">
        <f t="shared" si="4"/>
        <v>#DIV/0!</v>
      </c>
    </row>
    <row r="42" spans="5:16" x14ac:dyDescent="0.25">
      <c r="L42">
        <f t="shared" si="2"/>
        <v>0</v>
      </c>
      <c r="M42">
        <f t="shared" si="2"/>
        <v>0</v>
      </c>
      <c r="N42" s="1" t="e">
        <f t="shared" si="4"/>
        <v>#DIV/0!</v>
      </c>
      <c r="O42" s="1" t="e">
        <f t="shared" si="4"/>
        <v>#DIV/0!</v>
      </c>
      <c r="P42" s="1" t="e">
        <f t="shared" si="4"/>
        <v>#DIV/0!</v>
      </c>
    </row>
    <row r="43" spans="5:16" x14ac:dyDescent="0.25">
      <c r="L43">
        <f t="shared" si="2"/>
        <v>0</v>
      </c>
      <c r="M43">
        <f t="shared" si="2"/>
        <v>0</v>
      </c>
      <c r="N43" s="1" t="e">
        <f t="shared" si="4"/>
        <v>#DIV/0!</v>
      </c>
      <c r="O43" s="1" t="e">
        <f t="shared" si="4"/>
        <v>#DIV/0!</v>
      </c>
      <c r="P43" s="1" t="e">
        <f t="shared" si="4"/>
        <v>#DIV/0!</v>
      </c>
    </row>
    <row r="44" spans="5:16" x14ac:dyDescent="0.25">
      <c r="L44">
        <f t="shared" si="2"/>
        <v>0</v>
      </c>
      <c r="M44">
        <f t="shared" si="2"/>
        <v>0</v>
      </c>
      <c r="N44" s="1" t="e">
        <f t="shared" si="4"/>
        <v>#DIV/0!</v>
      </c>
      <c r="O44" s="1" t="e">
        <f t="shared" si="4"/>
        <v>#DIV/0!</v>
      </c>
      <c r="P44" s="1" t="e">
        <f t="shared" si="4"/>
        <v>#DIV/0!</v>
      </c>
    </row>
    <row r="45" spans="5:16" x14ac:dyDescent="0.25">
      <c r="L45">
        <f t="shared" si="2"/>
        <v>0</v>
      </c>
      <c r="M45">
        <f t="shared" si="2"/>
        <v>0</v>
      </c>
      <c r="N45" s="1" t="e">
        <f t="shared" ref="N45:P62" si="5">+C45/$J45</f>
        <v>#DIV/0!</v>
      </c>
      <c r="O45" s="1" t="e">
        <f t="shared" si="5"/>
        <v>#DIV/0!</v>
      </c>
      <c r="P45" s="1" t="e">
        <f t="shared" si="5"/>
        <v>#DIV/0!</v>
      </c>
    </row>
    <row r="46" spans="5:16" x14ac:dyDescent="0.25">
      <c r="L46">
        <f t="shared" si="2"/>
        <v>0</v>
      </c>
      <c r="M46">
        <f t="shared" si="2"/>
        <v>0</v>
      </c>
      <c r="N46" s="1" t="e">
        <f t="shared" si="5"/>
        <v>#DIV/0!</v>
      </c>
      <c r="O46" s="1" t="e">
        <f t="shared" si="5"/>
        <v>#DIV/0!</v>
      </c>
      <c r="P46" s="1" t="e">
        <f t="shared" si="5"/>
        <v>#DIV/0!</v>
      </c>
    </row>
    <row r="47" spans="5:16" x14ac:dyDescent="0.25">
      <c r="L47">
        <f t="shared" si="2"/>
        <v>0</v>
      </c>
      <c r="M47">
        <f t="shared" si="2"/>
        <v>0</v>
      </c>
      <c r="N47" s="1" t="e">
        <f t="shared" si="5"/>
        <v>#DIV/0!</v>
      </c>
      <c r="O47" s="1" t="e">
        <f t="shared" si="5"/>
        <v>#DIV/0!</v>
      </c>
      <c r="P47" s="1" t="e">
        <f t="shared" si="5"/>
        <v>#DIV/0!</v>
      </c>
    </row>
    <row r="48" spans="5:16" x14ac:dyDescent="0.25">
      <c r="L48">
        <f t="shared" si="2"/>
        <v>0</v>
      </c>
      <c r="M48">
        <f t="shared" si="2"/>
        <v>0</v>
      </c>
      <c r="N48" s="1" t="e">
        <f t="shared" si="5"/>
        <v>#DIV/0!</v>
      </c>
      <c r="O48" s="1" t="e">
        <f t="shared" si="5"/>
        <v>#DIV/0!</v>
      </c>
      <c r="P48" s="1" t="e">
        <f t="shared" si="5"/>
        <v>#DIV/0!</v>
      </c>
    </row>
    <row r="49" spans="12:16" x14ac:dyDescent="0.25">
      <c r="L49">
        <f t="shared" si="2"/>
        <v>0</v>
      </c>
      <c r="M49">
        <f t="shared" si="2"/>
        <v>0</v>
      </c>
      <c r="N49" s="1" t="e">
        <f t="shared" si="5"/>
        <v>#DIV/0!</v>
      </c>
      <c r="O49" s="1" t="e">
        <f t="shared" si="5"/>
        <v>#DIV/0!</v>
      </c>
      <c r="P49" s="1" t="e">
        <f t="shared" si="5"/>
        <v>#DIV/0!</v>
      </c>
    </row>
    <row r="50" spans="12:16" x14ac:dyDescent="0.25">
      <c r="L50">
        <f t="shared" si="2"/>
        <v>0</v>
      </c>
      <c r="M50">
        <f t="shared" si="2"/>
        <v>0</v>
      </c>
      <c r="N50" s="1" t="e">
        <f t="shared" si="5"/>
        <v>#DIV/0!</v>
      </c>
      <c r="O50" s="1" t="e">
        <f t="shared" si="5"/>
        <v>#DIV/0!</v>
      </c>
      <c r="P50" s="1" t="e">
        <f t="shared" si="5"/>
        <v>#DIV/0!</v>
      </c>
    </row>
    <row r="51" spans="12:16" x14ac:dyDescent="0.25">
      <c r="L51">
        <f t="shared" si="2"/>
        <v>0</v>
      </c>
      <c r="M51">
        <f t="shared" si="2"/>
        <v>0</v>
      </c>
      <c r="N51" s="1" t="e">
        <f t="shared" si="5"/>
        <v>#DIV/0!</v>
      </c>
      <c r="O51" s="1" t="e">
        <f t="shared" si="5"/>
        <v>#DIV/0!</v>
      </c>
      <c r="P51" s="1" t="e">
        <f t="shared" si="5"/>
        <v>#DIV/0!</v>
      </c>
    </row>
    <row r="52" spans="12:16" x14ac:dyDescent="0.25">
      <c r="L52">
        <f t="shared" si="2"/>
        <v>0</v>
      </c>
      <c r="M52">
        <f t="shared" si="2"/>
        <v>0</v>
      </c>
      <c r="N52" s="1" t="e">
        <f t="shared" si="5"/>
        <v>#DIV/0!</v>
      </c>
      <c r="O52" s="1" t="e">
        <f t="shared" si="5"/>
        <v>#DIV/0!</v>
      </c>
      <c r="P52" s="1" t="e">
        <f t="shared" si="5"/>
        <v>#DIV/0!</v>
      </c>
    </row>
    <row r="53" spans="12:16" x14ac:dyDescent="0.25">
      <c r="L53">
        <f t="shared" si="2"/>
        <v>0</v>
      </c>
      <c r="M53">
        <f t="shared" si="2"/>
        <v>0</v>
      </c>
      <c r="N53" s="1" t="e">
        <f t="shared" si="5"/>
        <v>#DIV/0!</v>
      </c>
      <c r="O53" s="1" t="e">
        <f t="shared" si="5"/>
        <v>#DIV/0!</v>
      </c>
      <c r="P53" s="1" t="e">
        <f t="shared" si="5"/>
        <v>#DIV/0!</v>
      </c>
    </row>
    <row r="54" spans="12:16" x14ac:dyDescent="0.25">
      <c r="L54">
        <f t="shared" si="2"/>
        <v>0</v>
      </c>
      <c r="M54">
        <f t="shared" si="2"/>
        <v>0</v>
      </c>
      <c r="N54" s="1" t="e">
        <f t="shared" si="5"/>
        <v>#DIV/0!</v>
      </c>
      <c r="O54" s="1" t="e">
        <f t="shared" si="5"/>
        <v>#DIV/0!</v>
      </c>
      <c r="P54" s="1" t="e">
        <f t="shared" si="5"/>
        <v>#DIV/0!</v>
      </c>
    </row>
    <row r="55" spans="12:16" x14ac:dyDescent="0.25">
      <c r="L55">
        <f t="shared" si="2"/>
        <v>0</v>
      </c>
      <c r="M55">
        <f t="shared" si="2"/>
        <v>0</v>
      </c>
      <c r="N55" s="1" t="e">
        <f t="shared" si="5"/>
        <v>#DIV/0!</v>
      </c>
      <c r="O55" s="1" t="e">
        <f t="shared" si="5"/>
        <v>#DIV/0!</v>
      </c>
      <c r="P55" s="1" t="e">
        <f t="shared" si="5"/>
        <v>#DIV/0!</v>
      </c>
    </row>
    <row r="56" spans="12:16" x14ac:dyDescent="0.25">
      <c r="L56">
        <f t="shared" si="2"/>
        <v>0</v>
      </c>
      <c r="M56">
        <f t="shared" si="2"/>
        <v>0</v>
      </c>
      <c r="N56" s="1" t="e">
        <f t="shared" si="5"/>
        <v>#DIV/0!</v>
      </c>
      <c r="O56" s="1" t="e">
        <f t="shared" si="5"/>
        <v>#DIV/0!</v>
      </c>
      <c r="P56" s="1" t="e">
        <f t="shared" si="5"/>
        <v>#DIV/0!</v>
      </c>
    </row>
    <row r="57" spans="12:16" x14ac:dyDescent="0.25">
      <c r="L57">
        <f t="shared" si="2"/>
        <v>0</v>
      </c>
      <c r="M57">
        <f t="shared" si="2"/>
        <v>0</v>
      </c>
      <c r="N57" s="1" t="e">
        <f t="shared" si="5"/>
        <v>#DIV/0!</v>
      </c>
      <c r="O57" s="1" t="e">
        <f t="shared" si="5"/>
        <v>#DIV/0!</v>
      </c>
      <c r="P57" s="1" t="e">
        <f t="shared" si="5"/>
        <v>#DIV/0!</v>
      </c>
    </row>
    <row r="58" spans="12:16" x14ac:dyDescent="0.25">
      <c r="L58">
        <f t="shared" si="2"/>
        <v>0</v>
      </c>
      <c r="M58">
        <f t="shared" si="2"/>
        <v>0</v>
      </c>
      <c r="N58" s="1" t="e">
        <f t="shared" si="5"/>
        <v>#DIV/0!</v>
      </c>
      <c r="O58" s="1" t="e">
        <f t="shared" si="5"/>
        <v>#DIV/0!</v>
      </c>
      <c r="P58" s="1" t="e">
        <f t="shared" si="5"/>
        <v>#DIV/0!</v>
      </c>
    </row>
    <row r="59" spans="12:16" x14ac:dyDescent="0.25">
      <c r="L59">
        <f t="shared" si="2"/>
        <v>0</v>
      </c>
      <c r="M59">
        <f t="shared" si="2"/>
        <v>0</v>
      </c>
      <c r="N59" s="1" t="e">
        <f t="shared" si="5"/>
        <v>#DIV/0!</v>
      </c>
      <c r="O59" s="1" t="e">
        <f t="shared" si="5"/>
        <v>#DIV/0!</v>
      </c>
      <c r="P59" s="1" t="e">
        <f t="shared" si="5"/>
        <v>#DIV/0!</v>
      </c>
    </row>
    <row r="60" spans="12:16" x14ac:dyDescent="0.25">
      <c r="L60">
        <f t="shared" si="2"/>
        <v>0</v>
      </c>
      <c r="M60">
        <f t="shared" si="2"/>
        <v>0</v>
      </c>
      <c r="N60" s="1" t="e">
        <f t="shared" si="5"/>
        <v>#DIV/0!</v>
      </c>
      <c r="O60" s="1" t="e">
        <f t="shared" si="5"/>
        <v>#DIV/0!</v>
      </c>
      <c r="P60" s="1" t="e">
        <f t="shared" si="5"/>
        <v>#DIV/0!</v>
      </c>
    </row>
    <row r="61" spans="12:16" x14ac:dyDescent="0.25">
      <c r="L61">
        <f t="shared" si="2"/>
        <v>0</v>
      </c>
      <c r="M61">
        <f t="shared" si="2"/>
        <v>0</v>
      </c>
      <c r="N61" s="1" t="e">
        <f t="shared" si="5"/>
        <v>#DIV/0!</v>
      </c>
      <c r="O61" s="1" t="e">
        <f t="shared" si="5"/>
        <v>#DIV/0!</v>
      </c>
      <c r="P61" s="1" t="e">
        <f t="shared" si="5"/>
        <v>#DIV/0!</v>
      </c>
    </row>
    <row r="62" spans="12:16" x14ac:dyDescent="0.25">
      <c r="L62">
        <f t="shared" si="2"/>
        <v>0</v>
      </c>
      <c r="M62">
        <f t="shared" si="2"/>
        <v>0</v>
      </c>
      <c r="N62" s="1" t="e">
        <f t="shared" si="5"/>
        <v>#DIV/0!</v>
      </c>
      <c r="O62" s="1" t="e">
        <f t="shared" si="5"/>
        <v>#DIV/0!</v>
      </c>
      <c r="P62" s="1" t="e">
        <f t="shared" si="5"/>
        <v>#DIV/0!</v>
      </c>
    </row>
  </sheetData>
  <mergeCells count="1">
    <mergeCell ref="D23:G23"/>
  </mergeCell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P62"/>
  <sheetViews>
    <sheetView topLeftCell="G1" workbookViewId="0">
      <selection activeCell="K21" sqref="K21:Q62"/>
    </sheetView>
  </sheetViews>
  <sheetFormatPr baseColWidth="10" defaultColWidth="11.42578125" defaultRowHeight="15" x14ac:dyDescent="0.25"/>
  <cols>
    <col min="1" max="12" width="11.42578125" customWidth="1"/>
    <col min="13" max="13" width="47.7109375" customWidth="1"/>
  </cols>
  <sheetData>
    <row r="1" spans="1:16" x14ac:dyDescent="0.25">
      <c r="A1" t="s">
        <v>10</v>
      </c>
      <c r="B1" t="s">
        <v>11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L1" t="s">
        <v>0</v>
      </c>
      <c r="N1" t="s">
        <v>1</v>
      </c>
      <c r="O1" t="s">
        <v>2</v>
      </c>
      <c r="P1" t="s">
        <v>3</v>
      </c>
    </row>
    <row r="2" spans="1:16" x14ac:dyDescent="0.25">
      <c r="A2" t="s">
        <v>42</v>
      </c>
      <c r="B2" t="s">
        <v>43</v>
      </c>
      <c r="C2">
        <v>216.45400000000001</v>
      </c>
      <c r="D2">
        <v>2766.5120000000002</v>
      </c>
      <c r="E2">
        <v>101.624</v>
      </c>
      <c r="F2">
        <v>18</v>
      </c>
      <c r="G2">
        <v>0</v>
      </c>
      <c r="H2">
        <v>4.5</v>
      </c>
      <c r="I2">
        <v>0</v>
      </c>
      <c r="J2">
        <v>3107.09</v>
      </c>
      <c r="L2" t="str">
        <f>+A2</f>
        <v>A</v>
      </c>
      <c r="M2" t="str">
        <f>+B2</f>
        <v>Agrònoms</v>
      </c>
      <c r="N2" s="1">
        <f t="shared" ref="N2:N21" si="0">+C2/$J2</f>
        <v>6.9664541419785078E-2</v>
      </c>
      <c r="O2" s="1">
        <f t="shared" ref="O2:P17" si="1">+D2/$J2</f>
        <v>0.89038682497127541</v>
      </c>
      <c r="P2" s="1">
        <f t="shared" si="1"/>
        <v>3.270713110981658E-2</v>
      </c>
    </row>
    <row r="3" spans="1:16" x14ac:dyDescent="0.25">
      <c r="A3" t="s">
        <v>12</v>
      </c>
      <c r="B3" t="s">
        <v>13</v>
      </c>
      <c r="C3">
        <v>194.625</v>
      </c>
      <c r="D3">
        <v>4594.4650000000001</v>
      </c>
      <c r="E3">
        <v>83.57</v>
      </c>
      <c r="F3">
        <v>24</v>
      </c>
      <c r="G3">
        <v>0</v>
      </c>
      <c r="H3">
        <v>0</v>
      </c>
      <c r="I3">
        <v>0</v>
      </c>
      <c r="J3">
        <v>4896.66</v>
      </c>
      <c r="L3" t="str">
        <f t="shared" ref="L3:M62" si="2">+A3</f>
        <v>B</v>
      </c>
      <c r="M3" t="str">
        <f t="shared" si="2"/>
        <v>ETS Arquit</v>
      </c>
      <c r="N3" s="1">
        <f t="shared" si="0"/>
        <v>3.9746480253887342E-2</v>
      </c>
      <c r="O3" s="1">
        <f t="shared" si="1"/>
        <v>0.93828548439140158</v>
      </c>
      <c r="P3" s="1">
        <f t="shared" si="1"/>
        <v>1.7066735284867643E-2</v>
      </c>
    </row>
    <row r="4" spans="1:16" x14ac:dyDescent="0.25">
      <c r="A4" t="s">
        <v>14</v>
      </c>
      <c r="B4" t="s">
        <v>15</v>
      </c>
      <c r="C4">
        <v>174.07</v>
      </c>
      <c r="D4">
        <v>2873.78</v>
      </c>
      <c r="E4">
        <v>67</v>
      </c>
      <c r="F4">
        <v>31</v>
      </c>
      <c r="G4">
        <v>0</v>
      </c>
      <c r="H4">
        <v>24.5</v>
      </c>
      <c r="I4">
        <v>0</v>
      </c>
      <c r="J4">
        <v>3170.35</v>
      </c>
      <c r="L4" t="str">
        <f t="shared" si="2"/>
        <v>C</v>
      </c>
      <c r="M4" t="str">
        <f t="shared" si="2"/>
        <v>Camins</v>
      </c>
      <c r="N4" s="1">
        <f t="shared" si="0"/>
        <v>5.4905609790717111E-2</v>
      </c>
      <c r="O4" s="1">
        <f t="shared" si="1"/>
        <v>0.90645512325137612</v>
      </c>
      <c r="P4" s="1">
        <f t="shared" si="1"/>
        <v>2.1133313356569466E-2</v>
      </c>
    </row>
    <row r="5" spans="1:16" x14ac:dyDescent="0.25">
      <c r="A5" t="s">
        <v>16</v>
      </c>
      <c r="B5" t="s">
        <v>17</v>
      </c>
      <c r="C5">
        <v>316.92</v>
      </c>
      <c r="D5">
        <v>4189.598</v>
      </c>
      <c r="E5">
        <v>173.28200000000001</v>
      </c>
      <c r="F5">
        <v>36</v>
      </c>
      <c r="G5">
        <v>0</v>
      </c>
      <c r="H5">
        <v>46.5</v>
      </c>
      <c r="I5">
        <v>0</v>
      </c>
      <c r="J5">
        <v>4762.3</v>
      </c>
      <c r="L5" t="str">
        <f t="shared" si="2"/>
        <v>D</v>
      </c>
      <c r="M5" t="str">
        <f t="shared" si="2"/>
        <v>Industr.</v>
      </c>
      <c r="N5" s="1">
        <f t="shared" si="0"/>
        <v>6.6547676542846948E-2</v>
      </c>
      <c r="O5" s="1">
        <f t="shared" si="1"/>
        <v>0.87974256136740647</v>
      </c>
      <c r="P5" s="1">
        <f t="shared" si="1"/>
        <v>3.6386199945404533E-2</v>
      </c>
    </row>
    <row r="6" spans="1:16" x14ac:dyDescent="0.25">
      <c r="A6" t="s">
        <v>18</v>
      </c>
      <c r="B6" t="s">
        <v>19</v>
      </c>
      <c r="C6">
        <v>235.3</v>
      </c>
      <c r="D6">
        <v>4038.35</v>
      </c>
      <c r="E6">
        <v>219</v>
      </c>
      <c r="F6">
        <v>18</v>
      </c>
      <c r="G6">
        <v>12</v>
      </c>
      <c r="H6">
        <v>24</v>
      </c>
      <c r="I6">
        <v>0</v>
      </c>
      <c r="J6">
        <v>4546.6499999999996</v>
      </c>
      <c r="L6" t="str">
        <f t="shared" si="2"/>
        <v>E</v>
      </c>
      <c r="M6" t="str">
        <f t="shared" si="2"/>
        <v>ETSIDiseny</v>
      </c>
      <c r="N6" s="1">
        <f t="shared" si="0"/>
        <v>5.175238912166101E-2</v>
      </c>
      <c r="O6" s="1">
        <f t="shared" si="1"/>
        <v>0.88820340250514118</v>
      </c>
      <c r="P6" s="1">
        <f t="shared" si="1"/>
        <v>4.8167331991686192E-2</v>
      </c>
    </row>
    <row r="7" spans="1:16" x14ac:dyDescent="0.25">
      <c r="A7" t="s">
        <v>44</v>
      </c>
      <c r="B7" t="s">
        <v>45</v>
      </c>
      <c r="C7">
        <v>48</v>
      </c>
      <c r="D7">
        <v>1329.5</v>
      </c>
      <c r="E7">
        <v>71.25</v>
      </c>
      <c r="F7">
        <v>0</v>
      </c>
      <c r="G7">
        <v>0</v>
      </c>
      <c r="H7">
        <v>0</v>
      </c>
      <c r="I7">
        <v>0</v>
      </c>
      <c r="J7">
        <v>1448.75</v>
      </c>
      <c r="L7" t="str">
        <f t="shared" si="2"/>
        <v>F</v>
      </c>
      <c r="M7" t="str">
        <f t="shared" si="2"/>
        <v>ETSMRiE</v>
      </c>
      <c r="N7" s="1">
        <f t="shared" si="0"/>
        <v>3.3132010353753238E-2</v>
      </c>
      <c r="O7" s="1">
        <f t="shared" si="1"/>
        <v>0.91768766177739436</v>
      </c>
      <c r="P7" s="1">
        <f t="shared" si="1"/>
        <v>4.9180327868852458E-2</v>
      </c>
    </row>
    <row r="8" spans="1:16" x14ac:dyDescent="0.25">
      <c r="A8" t="s">
        <v>20</v>
      </c>
      <c r="B8" t="s">
        <v>21</v>
      </c>
      <c r="C8">
        <v>43.5</v>
      </c>
      <c r="D8">
        <v>1120.75</v>
      </c>
      <c r="E8">
        <v>35.25</v>
      </c>
      <c r="F8">
        <v>0</v>
      </c>
      <c r="G8">
        <v>0</v>
      </c>
      <c r="H8">
        <v>4.5</v>
      </c>
      <c r="I8">
        <v>0</v>
      </c>
      <c r="J8">
        <v>1204</v>
      </c>
      <c r="L8" t="str">
        <f t="shared" si="2"/>
        <v>G</v>
      </c>
      <c r="M8" t="str">
        <f t="shared" si="2"/>
        <v>Geodesia</v>
      </c>
      <c r="N8" s="1">
        <f t="shared" si="0"/>
        <v>3.6129568106312293E-2</v>
      </c>
      <c r="O8" s="1">
        <f t="shared" si="1"/>
        <v>0.93085548172757471</v>
      </c>
      <c r="P8" s="1">
        <f t="shared" si="1"/>
        <v>2.9277408637873755E-2</v>
      </c>
    </row>
    <row r="9" spans="1:16" x14ac:dyDescent="0.25">
      <c r="A9" t="s">
        <v>22</v>
      </c>
      <c r="B9" t="s">
        <v>23</v>
      </c>
      <c r="C9">
        <v>122.55</v>
      </c>
      <c r="D9">
        <v>2233.6999999999998</v>
      </c>
      <c r="E9">
        <v>39.6</v>
      </c>
      <c r="F9">
        <v>15.9</v>
      </c>
      <c r="G9">
        <v>0</v>
      </c>
      <c r="H9">
        <v>0</v>
      </c>
      <c r="I9">
        <v>0</v>
      </c>
      <c r="J9">
        <v>2411.75</v>
      </c>
      <c r="L9" t="str">
        <f t="shared" si="2"/>
        <v>H</v>
      </c>
      <c r="M9" t="str">
        <f t="shared" si="2"/>
        <v>Gest.Edif.</v>
      </c>
      <c r="N9" s="1">
        <f t="shared" si="0"/>
        <v>5.0813724473929719E-2</v>
      </c>
      <c r="O9" s="1">
        <f t="shared" si="1"/>
        <v>0.92617394008500042</v>
      </c>
      <c r="P9" s="1">
        <f t="shared" si="1"/>
        <v>1.6419612314709238E-2</v>
      </c>
    </row>
    <row r="10" spans="1:16" x14ac:dyDescent="0.25">
      <c r="A10" t="s">
        <v>48</v>
      </c>
      <c r="B10" t="s">
        <v>49</v>
      </c>
      <c r="C10">
        <v>397.25</v>
      </c>
      <c r="D10">
        <v>1870</v>
      </c>
      <c r="E10">
        <v>149.25</v>
      </c>
      <c r="F10">
        <v>0</v>
      </c>
      <c r="G10">
        <v>0</v>
      </c>
      <c r="H10">
        <v>6</v>
      </c>
      <c r="I10">
        <v>0</v>
      </c>
      <c r="J10">
        <v>2422.5</v>
      </c>
      <c r="L10" t="str">
        <f t="shared" si="2"/>
        <v>I</v>
      </c>
      <c r="M10" t="str">
        <f t="shared" si="2"/>
        <v>Inf.Aplic.</v>
      </c>
      <c r="N10" s="1">
        <f t="shared" si="0"/>
        <v>0.16398348813209496</v>
      </c>
      <c r="O10" s="1">
        <f t="shared" si="1"/>
        <v>0.77192982456140347</v>
      </c>
      <c r="P10" s="1">
        <f t="shared" si="1"/>
        <v>6.1609907120743032E-2</v>
      </c>
    </row>
    <row r="11" spans="1:16" x14ac:dyDescent="0.25">
      <c r="A11" t="s">
        <v>24</v>
      </c>
      <c r="B11" t="s">
        <v>25</v>
      </c>
      <c r="C11">
        <v>300.75</v>
      </c>
      <c r="D11">
        <v>2655.5</v>
      </c>
      <c r="E11">
        <v>133.85</v>
      </c>
      <c r="F11">
        <v>12</v>
      </c>
      <c r="G11">
        <v>0</v>
      </c>
      <c r="H11">
        <v>12</v>
      </c>
      <c r="I11">
        <v>0</v>
      </c>
      <c r="J11">
        <v>3114.1</v>
      </c>
      <c r="L11" t="str">
        <f t="shared" si="2"/>
        <v>J</v>
      </c>
      <c r="M11" t="str">
        <f t="shared" si="2"/>
        <v>EPS Alcoi</v>
      </c>
      <c r="N11" s="1">
        <f t="shared" si="0"/>
        <v>9.6576860087986896E-2</v>
      </c>
      <c r="O11" s="1">
        <f t="shared" si="1"/>
        <v>0.85273433736874216</v>
      </c>
      <c r="P11" s="1">
        <f t="shared" si="1"/>
        <v>4.2981920940239553E-2</v>
      </c>
    </row>
    <row r="12" spans="1:16" x14ac:dyDescent="0.25">
      <c r="A12" t="s">
        <v>26</v>
      </c>
      <c r="B12" t="s">
        <v>27</v>
      </c>
      <c r="C12">
        <v>515.78</v>
      </c>
      <c r="D12">
        <v>2883.4</v>
      </c>
      <c r="E12">
        <v>75</v>
      </c>
      <c r="F12">
        <v>0</v>
      </c>
      <c r="G12">
        <v>0</v>
      </c>
      <c r="H12">
        <v>6</v>
      </c>
      <c r="I12">
        <v>0</v>
      </c>
      <c r="J12">
        <v>3480.18</v>
      </c>
      <c r="L12" t="str">
        <f t="shared" si="2"/>
        <v>L</v>
      </c>
      <c r="M12" t="str">
        <f t="shared" si="2"/>
        <v>Fac. BBAA</v>
      </c>
      <c r="N12" s="1">
        <f t="shared" si="0"/>
        <v>0.14820497790344178</v>
      </c>
      <c r="O12" s="1">
        <f t="shared" si="1"/>
        <v>0.82852036388922423</v>
      </c>
      <c r="P12" s="1">
        <f t="shared" si="1"/>
        <v>2.1550609451235284E-2</v>
      </c>
    </row>
    <row r="13" spans="1:16" x14ac:dyDescent="0.25">
      <c r="A13" t="s">
        <v>28</v>
      </c>
      <c r="B13" t="s">
        <v>29</v>
      </c>
      <c r="C13">
        <v>81.650000000000006</v>
      </c>
      <c r="D13">
        <v>1487.13</v>
      </c>
      <c r="E13">
        <v>142.5</v>
      </c>
      <c r="F13">
        <v>18.3</v>
      </c>
      <c r="G13">
        <v>0</v>
      </c>
      <c r="H13">
        <v>14.1</v>
      </c>
      <c r="I13">
        <v>0</v>
      </c>
      <c r="J13">
        <v>1743.68</v>
      </c>
      <c r="L13" t="str">
        <f t="shared" si="2"/>
        <v>M</v>
      </c>
      <c r="M13" t="str">
        <f t="shared" si="2"/>
        <v>Fac. Ade</v>
      </c>
      <c r="N13" s="1">
        <f t="shared" si="0"/>
        <v>4.6826252523398788E-2</v>
      </c>
      <c r="O13" s="1">
        <f t="shared" si="1"/>
        <v>0.85286864562305009</v>
      </c>
      <c r="P13" s="1">
        <f t="shared" si="1"/>
        <v>8.1723710772618821E-2</v>
      </c>
    </row>
    <row r="14" spans="1:16" x14ac:dyDescent="0.25">
      <c r="A14" t="s">
        <v>50</v>
      </c>
      <c r="B14" t="s">
        <v>51</v>
      </c>
      <c r="C14">
        <v>218</v>
      </c>
      <c r="D14">
        <v>1664</v>
      </c>
      <c r="E14">
        <v>112.5</v>
      </c>
      <c r="F14">
        <v>4.5</v>
      </c>
      <c r="G14">
        <v>4.5</v>
      </c>
      <c r="H14">
        <v>12</v>
      </c>
      <c r="I14">
        <v>0</v>
      </c>
      <c r="J14">
        <v>2015.5</v>
      </c>
      <c r="L14" t="str">
        <f t="shared" si="2"/>
        <v>P</v>
      </c>
      <c r="M14" t="str">
        <f t="shared" si="2"/>
        <v>Fac.Inf.</v>
      </c>
      <c r="N14" s="1">
        <f t="shared" si="0"/>
        <v>0.10816174646489705</v>
      </c>
      <c r="O14" s="1">
        <f t="shared" si="1"/>
        <v>0.82560158769536096</v>
      </c>
      <c r="P14" s="1">
        <f t="shared" si="1"/>
        <v>5.5817415033490449E-2</v>
      </c>
    </row>
    <row r="15" spans="1:16" x14ac:dyDescent="0.25">
      <c r="A15" t="s">
        <v>30</v>
      </c>
      <c r="B15" t="s">
        <v>31</v>
      </c>
      <c r="C15">
        <v>417.92500000000001</v>
      </c>
      <c r="D15">
        <v>2182.4749999999999</v>
      </c>
      <c r="E15">
        <v>124</v>
      </c>
      <c r="F15">
        <v>38</v>
      </c>
      <c r="G15">
        <v>0</v>
      </c>
      <c r="H15">
        <v>30</v>
      </c>
      <c r="I15">
        <v>0</v>
      </c>
      <c r="J15">
        <v>2792.4</v>
      </c>
      <c r="L15" t="str">
        <f t="shared" si="2"/>
        <v>Q</v>
      </c>
      <c r="M15" t="str">
        <f t="shared" si="2"/>
        <v>EPS Gandia</v>
      </c>
      <c r="N15" s="1">
        <f t="shared" si="0"/>
        <v>0.14966516258415699</v>
      </c>
      <c r="O15" s="1">
        <f t="shared" si="1"/>
        <v>0.78157677983096974</v>
      </c>
      <c r="P15" s="1">
        <f t="shared" si="1"/>
        <v>4.440624552356396E-2</v>
      </c>
    </row>
    <row r="16" spans="1:16" x14ac:dyDescent="0.25">
      <c r="A16" t="s">
        <v>36</v>
      </c>
      <c r="B16" t="s">
        <v>37</v>
      </c>
      <c r="C16">
        <v>109.25</v>
      </c>
      <c r="D16">
        <v>1898.675</v>
      </c>
      <c r="E16">
        <v>70.125</v>
      </c>
      <c r="F16">
        <v>30</v>
      </c>
      <c r="G16">
        <v>0</v>
      </c>
      <c r="H16">
        <v>30</v>
      </c>
      <c r="I16">
        <v>0</v>
      </c>
      <c r="J16">
        <v>2138.0500000000002</v>
      </c>
      <c r="L16" t="str">
        <f t="shared" si="2"/>
        <v>T</v>
      </c>
      <c r="M16" t="str">
        <f t="shared" si="2"/>
        <v>ETS Teleco</v>
      </c>
      <c r="N16" s="1">
        <f t="shared" si="0"/>
        <v>5.1097963097214746E-2</v>
      </c>
      <c r="O16" s="1">
        <f t="shared" si="1"/>
        <v>0.88804050419775016</v>
      </c>
      <c r="P16" s="1">
        <f t="shared" si="1"/>
        <v>3.279857814363555E-2</v>
      </c>
    </row>
    <row r="17" spans="1:16" x14ac:dyDescent="0.25">
      <c r="A17" t="s">
        <v>38</v>
      </c>
      <c r="B17" t="s">
        <v>39</v>
      </c>
      <c r="C17">
        <v>0</v>
      </c>
      <c r="D17">
        <v>56.65</v>
      </c>
      <c r="E17">
        <v>0</v>
      </c>
      <c r="F17">
        <v>0</v>
      </c>
      <c r="G17">
        <v>0</v>
      </c>
      <c r="H17">
        <v>0</v>
      </c>
      <c r="I17">
        <v>0</v>
      </c>
      <c r="J17">
        <v>56.65</v>
      </c>
      <c r="L17" t="str">
        <f t="shared" si="2"/>
        <v>U</v>
      </c>
      <c r="M17" t="str">
        <f t="shared" si="2"/>
        <v>Universit.</v>
      </c>
      <c r="N17" s="1">
        <f t="shared" si="0"/>
        <v>0</v>
      </c>
      <c r="O17" s="1">
        <f t="shared" si="1"/>
        <v>1</v>
      </c>
      <c r="P17" s="1">
        <f t="shared" si="1"/>
        <v>0</v>
      </c>
    </row>
    <row r="18" spans="1:16" x14ac:dyDescent="0.25">
      <c r="A18" t="s">
        <v>40</v>
      </c>
      <c r="B18" t="s">
        <v>41</v>
      </c>
      <c r="C18">
        <v>177.625</v>
      </c>
      <c r="D18">
        <v>4563.7</v>
      </c>
      <c r="E18">
        <v>61</v>
      </c>
      <c r="F18">
        <v>0</v>
      </c>
      <c r="G18">
        <v>0</v>
      </c>
      <c r="H18">
        <v>0</v>
      </c>
      <c r="I18">
        <v>0</v>
      </c>
      <c r="J18">
        <v>4802.3249999999998</v>
      </c>
      <c r="L18" t="str">
        <f t="shared" si="2"/>
        <v>X</v>
      </c>
      <c r="M18" t="str">
        <f t="shared" si="2"/>
        <v>Uni.Master</v>
      </c>
      <c r="N18" s="1">
        <f t="shared" si="0"/>
        <v>3.6987292613473687E-2</v>
      </c>
      <c r="O18" s="1">
        <f t="shared" ref="O18:P21" si="3">+D18/$J18</f>
        <v>0.95031052667197657</v>
      </c>
      <c r="P18" s="1">
        <f t="shared" si="3"/>
        <v>1.2702180714549724E-2</v>
      </c>
    </row>
    <row r="19" spans="1:16" x14ac:dyDescent="0.25">
      <c r="A19" t="s">
        <v>46</v>
      </c>
      <c r="B19" t="s">
        <v>47</v>
      </c>
      <c r="C19">
        <v>7</v>
      </c>
      <c r="D19">
        <v>556.28</v>
      </c>
      <c r="E19">
        <v>57</v>
      </c>
      <c r="F19">
        <v>0</v>
      </c>
      <c r="G19">
        <v>0</v>
      </c>
      <c r="H19">
        <v>6</v>
      </c>
      <c r="I19">
        <v>0</v>
      </c>
      <c r="J19">
        <v>626.28</v>
      </c>
      <c r="L19" t="str">
        <f t="shared" si="2"/>
        <v>Y</v>
      </c>
      <c r="M19" t="str">
        <f t="shared" si="2"/>
        <v>DOCTORAT</v>
      </c>
      <c r="N19" s="1">
        <f t="shared" si="0"/>
        <v>1.1177109280194162E-2</v>
      </c>
      <c r="O19" s="1">
        <f t="shared" si="3"/>
        <v>0.88822890719805836</v>
      </c>
      <c r="P19" s="1">
        <f t="shared" si="3"/>
        <v>9.1013604138723891E-2</v>
      </c>
    </row>
    <row r="20" spans="1:16" x14ac:dyDescent="0.25">
      <c r="A20" t="s">
        <v>9</v>
      </c>
      <c r="B20" t="s">
        <v>8</v>
      </c>
      <c r="C20">
        <v>3576.6489999999999</v>
      </c>
      <c r="D20">
        <v>42964.464999999997</v>
      </c>
      <c r="E20">
        <v>1715.8009999999999</v>
      </c>
      <c r="F20">
        <v>245.7</v>
      </c>
      <c r="G20">
        <v>16.5</v>
      </c>
      <c r="H20">
        <v>220.1</v>
      </c>
      <c r="I20">
        <v>0</v>
      </c>
      <c r="J20">
        <v>48739.214999999997</v>
      </c>
      <c r="L20" t="str">
        <f t="shared" si="2"/>
        <v>Z</v>
      </c>
      <c r="M20" t="str">
        <f t="shared" si="2"/>
        <v>TOTALS</v>
      </c>
      <c r="N20" s="1">
        <f t="shared" si="0"/>
        <v>7.3383393638982497E-2</v>
      </c>
      <c r="O20" s="1">
        <f t="shared" si="3"/>
        <v>0.88151737774192707</v>
      </c>
      <c r="P20" s="1">
        <f t="shared" si="3"/>
        <v>3.5203706091696388E-2</v>
      </c>
    </row>
    <row r="21" spans="1:16" x14ac:dyDescent="0.25">
      <c r="L21">
        <f t="shared" si="2"/>
        <v>0</v>
      </c>
      <c r="M21">
        <f t="shared" si="2"/>
        <v>0</v>
      </c>
      <c r="N21" s="1" t="e">
        <f t="shared" si="0"/>
        <v>#DIV/0!</v>
      </c>
      <c r="O21" s="1" t="e">
        <f t="shared" si="3"/>
        <v>#DIV/0!</v>
      </c>
      <c r="P21" s="1" t="e">
        <f t="shared" si="3"/>
        <v>#DIV/0!</v>
      </c>
    </row>
    <row r="22" spans="1:16" x14ac:dyDescent="0.25">
      <c r="L22">
        <f t="shared" si="2"/>
        <v>0</v>
      </c>
      <c r="M22">
        <f t="shared" si="2"/>
        <v>0</v>
      </c>
      <c r="N22" s="1" t="e">
        <f t="shared" ref="N22:P44" si="4">+C22/$J22</f>
        <v>#DIV/0!</v>
      </c>
      <c r="O22" s="1" t="e">
        <f t="shared" si="4"/>
        <v>#DIV/0!</v>
      </c>
      <c r="P22" s="1" t="e">
        <f t="shared" si="4"/>
        <v>#DIV/0!</v>
      </c>
    </row>
    <row r="23" spans="1:16" x14ac:dyDescent="0.25">
      <c r="D23" s="34"/>
      <c r="E23" s="34"/>
      <c r="F23" s="34"/>
      <c r="G23" s="34"/>
      <c r="L23">
        <f t="shared" si="2"/>
        <v>0</v>
      </c>
      <c r="M23">
        <f t="shared" si="2"/>
        <v>0</v>
      </c>
      <c r="N23" s="1" t="e">
        <f t="shared" si="4"/>
        <v>#DIV/0!</v>
      </c>
      <c r="O23" s="1" t="e">
        <f t="shared" si="4"/>
        <v>#DIV/0!</v>
      </c>
      <c r="P23" s="1" t="e">
        <f t="shared" si="4"/>
        <v>#DIV/0!</v>
      </c>
    </row>
    <row r="24" spans="1:16" x14ac:dyDescent="0.25">
      <c r="L24">
        <f t="shared" si="2"/>
        <v>0</v>
      </c>
      <c r="M24">
        <f t="shared" si="2"/>
        <v>0</v>
      </c>
      <c r="N24" s="1" t="e">
        <f t="shared" si="4"/>
        <v>#DIV/0!</v>
      </c>
      <c r="O24" s="1" t="e">
        <f t="shared" si="4"/>
        <v>#DIV/0!</v>
      </c>
      <c r="P24" s="1" t="e">
        <f t="shared" si="4"/>
        <v>#DIV/0!</v>
      </c>
    </row>
    <row r="25" spans="1:16" x14ac:dyDescent="0.25">
      <c r="E25" s="11"/>
      <c r="F25" s="11"/>
      <c r="G25" s="11"/>
      <c r="L25">
        <f t="shared" si="2"/>
        <v>0</v>
      </c>
      <c r="M25">
        <f t="shared" si="2"/>
        <v>0</v>
      </c>
      <c r="N25" s="1" t="e">
        <f t="shared" si="4"/>
        <v>#DIV/0!</v>
      </c>
      <c r="O25" s="1" t="e">
        <f t="shared" si="4"/>
        <v>#DIV/0!</v>
      </c>
      <c r="P25" s="1" t="e">
        <f t="shared" si="4"/>
        <v>#DIV/0!</v>
      </c>
    </row>
    <row r="26" spans="1:16" x14ac:dyDescent="0.25">
      <c r="E26" s="11"/>
      <c r="F26" s="11"/>
      <c r="G26" s="11"/>
      <c r="L26">
        <f t="shared" si="2"/>
        <v>0</v>
      </c>
      <c r="M26">
        <f t="shared" si="2"/>
        <v>0</v>
      </c>
      <c r="N26" s="1" t="e">
        <f t="shared" si="4"/>
        <v>#DIV/0!</v>
      </c>
      <c r="O26" s="1" t="e">
        <f t="shared" si="4"/>
        <v>#DIV/0!</v>
      </c>
      <c r="P26" s="1" t="e">
        <f t="shared" si="4"/>
        <v>#DIV/0!</v>
      </c>
    </row>
    <row r="27" spans="1:16" x14ac:dyDescent="0.25">
      <c r="E27" s="11"/>
      <c r="F27" s="11"/>
      <c r="G27" s="11"/>
      <c r="L27">
        <f t="shared" si="2"/>
        <v>0</v>
      </c>
      <c r="M27">
        <f t="shared" si="2"/>
        <v>0</v>
      </c>
      <c r="N27" s="1" t="e">
        <f t="shared" si="4"/>
        <v>#DIV/0!</v>
      </c>
      <c r="O27" s="1" t="e">
        <f t="shared" si="4"/>
        <v>#DIV/0!</v>
      </c>
      <c r="P27" s="1" t="e">
        <f t="shared" si="4"/>
        <v>#DIV/0!</v>
      </c>
    </row>
    <row r="28" spans="1:16" x14ac:dyDescent="0.25">
      <c r="E28" s="11"/>
      <c r="F28" s="11"/>
      <c r="G28" s="11"/>
      <c r="L28">
        <f t="shared" si="2"/>
        <v>0</v>
      </c>
      <c r="M28">
        <f t="shared" si="2"/>
        <v>0</v>
      </c>
      <c r="N28" s="1" t="e">
        <f t="shared" si="4"/>
        <v>#DIV/0!</v>
      </c>
      <c r="O28" s="1" t="e">
        <f t="shared" si="4"/>
        <v>#DIV/0!</v>
      </c>
      <c r="P28" s="1" t="e">
        <f t="shared" si="4"/>
        <v>#DIV/0!</v>
      </c>
    </row>
    <row r="29" spans="1:16" x14ac:dyDescent="0.25">
      <c r="E29" s="11"/>
      <c r="F29" s="11"/>
      <c r="G29" s="11"/>
      <c r="L29">
        <f t="shared" si="2"/>
        <v>0</v>
      </c>
      <c r="M29">
        <f t="shared" si="2"/>
        <v>0</v>
      </c>
      <c r="N29" s="1" t="e">
        <f t="shared" si="4"/>
        <v>#DIV/0!</v>
      </c>
      <c r="O29" s="1" t="e">
        <f t="shared" si="4"/>
        <v>#DIV/0!</v>
      </c>
      <c r="P29" s="1" t="e">
        <f t="shared" si="4"/>
        <v>#DIV/0!</v>
      </c>
    </row>
    <row r="30" spans="1:16" x14ac:dyDescent="0.25">
      <c r="E30" s="11"/>
      <c r="F30" s="11"/>
      <c r="G30" s="11"/>
      <c r="L30">
        <f t="shared" si="2"/>
        <v>0</v>
      </c>
      <c r="M30">
        <f t="shared" si="2"/>
        <v>0</v>
      </c>
      <c r="N30" s="1" t="e">
        <f t="shared" si="4"/>
        <v>#DIV/0!</v>
      </c>
      <c r="O30" s="1" t="e">
        <f t="shared" si="4"/>
        <v>#DIV/0!</v>
      </c>
      <c r="P30" s="1" t="e">
        <f t="shared" si="4"/>
        <v>#DIV/0!</v>
      </c>
    </row>
    <row r="31" spans="1:16" x14ac:dyDescent="0.25">
      <c r="E31" s="11"/>
      <c r="F31" s="11"/>
      <c r="G31" s="11"/>
      <c r="L31">
        <f t="shared" si="2"/>
        <v>0</v>
      </c>
      <c r="M31">
        <f t="shared" si="2"/>
        <v>0</v>
      </c>
      <c r="N31" s="1" t="e">
        <f t="shared" si="4"/>
        <v>#DIV/0!</v>
      </c>
      <c r="O31" s="1" t="e">
        <f t="shared" si="4"/>
        <v>#DIV/0!</v>
      </c>
      <c r="P31" s="1" t="e">
        <f t="shared" si="4"/>
        <v>#DIV/0!</v>
      </c>
    </row>
    <row r="32" spans="1:16" x14ac:dyDescent="0.25">
      <c r="E32" s="11"/>
      <c r="F32" s="11"/>
      <c r="G32" s="11"/>
      <c r="L32">
        <f t="shared" si="2"/>
        <v>0</v>
      </c>
      <c r="M32">
        <f t="shared" si="2"/>
        <v>0</v>
      </c>
      <c r="N32" s="1" t="e">
        <f t="shared" si="4"/>
        <v>#DIV/0!</v>
      </c>
      <c r="O32" s="1" t="e">
        <f t="shared" si="4"/>
        <v>#DIV/0!</v>
      </c>
      <c r="P32" s="1" t="e">
        <f t="shared" si="4"/>
        <v>#DIV/0!</v>
      </c>
    </row>
    <row r="33" spans="5:16" x14ac:dyDescent="0.25">
      <c r="E33" s="11"/>
      <c r="F33" s="11"/>
      <c r="G33" s="11"/>
      <c r="L33">
        <f t="shared" si="2"/>
        <v>0</v>
      </c>
      <c r="M33">
        <f t="shared" si="2"/>
        <v>0</v>
      </c>
      <c r="N33" s="1" t="e">
        <f t="shared" si="4"/>
        <v>#DIV/0!</v>
      </c>
      <c r="O33" s="1" t="e">
        <f t="shared" si="4"/>
        <v>#DIV/0!</v>
      </c>
      <c r="P33" s="1" t="e">
        <f t="shared" si="4"/>
        <v>#DIV/0!</v>
      </c>
    </row>
    <row r="34" spans="5:16" x14ac:dyDescent="0.25">
      <c r="E34" s="11"/>
      <c r="F34" s="11"/>
      <c r="G34" s="11"/>
      <c r="L34">
        <f t="shared" si="2"/>
        <v>0</v>
      </c>
      <c r="M34">
        <f t="shared" si="2"/>
        <v>0</v>
      </c>
      <c r="N34" s="1" t="e">
        <f t="shared" si="4"/>
        <v>#DIV/0!</v>
      </c>
      <c r="O34" s="1" t="e">
        <f t="shared" si="4"/>
        <v>#DIV/0!</v>
      </c>
      <c r="P34" s="1" t="e">
        <f t="shared" si="4"/>
        <v>#DIV/0!</v>
      </c>
    </row>
    <row r="35" spans="5:16" x14ac:dyDescent="0.25">
      <c r="E35" s="11"/>
      <c r="F35" s="11"/>
      <c r="G35" s="11"/>
      <c r="L35">
        <f t="shared" si="2"/>
        <v>0</v>
      </c>
      <c r="M35">
        <f t="shared" si="2"/>
        <v>0</v>
      </c>
      <c r="N35" s="1" t="e">
        <f t="shared" si="4"/>
        <v>#DIV/0!</v>
      </c>
      <c r="O35" s="1" t="e">
        <f t="shared" si="4"/>
        <v>#DIV/0!</v>
      </c>
      <c r="P35" s="1" t="e">
        <f t="shared" si="4"/>
        <v>#DIV/0!</v>
      </c>
    </row>
    <row r="36" spans="5:16" x14ac:dyDescent="0.25">
      <c r="E36" s="11"/>
      <c r="F36" s="11"/>
      <c r="G36" s="11"/>
      <c r="L36">
        <f t="shared" si="2"/>
        <v>0</v>
      </c>
      <c r="M36">
        <f t="shared" si="2"/>
        <v>0</v>
      </c>
      <c r="N36" s="1" t="e">
        <f t="shared" si="4"/>
        <v>#DIV/0!</v>
      </c>
      <c r="O36" s="1" t="e">
        <f t="shared" si="4"/>
        <v>#DIV/0!</v>
      </c>
      <c r="P36" s="1" t="e">
        <f t="shared" si="4"/>
        <v>#DIV/0!</v>
      </c>
    </row>
    <row r="37" spans="5:16" x14ac:dyDescent="0.25">
      <c r="E37" s="11"/>
      <c r="F37" s="11"/>
      <c r="G37" s="11"/>
      <c r="L37">
        <f t="shared" si="2"/>
        <v>0</v>
      </c>
      <c r="M37">
        <f t="shared" si="2"/>
        <v>0</v>
      </c>
      <c r="N37" s="1" t="e">
        <f t="shared" si="4"/>
        <v>#DIV/0!</v>
      </c>
      <c r="O37" s="1" t="e">
        <f t="shared" si="4"/>
        <v>#DIV/0!</v>
      </c>
      <c r="P37" s="1" t="e">
        <f t="shared" si="4"/>
        <v>#DIV/0!</v>
      </c>
    </row>
    <row r="38" spans="5:16" x14ac:dyDescent="0.25">
      <c r="E38" s="11"/>
      <c r="F38" s="11"/>
      <c r="G38" s="11"/>
      <c r="L38">
        <f t="shared" si="2"/>
        <v>0</v>
      </c>
      <c r="M38">
        <f t="shared" si="2"/>
        <v>0</v>
      </c>
      <c r="N38" s="1" t="e">
        <f t="shared" si="4"/>
        <v>#DIV/0!</v>
      </c>
      <c r="O38" s="1" t="e">
        <f t="shared" si="4"/>
        <v>#DIV/0!</v>
      </c>
      <c r="P38" s="1" t="e">
        <f t="shared" si="4"/>
        <v>#DIV/0!</v>
      </c>
    </row>
    <row r="39" spans="5:16" x14ac:dyDescent="0.25">
      <c r="E39" s="11"/>
      <c r="F39" s="11"/>
      <c r="G39" s="11"/>
      <c r="L39">
        <f t="shared" si="2"/>
        <v>0</v>
      </c>
      <c r="M39">
        <f t="shared" si="2"/>
        <v>0</v>
      </c>
      <c r="N39" s="1" t="e">
        <f t="shared" si="4"/>
        <v>#DIV/0!</v>
      </c>
      <c r="O39" s="1" t="e">
        <f t="shared" si="4"/>
        <v>#DIV/0!</v>
      </c>
      <c r="P39" s="1" t="e">
        <f t="shared" si="4"/>
        <v>#DIV/0!</v>
      </c>
    </row>
    <row r="40" spans="5:16" x14ac:dyDescent="0.25">
      <c r="E40" s="11"/>
      <c r="F40" s="11"/>
      <c r="G40" s="11"/>
      <c r="L40">
        <f t="shared" si="2"/>
        <v>0</v>
      </c>
      <c r="M40">
        <f t="shared" si="2"/>
        <v>0</v>
      </c>
      <c r="N40" s="1" t="e">
        <f t="shared" si="4"/>
        <v>#DIV/0!</v>
      </c>
      <c r="O40" s="1" t="e">
        <f t="shared" si="4"/>
        <v>#DIV/0!</v>
      </c>
      <c r="P40" s="1" t="e">
        <f t="shared" si="4"/>
        <v>#DIV/0!</v>
      </c>
    </row>
    <row r="41" spans="5:16" x14ac:dyDescent="0.25">
      <c r="E41" s="11"/>
      <c r="F41" s="11"/>
      <c r="G41" s="11"/>
      <c r="L41">
        <f t="shared" si="2"/>
        <v>0</v>
      </c>
      <c r="M41">
        <f t="shared" si="2"/>
        <v>0</v>
      </c>
      <c r="N41" s="1" t="e">
        <f t="shared" si="4"/>
        <v>#DIV/0!</v>
      </c>
      <c r="O41" s="1" t="e">
        <f t="shared" si="4"/>
        <v>#DIV/0!</v>
      </c>
      <c r="P41" s="1" t="e">
        <f t="shared" si="4"/>
        <v>#DIV/0!</v>
      </c>
    </row>
    <row r="42" spans="5:16" x14ac:dyDescent="0.25">
      <c r="L42">
        <f t="shared" si="2"/>
        <v>0</v>
      </c>
      <c r="M42">
        <f t="shared" si="2"/>
        <v>0</v>
      </c>
      <c r="N42" s="1" t="e">
        <f t="shared" si="4"/>
        <v>#DIV/0!</v>
      </c>
      <c r="O42" s="1" t="e">
        <f t="shared" si="4"/>
        <v>#DIV/0!</v>
      </c>
      <c r="P42" s="1" t="e">
        <f t="shared" si="4"/>
        <v>#DIV/0!</v>
      </c>
    </row>
    <row r="43" spans="5:16" x14ac:dyDescent="0.25">
      <c r="L43">
        <f t="shared" si="2"/>
        <v>0</v>
      </c>
      <c r="M43">
        <f t="shared" si="2"/>
        <v>0</v>
      </c>
      <c r="N43" s="1" t="e">
        <f t="shared" si="4"/>
        <v>#DIV/0!</v>
      </c>
      <c r="O43" s="1" t="e">
        <f t="shared" si="4"/>
        <v>#DIV/0!</v>
      </c>
      <c r="P43" s="1" t="e">
        <f t="shared" si="4"/>
        <v>#DIV/0!</v>
      </c>
    </row>
    <row r="44" spans="5:16" x14ac:dyDescent="0.25">
      <c r="L44">
        <f t="shared" si="2"/>
        <v>0</v>
      </c>
      <c r="M44">
        <f t="shared" si="2"/>
        <v>0</v>
      </c>
      <c r="N44" s="1" t="e">
        <f t="shared" si="4"/>
        <v>#DIV/0!</v>
      </c>
      <c r="O44" s="1" t="e">
        <f t="shared" si="4"/>
        <v>#DIV/0!</v>
      </c>
      <c r="P44" s="1" t="e">
        <f t="shared" si="4"/>
        <v>#DIV/0!</v>
      </c>
    </row>
    <row r="45" spans="5:16" x14ac:dyDescent="0.25">
      <c r="L45">
        <f t="shared" si="2"/>
        <v>0</v>
      </c>
      <c r="M45">
        <f t="shared" si="2"/>
        <v>0</v>
      </c>
      <c r="N45" s="1" t="e">
        <f t="shared" ref="N45:P62" si="5">+C45/$J45</f>
        <v>#DIV/0!</v>
      </c>
      <c r="O45" s="1" t="e">
        <f t="shared" si="5"/>
        <v>#DIV/0!</v>
      </c>
      <c r="P45" s="1" t="e">
        <f t="shared" si="5"/>
        <v>#DIV/0!</v>
      </c>
    </row>
    <row r="46" spans="5:16" x14ac:dyDescent="0.25">
      <c r="L46">
        <f t="shared" si="2"/>
        <v>0</v>
      </c>
      <c r="M46">
        <f t="shared" si="2"/>
        <v>0</v>
      </c>
      <c r="N46" s="1" t="e">
        <f t="shared" si="5"/>
        <v>#DIV/0!</v>
      </c>
      <c r="O46" s="1" t="e">
        <f t="shared" si="5"/>
        <v>#DIV/0!</v>
      </c>
      <c r="P46" s="1" t="e">
        <f t="shared" si="5"/>
        <v>#DIV/0!</v>
      </c>
    </row>
    <row r="47" spans="5:16" x14ac:dyDescent="0.25">
      <c r="L47">
        <f t="shared" si="2"/>
        <v>0</v>
      </c>
      <c r="M47">
        <f t="shared" si="2"/>
        <v>0</v>
      </c>
      <c r="N47" s="1" t="e">
        <f t="shared" si="5"/>
        <v>#DIV/0!</v>
      </c>
      <c r="O47" s="1" t="e">
        <f t="shared" si="5"/>
        <v>#DIV/0!</v>
      </c>
      <c r="P47" s="1" t="e">
        <f t="shared" si="5"/>
        <v>#DIV/0!</v>
      </c>
    </row>
    <row r="48" spans="5:16" x14ac:dyDescent="0.25">
      <c r="L48">
        <f t="shared" si="2"/>
        <v>0</v>
      </c>
      <c r="M48">
        <f t="shared" si="2"/>
        <v>0</v>
      </c>
      <c r="N48" s="1" t="e">
        <f t="shared" si="5"/>
        <v>#DIV/0!</v>
      </c>
      <c r="O48" s="1" t="e">
        <f t="shared" si="5"/>
        <v>#DIV/0!</v>
      </c>
      <c r="P48" s="1" t="e">
        <f t="shared" si="5"/>
        <v>#DIV/0!</v>
      </c>
    </row>
    <row r="49" spans="12:16" x14ac:dyDescent="0.25">
      <c r="L49">
        <f t="shared" si="2"/>
        <v>0</v>
      </c>
      <c r="M49">
        <f t="shared" si="2"/>
        <v>0</v>
      </c>
      <c r="N49" s="1" t="e">
        <f t="shared" si="5"/>
        <v>#DIV/0!</v>
      </c>
      <c r="O49" s="1" t="e">
        <f t="shared" si="5"/>
        <v>#DIV/0!</v>
      </c>
      <c r="P49" s="1" t="e">
        <f t="shared" si="5"/>
        <v>#DIV/0!</v>
      </c>
    </row>
    <row r="50" spans="12:16" x14ac:dyDescent="0.25">
      <c r="L50">
        <f t="shared" si="2"/>
        <v>0</v>
      </c>
      <c r="M50">
        <f t="shared" si="2"/>
        <v>0</v>
      </c>
      <c r="N50" s="1" t="e">
        <f t="shared" si="5"/>
        <v>#DIV/0!</v>
      </c>
      <c r="O50" s="1" t="e">
        <f t="shared" si="5"/>
        <v>#DIV/0!</v>
      </c>
      <c r="P50" s="1" t="e">
        <f t="shared" si="5"/>
        <v>#DIV/0!</v>
      </c>
    </row>
    <row r="51" spans="12:16" x14ac:dyDescent="0.25">
      <c r="L51">
        <f t="shared" si="2"/>
        <v>0</v>
      </c>
      <c r="M51">
        <f t="shared" si="2"/>
        <v>0</v>
      </c>
      <c r="N51" s="1" t="e">
        <f t="shared" si="5"/>
        <v>#DIV/0!</v>
      </c>
      <c r="O51" s="1" t="e">
        <f t="shared" si="5"/>
        <v>#DIV/0!</v>
      </c>
      <c r="P51" s="1" t="e">
        <f t="shared" si="5"/>
        <v>#DIV/0!</v>
      </c>
    </row>
    <row r="52" spans="12:16" x14ac:dyDescent="0.25">
      <c r="L52">
        <f t="shared" si="2"/>
        <v>0</v>
      </c>
      <c r="M52">
        <f t="shared" si="2"/>
        <v>0</v>
      </c>
      <c r="N52" s="1" t="e">
        <f t="shared" si="5"/>
        <v>#DIV/0!</v>
      </c>
      <c r="O52" s="1" t="e">
        <f t="shared" si="5"/>
        <v>#DIV/0!</v>
      </c>
      <c r="P52" s="1" t="e">
        <f t="shared" si="5"/>
        <v>#DIV/0!</v>
      </c>
    </row>
    <row r="53" spans="12:16" x14ac:dyDescent="0.25">
      <c r="L53">
        <f t="shared" si="2"/>
        <v>0</v>
      </c>
      <c r="M53">
        <f t="shared" si="2"/>
        <v>0</v>
      </c>
      <c r="N53" s="1" t="e">
        <f t="shared" si="5"/>
        <v>#DIV/0!</v>
      </c>
      <c r="O53" s="1" t="e">
        <f t="shared" si="5"/>
        <v>#DIV/0!</v>
      </c>
      <c r="P53" s="1" t="e">
        <f t="shared" si="5"/>
        <v>#DIV/0!</v>
      </c>
    </row>
    <row r="54" spans="12:16" x14ac:dyDescent="0.25">
      <c r="L54">
        <f t="shared" si="2"/>
        <v>0</v>
      </c>
      <c r="M54">
        <f t="shared" si="2"/>
        <v>0</v>
      </c>
      <c r="N54" s="1" t="e">
        <f t="shared" si="5"/>
        <v>#DIV/0!</v>
      </c>
      <c r="O54" s="1" t="e">
        <f t="shared" si="5"/>
        <v>#DIV/0!</v>
      </c>
      <c r="P54" s="1" t="e">
        <f t="shared" si="5"/>
        <v>#DIV/0!</v>
      </c>
    </row>
    <row r="55" spans="12:16" x14ac:dyDescent="0.25">
      <c r="L55">
        <f t="shared" si="2"/>
        <v>0</v>
      </c>
      <c r="M55">
        <f t="shared" si="2"/>
        <v>0</v>
      </c>
      <c r="N55" s="1" t="e">
        <f t="shared" si="5"/>
        <v>#DIV/0!</v>
      </c>
      <c r="O55" s="1" t="e">
        <f t="shared" si="5"/>
        <v>#DIV/0!</v>
      </c>
      <c r="P55" s="1" t="e">
        <f t="shared" si="5"/>
        <v>#DIV/0!</v>
      </c>
    </row>
    <row r="56" spans="12:16" x14ac:dyDescent="0.25">
      <c r="L56">
        <f t="shared" si="2"/>
        <v>0</v>
      </c>
      <c r="M56">
        <f t="shared" si="2"/>
        <v>0</v>
      </c>
      <c r="N56" s="1" t="e">
        <f t="shared" si="5"/>
        <v>#DIV/0!</v>
      </c>
      <c r="O56" s="1" t="e">
        <f t="shared" si="5"/>
        <v>#DIV/0!</v>
      </c>
      <c r="P56" s="1" t="e">
        <f t="shared" si="5"/>
        <v>#DIV/0!</v>
      </c>
    </row>
    <row r="57" spans="12:16" x14ac:dyDescent="0.25">
      <c r="L57">
        <f t="shared" si="2"/>
        <v>0</v>
      </c>
      <c r="M57">
        <f t="shared" si="2"/>
        <v>0</v>
      </c>
      <c r="N57" s="1" t="e">
        <f t="shared" si="5"/>
        <v>#DIV/0!</v>
      </c>
      <c r="O57" s="1" t="e">
        <f t="shared" si="5"/>
        <v>#DIV/0!</v>
      </c>
      <c r="P57" s="1" t="e">
        <f t="shared" si="5"/>
        <v>#DIV/0!</v>
      </c>
    </row>
    <row r="58" spans="12:16" x14ac:dyDescent="0.25">
      <c r="L58">
        <f t="shared" si="2"/>
        <v>0</v>
      </c>
      <c r="M58">
        <f t="shared" si="2"/>
        <v>0</v>
      </c>
      <c r="N58" s="1" t="e">
        <f t="shared" si="5"/>
        <v>#DIV/0!</v>
      </c>
      <c r="O58" s="1" t="e">
        <f t="shared" si="5"/>
        <v>#DIV/0!</v>
      </c>
      <c r="P58" s="1" t="e">
        <f t="shared" si="5"/>
        <v>#DIV/0!</v>
      </c>
    </row>
    <row r="59" spans="12:16" x14ac:dyDescent="0.25">
      <c r="L59">
        <f t="shared" si="2"/>
        <v>0</v>
      </c>
      <c r="M59">
        <f t="shared" si="2"/>
        <v>0</v>
      </c>
      <c r="N59" s="1" t="e">
        <f t="shared" si="5"/>
        <v>#DIV/0!</v>
      </c>
      <c r="O59" s="1" t="e">
        <f t="shared" si="5"/>
        <v>#DIV/0!</v>
      </c>
      <c r="P59" s="1" t="e">
        <f t="shared" si="5"/>
        <v>#DIV/0!</v>
      </c>
    </row>
    <row r="60" spans="12:16" x14ac:dyDescent="0.25">
      <c r="L60">
        <f t="shared" si="2"/>
        <v>0</v>
      </c>
      <c r="M60">
        <f t="shared" si="2"/>
        <v>0</v>
      </c>
      <c r="N60" s="1" t="e">
        <f t="shared" si="5"/>
        <v>#DIV/0!</v>
      </c>
      <c r="O60" s="1" t="e">
        <f t="shared" si="5"/>
        <v>#DIV/0!</v>
      </c>
      <c r="P60" s="1" t="e">
        <f t="shared" si="5"/>
        <v>#DIV/0!</v>
      </c>
    </row>
    <row r="61" spans="12:16" x14ac:dyDescent="0.25">
      <c r="L61">
        <f t="shared" si="2"/>
        <v>0</v>
      </c>
      <c r="M61">
        <f t="shared" si="2"/>
        <v>0</v>
      </c>
      <c r="N61" s="1" t="e">
        <f t="shared" si="5"/>
        <v>#DIV/0!</v>
      </c>
      <c r="O61" s="1" t="e">
        <f t="shared" si="5"/>
        <v>#DIV/0!</v>
      </c>
      <c r="P61" s="1" t="e">
        <f t="shared" si="5"/>
        <v>#DIV/0!</v>
      </c>
    </row>
    <row r="62" spans="12:16" x14ac:dyDescent="0.25">
      <c r="L62">
        <f t="shared" si="2"/>
        <v>0</v>
      </c>
      <c r="M62">
        <f t="shared" si="2"/>
        <v>0</v>
      </c>
      <c r="N62" s="1" t="e">
        <f t="shared" si="5"/>
        <v>#DIV/0!</v>
      </c>
      <c r="O62" s="1" t="e">
        <f t="shared" si="5"/>
        <v>#DIV/0!</v>
      </c>
      <c r="P62" s="1" t="e">
        <f t="shared" si="5"/>
        <v>#DIV/0!</v>
      </c>
    </row>
  </sheetData>
  <mergeCells count="1">
    <mergeCell ref="D23:G23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28</vt:i4>
      </vt:variant>
    </vt:vector>
  </HeadingPairs>
  <TitlesOfParts>
    <vt:vector size="28" baseType="lpstr">
      <vt:lpstr>2000</vt:lpstr>
      <vt:lpstr>2001</vt:lpstr>
      <vt:lpstr>2002</vt:lpstr>
      <vt:lpstr>2003</vt:lpstr>
      <vt:lpstr>2004</vt:lpstr>
      <vt:lpstr>2005</vt:lpstr>
      <vt:lpstr>2006</vt:lpstr>
      <vt:lpstr>2007</vt:lpstr>
      <vt:lpstr>2008</vt:lpstr>
      <vt:lpstr>2009</vt:lpstr>
      <vt:lpstr>2010</vt:lpstr>
      <vt:lpstr>2011</vt:lpstr>
      <vt:lpstr>2012</vt:lpstr>
      <vt:lpstr>2013</vt:lpstr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  <vt:lpstr>Històric actualitzat</vt:lpstr>
      <vt:lpstr>Històric professor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Enrique Manuel Ten Bru</dc:creator>
  <cp:lastModifiedBy>Victoria Mascarell Vaya</cp:lastModifiedBy>
  <dcterms:created xsi:type="dcterms:W3CDTF">2011-12-13T11:05:21Z</dcterms:created>
  <dcterms:modified xsi:type="dcterms:W3CDTF">2025-10-16T09:03:24Z</dcterms:modified>
</cp:coreProperties>
</file>