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4.xml" ContentType="application/vnd.openxmlformats-officedocument.drawing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5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masva\Desktop\SPNL\Estadístiques\WEB\25-26\Excel Meditarrania\"/>
    </mc:Choice>
  </mc:AlternateContent>
  <xr:revisionPtr revIDLastSave="0" documentId="13_ncr:1_{54D388B4-7463-4835-84FE-F4B12BF4290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TOTAL UPV" sheetId="2" r:id="rId1"/>
    <sheet name="Per campus i ERT" sheetId="3" r:id="rId2"/>
    <sheet name="Per TITUL" sheetId="8" r:id="rId3"/>
    <sheet name="Històric ERTs" sheetId="4" r:id="rId4"/>
    <sheet name="Dep total" sheetId="5" state="hidden" r:id="rId5"/>
    <sheet name="Dep indiv" sheetId="6" state="hidden" r:id="rId6"/>
    <sheet name="Històric dep-ling" sheetId="7" state="hidden" r:id="rId7"/>
  </sheets>
  <externalReferences>
    <externalReference r:id="rId8"/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3" i="8" l="1"/>
  <c r="E282" i="8"/>
  <c r="E264" i="8"/>
  <c r="E265" i="8"/>
  <c r="E263" i="8"/>
  <c r="E209" i="8"/>
  <c r="E208" i="8"/>
  <c r="E122" i="8"/>
  <c r="E121" i="8"/>
  <c r="E226" i="8"/>
  <c r="E225" i="8"/>
  <c r="E234" i="8"/>
  <c r="E232" i="8"/>
  <c r="E231" i="8"/>
  <c r="E257" i="8"/>
  <c r="E256" i="8"/>
  <c r="E255" i="8"/>
  <c r="E252" i="8"/>
  <c r="E253" i="8"/>
  <c r="E251" i="8"/>
  <c r="E248" i="8"/>
  <c r="E249" i="8"/>
  <c r="E247" i="8"/>
  <c r="E244" i="8"/>
  <c r="E245" i="8"/>
  <c r="E243" i="8"/>
  <c r="E240" i="8"/>
  <c r="E241" i="8"/>
  <c r="E239" i="8"/>
  <c r="E47" i="8"/>
  <c r="E48" i="8"/>
  <c r="E46" i="8"/>
  <c r="E41" i="8"/>
  <c r="E42" i="8"/>
  <c r="E43" i="8"/>
  <c r="E44" i="8"/>
  <c r="E40" i="8"/>
  <c r="E35" i="8"/>
  <c r="E36" i="8"/>
  <c r="E37" i="8"/>
  <c r="E38" i="8"/>
  <c r="E34" i="8"/>
  <c r="E32" i="8"/>
  <c r="E29" i="8"/>
  <c r="E30" i="8"/>
  <c r="E31" i="8"/>
  <c r="E28" i="8"/>
  <c r="E23" i="8"/>
  <c r="E24" i="8"/>
  <c r="E25" i="8"/>
  <c r="E26" i="8"/>
  <c r="E22" i="8"/>
  <c r="E17" i="8"/>
  <c r="E18" i="8"/>
  <c r="E19" i="8"/>
  <c r="E20" i="8"/>
  <c r="E16" i="8"/>
  <c r="E150" i="8"/>
  <c r="E149" i="8"/>
  <c r="E145" i="8"/>
  <c r="E144" i="8"/>
  <c r="E142" i="8"/>
  <c r="E141" i="8"/>
  <c r="E139" i="8"/>
  <c r="E138" i="8"/>
  <c r="E137" i="8"/>
  <c r="E186" i="8"/>
  <c r="E185" i="8"/>
  <c r="E170" i="8"/>
  <c r="E171" i="8"/>
  <c r="E169" i="8"/>
  <c r="E166" i="8"/>
  <c r="E167" i="8"/>
  <c r="E165" i="8"/>
  <c r="E162" i="8"/>
  <c r="E163" i="8"/>
  <c r="E161" i="8"/>
  <c r="E158" i="8"/>
  <c r="E159" i="8"/>
  <c r="E157" i="8"/>
  <c r="E76" i="8"/>
  <c r="E77" i="8"/>
  <c r="E75" i="8"/>
  <c r="E72" i="8"/>
  <c r="E73" i="8"/>
  <c r="E71" i="8"/>
  <c r="E68" i="8"/>
  <c r="E69" i="8"/>
  <c r="E67" i="8"/>
  <c r="E89" i="8"/>
  <c r="E90" i="8"/>
  <c r="E88" i="8"/>
  <c r="E114" i="8"/>
  <c r="E115" i="8"/>
  <c r="E113" i="8"/>
  <c r="E110" i="8"/>
  <c r="E111" i="8"/>
  <c r="E109" i="8"/>
  <c r="E106" i="8"/>
  <c r="E107" i="8"/>
  <c r="E105" i="8"/>
  <c r="E102" i="8"/>
  <c r="E103" i="8"/>
  <c r="E101" i="8"/>
  <c r="E98" i="8"/>
  <c r="E99" i="8"/>
  <c r="E97" i="8"/>
  <c r="E360" i="8"/>
  <c r="E361" i="8"/>
  <c r="E359" i="8"/>
  <c r="E357" i="8"/>
  <c r="E356" i="8"/>
  <c r="E353" i="8"/>
  <c r="E354" i="8"/>
  <c r="E352" i="8"/>
  <c r="E328" i="8"/>
  <c r="E329" i="8"/>
  <c r="E327" i="8"/>
  <c r="E315" i="8"/>
  <c r="E314" i="8"/>
  <c r="E313" i="8"/>
  <c r="E310" i="8"/>
  <c r="E311" i="8"/>
  <c r="E309" i="8"/>
  <c r="E305" i="8"/>
  <c r="E306" i="8"/>
  <c r="E307" i="8"/>
  <c r="E304" i="8"/>
  <c r="E301" i="8"/>
  <c r="E302" i="8"/>
  <c r="E300" i="8"/>
  <c r="E295" i="8"/>
  <c r="E296" i="8"/>
  <c r="E297" i="8"/>
  <c r="E298" i="8"/>
  <c r="E294" i="8"/>
  <c r="E291" i="8"/>
  <c r="E292" i="8"/>
  <c r="E290" i="8"/>
  <c r="E321" i="8"/>
  <c r="E320" i="8"/>
  <c r="E318" i="8"/>
  <c r="E317" i="8"/>
  <c r="E342" i="8"/>
  <c r="E341" i="8"/>
  <c r="E339" i="8"/>
  <c r="E338" i="8"/>
  <c r="E337" i="8"/>
  <c r="E335" i="8"/>
  <c r="E334" i="8"/>
  <c r="E14" i="8"/>
  <c r="E13" i="8"/>
  <c r="E12" i="8"/>
  <c r="E11" i="8"/>
  <c r="E10" i="8"/>
  <c r="D74" i="3"/>
  <c r="E7" i="2"/>
  <c r="A75" i="3"/>
  <c r="D77" i="3"/>
  <c r="D76" i="3"/>
  <c r="D75" i="3"/>
  <c r="D73" i="3"/>
  <c r="E74" i="3" l="1"/>
  <c r="E76" i="3"/>
  <c r="E73" i="3"/>
  <c r="E75" i="3"/>
  <c r="E77" i="3"/>
  <c r="AC91" i="7" l="1"/>
  <c r="Y91" i="7"/>
  <c r="X91" i="7"/>
  <c r="W91" i="7"/>
  <c r="AF46" i="7"/>
  <c r="AG45" i="7"/>
  <c r="AF45" i="7"/>
  <c r="AG44" i="7"/>
  <c r="AF44" i="7"/>
  <c r="AG43" i="7"/>
  <c r="AF43" i="7"/>
  <c r="AG42" i="7"/>
  <c r="AF42" i="7"/>
  <c r="AG41" i="7"/>
  <c r="AF41" i="7"/>
  <c r="AG40" i="7"/>
  <c r="AF40" i="7"/>
  <c r="AG39" i="7"/>
  <c r="AF39" i="7"/>
  <c r="AG38" i="7"/>
  <c r="AF38" i="7"/>
  <c r="AG37" i="7"/>
  <c r="AF37" i="7"/>
  <c r="AG36" i="7"/>
  <c r="AF36" i="7"/>
  <c r="AG35" i="7"/>
  <c r="AF35" i="7"/>
  <c r="AG34" i="7"/>
  <c r="AF34" i="7"/>
  <c r="AG33" i="7"/>
  <c r="AF33" i="7"/>
  <c r="AG32" i="7"/>
  <c r="AF32" i="7"/>
  <c r="AG31" i="7"/>
  <c r="AF31" i="7"/>
  <c r="AG30" i="7"/>
  <c r="AF30" i="7"/>
  <c r="AG29" i="7"/>
  <c r="AF29" i="7"/>
  <c r="AG28" i="7"/>
  <c r="AF28" i="7"/>
  <c r="AG27" i="7"/>
  <c r="AF27" i="7"/>
  <c r="AG26" i="7"/>
  <c r="AF26" i="7"/>
  <c r="AG25" i="7"/>
  <c r="AF25" i="7"/>
  <c r="AD25" i="7"/>
  <c r="AC25" i="7"/>
  <c r="AA25" i="7"/>
  <c r="AG24" i="7"/>
  <c r="AF24" i="7"/>
  <c r="AG23" i="7"/>
  <c r="AF23" i="7"/>
  <c r="AF22" i="7"/>
  <c r="AG21" i="7"/>
  <c r="AF21" i="7"/>
  <c r="AG20" i="7"/>
  <c r="AF20" i="7"/>
  <c r="AG19" i="7"/>
  <c r="AF19" i="7"/>
  <c r="AG18" i="7"/>
  <c r="AF18" i="7"/>
  <c r="AG17" i="7"/>
  <c r="AF17" i="7"/>
  <c r="AG16" i="7"/>
  <c r="AF16" i="7"/>
  <c r="AG15" i="7"/>
  <c r="AF15" i="7"/>
  <c r="AG14" i="7"/>
  <c r="AF14" i="7"/>
  <c r="AG13" i="7"/>
  <c r="AF13" i="7"/>
  <c r="AG12" i="7"/>
  <c r="AF12" i="7"/>
  <c r="AG11" i="7"/>
  <c r="AF11" i="7"/>
  <c r="AG10" i="7"/>
  <c r="AF10" i="7"/>
  <c r="AG9" i="7"/>
  <c r="AF9" i="7"/>
  <c r="AA9" i="7"/>
  <c r="AG8" i="7"/>
  <c r="AF8" i="7"/>
  <c r="AG7" i="7"/>
  <c r="AF7" i="7"/>
  <c r="AG6" i="7"/>
  <c r="AF6" i="7"/>
  <c r="AG5" i="7"/>
  <c r="AF5" i="7"/>
  <c r="AG4" i="7"/>
  <c r="AF4" i="7"/>
  <c r="AG3" i="7"/>
  <c r="AF3" i="7"/>
  <c r="E182" i="6"/>
  <c r="E181" i="6"/>
  <c r="E180" i="6"/>
  <c r="E178" i="6"/>
  <c r="E177" i="6"/>
  <c r="E176" i="6"/>
  <c r="E174" i="6"/>
  <c r="E173" i="6"/>
  <c r="E172" i="6"/>
  <c r="E170" i="6"/>
  <c r="E169" i="6"/>
  <c r="E168" i="6"/>
  <c r="E166" i="6"/>
  <c r="E165" i="6"/>
  <c r="E164" i="6"/>
  <c r="E162" i="6"/>
  <c r="E161" i="6"/>
  <c r="E160" i="6"/>
  <c r="E158" i="6"/>
  <c r="E157" i="6"/>
  <c r="E156" i="6"/>
  <c r="E154" i="6"/>
  <c r="E153" i="6"/>
  <c r="E152" i="6"/>
  <c r="E150" i="6"/>
  <c r="E149" i="6"/>
  <c r="E148" i="6"/>
  <c r="E146" i="6"/>
  <c r="E145" i="6"/>
  <c r="E143" i="6"/>
  <c r="E142" i="6"/>
  <c r="E141" i="6"/>
  <c r="E139" i="6"/>
  <c r="E138" i="6"/>
  <c r="E137" i="6"/>
  <c r="E135" i="6"/>
  <c r="E134" i="6"/>
  <c r="E133" i="6"/>
  <c r="E131" i="6"/>
  <c r="E130" i="6"/>
  <c r="E129" i="6"/>
  <c r="E127" i="6"/>
  <c r="E126" i="6"/>
  <c r="E125" i="6"/>
  <c r="E124" i="6"/>
  <c r="E123" i="6"/>
  <c r="E122" i="6"/>
  <c r="E120" i="6"/>
  <c r="E119" i="6"/>
  <c r="E117" i="6"/>
  <c r="E116" i="6"/>
  <c r="E115" i="6"/>
  <c r="E113" i="6"/>
  <c r="E112" i="6"/>
  <c r="E111" i="6"/>
  <c r="E109" i="6"/>
  <c r="E108" i="6"/>
  <c r="E107" i="6"/>
  <c r="E105" i="6"/>
  <c r="E104" i="6"/>
  <c r="E103" i="6"/>
  <c r="E101" i="6"/>
  <c r="E100" i="6"/>
  <c r="E99" i="6"/>
  <c r="E97" i="6"/>
  <c r="E96" i="6"/>
  <c r="E95" i="6"/>
  <c r="E93" i="6"/>
  <c r="E92" i="6"/>
  <c r="E91" i="6"/>
  <c r="E89" i="6"/>
  <c r="E88" i="6"/>
  <c r="E86" i="6"/>
  <c r="E85" i="6"/>
  <c r="E84" i="6"/>
  <c r="E82" i="6"/>
  <c r="E81" i="6"/>
  <c r="E80" i="6"/>
  <c r="E78" i="6"/>
  <c r="E77" i="6"/>
  <c r="E76" i="6"/>
  <c r="E74" i="6"/>
  <c r="E73" i="6"/>
  <c r="E72" i="6"/>
  <c r="E70" i="6"/>
  <c r="E69" i="6"/>
  <c r="E68" i="6"/>
  <c r="E66" i="6"/>
  <c r="E65" i="6"/>
  <c r="E64" i="6"/>
  <c r="E62" i="6"/>
  <c r="E61" i="6"/>
  <c r="E60" i="6"/>
  <c r="E58" i="6"/>
  <c r="E57" i="6"/>
  <c r="E56" i="6"/>
  <c r="E54" i="6"/>
  <c r="E53" i="6"/>
  <c r="E52" i="6"/>
  <c r="E50" i="6"/>
  <c r="E49" i="6"/>
  <c r="E48" i="6"/>
  <c r="E46" i="6"/>
  <c r="E45" i="6"/>
  <c r="E44" i="6"/>
  <c r="E42" i="6"/>
  <c r="E41" i="6"/>
  <c r="E40" i="6"/>
  <c r="E38" i="6"/>
  <c r="E37" i="6"/>
  <c r="E35" i="6"/>
  <c r="E34" i="6"/>
  <c r="E33" i="6"/>
  <c r="E31" i="6"/>
  <c r="E30" i="6"/>
  <c r="E29" i="6"/>
  <c r="E27" i="6"/>
  <c r="E26" i="6"/>
  <c r="E25" i="6"/>
  <c r="E23" i="6"/>
  <c r="E22" i="6"/>
  <c r="E21" i="6"/>
  <c r="E19" i="6"/>
  <c r="E18" i="6"/>
  <c r="E17" i="6"/>
  <c r="E15" i="6"/>
  <c r="E14" i="6"/>
  <c r="E13" i="6"/>
  <c r="E11" i="6"/>
  <c r="E10" i="6"/>
  <c r="E9" i="6"/>
  <c r="I54" i="5"/>
  <c r="H54" i="5"/>
  <c r="E54" i="5"/>
  <c r="D54" i="5"/>
  <c r="N52" i="5"/>
  <c r="I52" i="5"/>
  <c r="H52" i="5"/>
  <c r="O52" i="5" s="1"/>
  <c r="G52" i="5"/>
  <c r="G54" i="5" s="1"/>
  <c r="F52" i="5"/>
  <c r="M52" i="5" s="1"/>
  <c r="E52" i="5"/>
  <c r="D52" i="5"/>
  <c r="K52" i="5" s="1"/>
  <c r="C52" i="5"/>
  <c r="C54" i="5" s="1"/>
  <c r="P51" i="5"/>
  <c r="O51" i="5"/>
  <c r="N51" i="5"/>
  <c r="M51" i="5"/>
  <c r="L51" i="5"/>
  <c r="K51" i="5"/>
  <c r="P50" i="5"/>
  <c r="O50" i="5"/>
  <c r="N50" i="5"/>
  <c r="M50" i="5"/>
  <c r="L50" i="5"/>
  <c r="K50" i="5"/>
  <c r="P49" i="5"/>
  <c r="O49" i="5"/>
  <c r="N49" i="5"/>
  <c r="M49" i="5"/>
  <c r="L49" i="5"/>
  <c r="K49" i="5"/>
  <c r="P48" i="5"/>
  <c r="O48" i="5"/>
  <c r="N48" i="5"/>
  <c r="M48" i="5"/>
  <c r="L48" i="5"/>
  <c r="K48" i="5"/>
  <c r="P47" i="5"/>
  <c r="O47" i="5"/>
  <c r="N47" i="5"/>
  <c r="M47" i="5"/>
  <c r="L47" i="5"/>
  <c r="K47" i="5"/>
  <c r="P46" i="5"/>
  <c r="O46" i="5"/>
  <c r="N46" i="5"/>
  <c r="M46" i="5"/>
  <c r="L46" i="5"/>
  <c r="K46" i="5"/>
  <c r="P45" i="5"/>
  <c r="O45" i="5"/>
  <c r="N45" i="5"/>
  <c r="M45" i="5"/>
  <c r="L45" i="5"/>
  <c r="K45" i="5"/>
  <c r="P44" i="5"/>
  <c r="O44" i="5"/>
  <c r="N44" i="5"/>
  <c r="M44" i="5"/>
  <c r="L44" i="5"/>
  <c r="K44" i="5"/>
  <c r="P43" i="5"/>
  <c r="O43" i="5"/>
  <c r="N43" i="5"/>
  <c r="M43" i="5"/>
  <c r="L43" i="5"/>
  <c r="K43" i="5"/>
  <c r="P42" i="5"/>
  <c r="O42" i="5"/>
  <c r="N42" i="5"/>
  <c r="M42" i="5"/>
  <c r="L42" i="5"/>
  <c r="K42" i="5"/>
  <c r="P41" i="5"/>
  <c r="O41" i="5"/>
  <c r="N41" i="5"/>
  <c r="M41" i="5"/>
  <c r="L41" i="5"/>
  <c r="K41" i="5"/>
  <c r="P40" i="5"/>
  <c r="O40" i="5"/>
  <c r="N40" i="5"/>
  <c r="M40" i="5"/>
  <c r="L40" i="5"/>
  <c r="K40" i="5"/>
  <c r="P39" i="5"/>
  <c r="O39" i="5"/>
  <c r="N39" i="5"/>
  <c r="M39" i="5"/>
  <c r="L39" i="5"/>
  <c r="K39" i="5"/>
  <c r="P38" i="5"/>
  <c r="O38" i="5"/>
  <c r="N38" i="5"/>
  <c r="M38" i="5"/>
  <c r="L38" i="5"/>
  <c r="K38" i="5"/>
  <c r="P37" i="5"/>
  <c r="O37" i="5"/>
  <c r="N37" i="5"/>
  <c r="M37" i="5"/>
  <c r="L37" i="5"/>
  <c r="K37" i="5"/>
  <c r="P36" i="5"/>
  <c r="O36" i="5"/>
  <c r="N36" i="5"/>
  <c r="M36" i="5"/>
  <c r="L36" i="5"/>
  <c r="K36" i="5"/>
  <c r="P35" i="5"/>
  <c r="O35" i="5"/>
  <c r="N35" i="5"/>
  <c r="M35" i="5"/>
  <c r="L35" i="5"/>
  <c r="K35" i="5"/>
  <c r="P34" i="5"/>
  <c r="O34" i="5"/>
  <c r="N34" i="5"/>
  <c r="M34" i="5"/>
  <c r="L34" i="5"/>
  <c r="K34" i="5"/>
  <c r="P33" i="5"/>
  <c r="O33" i="5"/>
  <c r="N33" i="5"/>
  <c r="M33" i="5"/>
  <c r="L33" i="5"/>
  <c r="K33" i="5"/>
  <c r="P32" i="5"/>
  <c r="O32" i="5"/>
  <c r="N32" i="5"/>
  <c r="M32" i="5"/>
  <c r="L32" i="5"/>
  <c r="K32" i="5"/>
  <c r="P31" i="5"/>
  <c r="O31" i="5"/>
  <c r="N31" i="5"/>
  <c r="M31" i="5"/>
  <c r="L31" i="5"/>
  <c r="K31" i="5"/>
  <c r="P30" i="5"/>
  <c r="O30" i="5"/>
  <c r="N30" i="5"/>
  <c r="M30" i="5"/>
  <c r="L30" i="5"/>
  <c r="K30" i="5"/>
  <c r="J30" i="5"/>
  <c r="P29" i="5"/>
  <c r="O29" i="5"/>
  <c r="N29" i="5"/>
  <c r="M29" i="5"/>
  <c r="L29" i="5"/>
  <c r="K29" i="5"/>
  <c r="P28" i="5"/>
  <c r="O28" i="5"/>
  <c r="N28" i="5"/>
  <c r="M28" i="5"/>
  <c r="L28" i="5"/>
  <c r="K28" i="5"/>
  <c r="P26" i="5"/>
  <c r="O26" i="5"/>
  <c r="N26" i="5"/>
  <c r="M26" i="5"/>
  <c r="L26" i="5"/>
  <c r="K26" i="5"/>
  <c r="P25" i="5"/>
  <c r="O25" i="5"/>
  <c r="N25" i="5"/>
  <c r="M25" i="5"/>
  <c r="L25" i="5"/>
  <c r="K25" i="5"/>
  <c r="J25" i="5"/>
  <c r="P24" i="5"/>
  <c r="O24" i="5"/>
  <c r="N24" i="5"/>
  <c r="M24" i="5"/>
  <c r="L24" i="5"/>
  <c r="K24" i="5"/>
  <c r="P23" i="5"/>
  <c r="O23" i="5"/>
  <c r="N23" i="5"/>
  <c r="M23" i="5"/>
  <c r="L23" i="5"/>
  <c r="K23" i="5"/>
  <c r="P22" i="5"/>
  <c r="O22" i="5"/>
  <c r="N22" i="5"/>
  <c r="M22" i="5"/>
  <c r="L22" i="5"/>
  <c r="K22" i="5"/>
  <c r="P21" i="5"/>
  <c r="O21" i="5"/>
  <c r="N21" i="5"/>
  <c r="M21" i="5"/>
  <c r="L21" i="5"/>
  <c r="K21" i="5"/>
  <c r="J21" i="5"/>
  <c r="P20" i="5"/>
  <c r="O20" i="5"/>
  <c r="N20" i="5"/>
  <c r="M20" i="5"/>
  <c r="L20" i="5"/>
  <c r="K20" i="5"/>
  <c r="P19" i="5"/>
  <c r="O19" i="5"/>
  <c r="N19" i="5"/>
  <c r="M19" i="5"/>
  <c r="L19" i="5"/>
  <c r="K19" i="5"/>
  <c r="P18" i="5"/>
  <c r="O18" i="5"/>
  <c r="N18" i="5"/>
  <c r="M18" i="5"/>
  <c r="L18" i="5"/>
  <c r="K18" i="5"/>
  <c r="P17" i="5"/>
  <c r="O17" i="5"/>
  <c r="N17" i="5"/>
  <c r="M17" i="5"/>
  <c r="L17" i="5"/>
  <c r="K17" i="5"/>
  <c r="J17" i="5"/>
  <c r="P16" i="5"/>
  <c r="O16" i="5"/>
  <c r="N16" i="5"/>
  <c r="M16" i="5"/>
  <c r="L16" i="5"/>
  <c r="K16" i="5"/>
  <c r="P15" i="5"/>
  <c r="O15" i="5"/>
  <c r="N15" i="5"/>
  <c r="M15" i="5"/>
  <c r="L15" i="5"/>
  <c r="K15" i="5"/>
  <c r="P14" i="5"/>
  <c r="O14" i="5"/>
  <c r="N14" i="5"/>
  <c r="M14" i="5"/>
  <c r="L14" i="5"/>
  <c r="K14" i="5"/>
  <c r="P13" i="5"/>
  <c r="O13" i="5"/>
  <c r="N13" i="5"/>
  <c r="M13" i="5"/>
  <c r="L13" i="5"/>
  <c r="K13" i="5"/>
  <c r="J13" i="5"/>
  <c r="P12" i="5"/>
  <c r="O12" i="5"/>
  <c r="N12" i="5"/>
  <c r="M12" i="5"/>
  <c r="L12" i="5"/>
  <c r="K12" i="5"/>
  <c r="P11" i="5"/>
  <c r="O11" i="5"/>
  <c r="N11" i="5"/>
  <c r="M11" i="5"/>
  <c r="L11" i="5"/>
  <c r="K11" i="5"/>
  <c r="P10" i="5"/>
  <c r="O10" i="5"/>
  <c r="N10" i="5"/>
  <c r="M10" i="5"/>
  <c r="L10" i="5"/>
  <c r="K10" i="5"/>
  <c r="P9" i="5"/>
  <c r="O9" i="5"/>
  <c r="N9" i="5"/>
  <c r="M9" i="5"/>
  <c r="L9" i="5"/>
  <c r="K9" i="5"/>
  <c r="J9" i="5"/>
  <c r="P8" i="5"/>
  <c r="O8" i="5"/>
  <c r="N8" i="5"/>
  <c r="M8" i="5"/>
  <c r="L8" i="5"/>
  <c r="K8" i="5"/>
  <c r="P7" i="5"/>
  <c r="L7" i="5"/>
  <c r="I7" i="5"/>
  <c r="H7" i="5"/>
  <c r="O7" i="5" s="1"/>
  <c r="G7" i="5"/>
  <c r="N7" i="5" s="1"/>
  <c r="E7" i="5"/>
  <c r="C7" i="5"/>
  <c r="J50" i="5" s="1"/>
  <c r="AA91" i="7" l="1"/>
  <c r="AB91" i="7"/>
  <c r="Z91" i="7"/>
  <c r="D55" i="5"/>
  <c r="E55" i="5"/>
  <c r="H55" i="5"/>
  <c r="G55" i="5"/>
  <c r="I55" i="5"/>
  <c r="J8" i="5"/>
  <c r="J12" i="5"/>
  <c r="J16" i="5"/>
  <c r="J24" i="5"/>
  <c r="J33" i="5"/>
  <c r="J41" i="5"/>
  <c r="J45" i="5"/>
  <c r="J49" i="5"/>
  <c r="J11" i="5"/>
  <c r="J15" i="5"/>
  <c r="J19" i="5"/>
  <c r="J23" i="5"/>
  <c r="J28" i="5"/>
  <c r="J32" i="5"/>
  <c r="J36" i="5"/>
  <c r="J40" i="5"/>
  <c r="J44" i="5"/>
  <c r="J48" i="5"/>
  <c r="J20" i="5"/>
  <c r="J29" i="5"/>
  <c r="J37" i="5"/>
  <c r="F7" i="5"/>
  <c r="M7" i="5" s="1"/>
  <c r="K7" i="5"/>
  <c r="J10" i="5"/>
  <c r="J14" i="5"/>
  <c r="J18" i="5"/>
  <c r="J22" i="5"/>
  <c r="J26" i="5"/>
  <c r="J31" i="5"/>
  <c r="J35" i="5"/>
  <c r="J39" i="5"/>
  <c r="J43" i="5"/>
  <c r="J47" i="5"/>
  <c r="J51" i="5"/>
  <c r="L52" i="5"/>
  <c r="P52" i="5"/>
  <c r="F54" i="5"/>
  <c r="F55" i="5" s="1"/>
  <c r="J34" i="5"/>
  <c r="J38" i="5"/>
  <c r="J42" i="5"/>
  <c r="J46" i="5"/>
  <c r="J52" i="5" l="1"/>
  <c r="H73" i="3" l="1"/>
  <c r="I73" i="3"/>
  <c r="H74" i="3"/>
  <c r="I74" i="3"/>
  <c r="AB18" i="4"/>
  <c r="AB16" i="4"/>
  <c r="AB14" i="4"/>
  <c r="AB13" i="4"/>
  <c r="AB12" i="4"/>
  <c r="AB11" i="4"/>
  <c r="AB10" i="4"/>
  <c r="AB9" i="4"/>
  <c r="AB7" i="4"/>
  <c r="AB6" i="4"/>
  <c r="AB4" i="4"/>
  <c r="AB3" i="4"/>
  <c r="F67" i="3"/>
  <c r="F66" i="3"/>
  <c r="F65" i="3"/>
  <c r="F64" i="3"/>
  <c r="F63" i="3"/>
  <c r="F61" i="3"/>
  <c r="F60" i="3"/>
  <c r="F59" i="3"/>
  <c r="F57" i="3"/>
  <c r="F56" i="3"/>
  <c r="F55" i="3"/>
  <c r="F53" i="3"/>
  <c r="F52" i="3"/>
  <c r="F51" i="3"/>
  <c r="F50" i="3"/>
  <c r="F49" i="3"/>
  <c r="F47" i="3"/>
  <c r="F46" i="3"/>
  <c r="F45" i="3"/>
  <c r="F43" i="3"/>
  <c r="F42" i="3"/>
  <c r="F40" i="3"/>
  <c r="F39" i="3"/>
  <c r="F37" i="3"/>
  <c r="F36" i="3"/>
  <c r="F34" i="3"/>
  <c r="F33" i="3"/>
  <c r="F32" i="3"/>
  <c r="F30" i="3"/>
  <c r="F29" i="3"/>
  <c r="F28" i="3"/>
  <c r="F26" i="3"/>
  <c r="F25" i="3"/>
  <c r="F24" i="3"/>
  <c r="F22" i="3"/>
  <c r="F21" i="3"/>
  <c r="F20" i="3"/>
  <c r="F18" i="3"/>
  <c r="F17" i="3"/>
  <c r="F16" i="3"/>
  <c r="F14" i="3"/>
  <c r="F13" i="3"/>
  <c r="F12" i="3"/>
  <c r="F11" i="3"/>
  <c r="F10" i="3"/>
  <c r="K38" i="2"/>
  <c r="J38" i="2"/>
  <c r="I38" i="2"/>
  <c r="H38" i="2"/>
  <c r="G38" i="2"/>
  <c r="F38" i="2"/>
  <c r="K37" i="2"/>
  <c r="J37" i="2"/>
  <c r="I37" i="2"/>
  <c r="H37" i="2"/>
  <c r="G37" i="2"/>
  <c r="F37" i="2"/>
  <c r="K36" i="2"/>
  <c r="J36" i="2"/>
  <c r="I36" i="2"/>
  <c r="H36" i="2"/>
  <c r="G36" i="2"/>
  <c r="F36" i="2"/>
  <c r="K35" i="2"/>
  <c r="J35" i="2"/>
  <c r="I35" i="2"/>
  <c r="H35" i="2"/>
  <c r="G35" i="2"/>
  <c r="F35" i="2"/>
  <c r="K34" i="2"/>
  <c r="J34" i="2"/>
  <c r="I34" i="2"/>
  <c r="H34" i="2"/>
  <c r="G34" i="2"/>
  <c r="F34" i="2"/>
  <c r="K33" i="2"/>
  <c r="J33" i="2"/>
  <c r="I33" i="2"/>
  <c r="H33" i="2"/>
  <c r="G33" i="2"/>
  <c r="F33" i="2"/>
  <c r="K32" i="2"/>
  <c r="J32" i="2"/>
  <c r="I32" i="2"/>
  <c r="H32" i="2"/>
  <c r="G32" i="2"/>
  <c r="F32" i="2"/>
  <c r="K31" i="2"/>
  <c r="J31" i="2"/>
  <c r="I31" i="2"/>
  <c r="H31" i="2"/>
  <c r="G31" i="2"/>
  <c r="F31" i="2"/>
  <c r="K30" i="2"/>
  <c r="J30" i="2"/>
  <c r="I30" i="2"/>
  <c r="H30" i="2"/>
  <c r="G30" i="2"/>
  <c r="F30" i="2"/>
  <c r="K29" i="2"/>
  <c r="J29" i="2"/>
  <c r="I29" i="2"/>
  <c r="H29" i="2"/>
  <c r="G29" i="2"/>
  <c r="F29" i="2"/>
  <c r="K28" i="2"/>
  <c r="J28" i="2"/>
  <c r="I28" i="2"/>
  <c r="H28" i="2"/>
  <c r="G28" i="2"/>
  <c r="F28" i="2"/>
  <c r="K27" i="2"/>
  <c r="J27" i="2"/>
  <c r="I27" i="2"/>
  <c r="H27" i="2"/>
  <c r="G27" i="2"/>
  <c r="F27" i="2"/>
  <c r="K26" i="2"/>
  <c r="J26" i="2"/>
  <c r="I26" i="2"/>
  <c r="H26" i="2"/>
  <c r="G26" i="2"/>
  <c r="F26" i="2"/>
  <c r="K25" i="2"/>
  <c r="J25" i="2"/>
  <c r="I25" i="2"/>
  <c r="H25" i="2"/>
  <c r="G25" i="2"/>
  <c r="F25" i="2"/>
  <c r="K24" i="2"/>
  <c r="J24" i="2"/>
  <c r="I24" i="2"/>
  <c r="H24" i="2"/>
  <c r="G24" i="2"/>
  <c r="F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tc={5571018F-424F-4EFC-A959-57ED93037AF2}</author>
  </authors>
  <commentList>
    <comment ref="K7" authorId="0" shapeId="0" xr:uid="{5571018F-424F-4EFC-A959-57ED93037AF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Fòrmula modificada</t>
      </text>
    </comment>
  </commentList>
</comments>
</file>

<file path=xl/sharedStrings.xml><?xml version="1.0" encoding="utf-8"?>
<sst xmlns="http://schemas.openxmlformats.org/spreadsheetml/2006/main" count="1180" uniqueCount="395">
  <si>
    <t>Páginas:</t>
  </si>
  <si>
    <t>Curso Académico: 2025</t>
  </si>
  <si>
    <t>Indicadores</t>
  </si>
  <si>
    <t>Centro de Asignatura</t>
  </si>
  <si>
    <t>Total</t>
  </si>
  <si>
    <t>ALEMÁN</t>
  </si>
  <si>
    <t>CASTELLANO</t>
  </si>
  <si>
    <t>FRANCÉS</t>
  </si>
  <si>
    <t>INGLÉS</t>
  </si>
  <si>
    <t>ITALIANO</t>
  </si>
  <si>
    <t>VALENCIANO</t>
  </si>
  <si>
    <t>Créditos impartidos por grupo</t>
  </si>
  <si>
    <t>E. POLITÉCNICA SUPERIOR DE ALCOY</t>
  </si>
  <si>
    <t>E.T.S. DE ARQUITECTURA</t>
  </si>
  <si>
    <t>E.T.S. DE INGENIERÍA DE EDIFICACIÓN</t>
  </si>
  <si>
    <t>E.T.S. DE INGENIERIA DEL DISEÑO</t>
  </si>
  <si>
    <t>E.T.S. DE INGENIERÍA INFORMÁTICA</t>
  </si>
  <si>
    <t>E.T.S.I. AGRONÓMICA Y DEL MEDIO NATURAL</t>
  </si>
  <si>
    <t>E.T.S.I. CAMINOS, CANALES Y PUERTOS</t>
  </si>
  <si>
    <t>E.T.S.I. DE TELECOMUNICACIÓN</t>
  </si>
  <si>
    <t>E.T.S.I. GEODESICA, CARTOGRAFICA Y TOP.</t>
  </si>
  <si>
    <t>E.T.S.I. INDUSTRIALES</t>
  </si>
  <si>
    <t>ESCUELA POLITECNICA SUPERIOR DE GANDIA</t>
  </si>
  <si>
    <t>FACULTAD DE ADMINISTRACIÓN Y DIRECCIÓN DE EMPRESAS</t>
  </si>
  <si>
    <t>FACULTAD DE BELLAS ARTES</t>
  </si>
  <si>
    <t>U.P.V.</t>
  </si>
  <si>
    <t>UNIDAD DE MÁSTERES UNIVERSITARIOS</t>
  </si>
  <si>
    <t>Idioma Asignatura</t>
  </si>
  <si>
    <t>ALEMÀ</t>
  </si>
  <si>
    <t>CASTELLÀ</t>
  </si>
  <si>
    <t>FRANCÈS</t>
  </si>
  <si>
    <t>ANGLÈS</t>
  </si>
  <si>
    <t>ITALIÀ</t>
  </si>
  <si>
    <t>VALENCIÀ</t>
  </si>
  <si>
    <t>J</t>
  </si>
  <si>
    <t>B</t>
  </si>
  <si>
    <t>H</t>
  </si>
  <si>
    <t>E</t>
  </si>
  <si>
    <t>R</t>
  </si>
  <si>
    <t>S</t>
  </si>
  <si>
    <t>C</t>
  </si>
  <si>
    <t>T</t>
  </si>
  <si>
    <t>G</t>
  </si>
  <si>
    <t>D</t>
  </si>
  <si>
    <t>Q</t>
  </si>
  <si>
    <t>M</t>
  </si>
  <si>
    <t>L</t>
  </si>
  <si>
    <t>U</t>
  </si>
  <si>
    <t>Porcentaje del total por columnas (Créditos impartidos por grupo)</t>
  </si>
  <si>
    <t>100,00%</t>
  </si>
  <si>
    <t>EPSA</t>
  </si>
  <si>
    <t>9,20%</t>
  </si>
  <si>
    <t>ETSA</t>
  </si>
  <si>
    <t>11,98%</t>
  </si>
  <si>
    <t>ETSEE</t>
  </si>
  <si>
    <t>2,56%</t>
  </si>
  <si>
    <t>ETSEADI</t>
  </si>
  <si>
    <t>12,93%</t>
  </si>
  <si>
    <t>ETSEInf</t>
  </si>
  <si>
    <t>9,80%</t>
  </si>
  <si>
    <t>ETSEAMN</t>
  </si>
  <si>
    <t>7,52%</t>
  </si>
  <si>
    <t>ETSCCP</t>
  </si>
  <si>
    <t>4,03%</t>
  </si>
  <si>
    <t>ETSET</t>
  </si>
  <si>
    <t>7,43%</t>
  </si>
  <si>
    <t>ETSGCT</t>
  </si>
  <si>
    <t>1,44%</t>
  </si>
  <si>
    <t>ETSEInd</t>
  </si>
  <si>
    <t>13,16%</t>
  </si>
  <si>
    <t>EPSG</t>
  </si>
  <si>
    <t>5,98%</t>
  </si>
  <si>
    <t>F. ADE</t>
  </si>
  <si>
    <t>4,88%</t>
  </si>
  <si>
    <t>F. BBAA</t>
  </si>
  <si>
    <t>9,52%</t>
  </si>
  <si>
    <t>1,76%</t>
  </si>
  <si>
    <t>E. POLITÈCNICA SUPERIOR D'ALCOI</t>
  </si>
  <si>
    <t>E.T.S. D'ARQUITECTURA</t>
  </si>
  <si>
    <t>E.T.S. D'ENG. D'EDIFICACIÓ</t>
  </si>
  <si>
    <t>E.T.S. D'ENG. DEL DISSENY</t>
  </si>
  <si>
    <t>E.T.S. D'ENG. INFORMÀTICA</t>
  </si>
  <si>
    <t>E.T.S.E. AGRONÒMICA I DEL MEDI NATURAL</t>
  </si>
  <si>
    <t>E.T.S.E. CAMINS, CANALS I PORTS</t>
  </si>
  <si>
    <t>E.T.S.E. DE TELECOMUNICACIÓ</t>
  </si>
  <si>
    <t>E.T.S.E. GEODESICA, CARTOGRAFICA Y TOP.</t>
  </si>
  <si>
    <t>E.T.S.E. INDUSTRIALS</t>
  </si>
  <si>
    <t>E. POLITÈCNICA SUPERIOR DE GANDIA</t>
  </si>
  <si>
    <t>FACULTAT D'ADMINISTRACIÓ I DIRECCIÓ D'EMPRESAS</t>
  </si>
  <si>
    <t>FACULTAT DE BELLES ARTS</t>
  </si>
  <si>
    <t>Agrònoms</t>
  </si>
  <si>
    <t>ETS Arquit</t>
  </si>
  <si>
    <t>Camins</t>
  </si>
  <si>
    <t>Industr.</t>
  </si>
  <si>
    <t>ETSDisseny</t>
  </si>
  <si>
    <t>Geodèsia</t>
  </si>
  <si>
    <t>Gest.Edif.</t>
  </si>
  <si>
    <t>EPS Alcoi</t>
  </si>
  <si>
    <t>Fac. BBAA</t>
  </si>
  <si>
    <t>Fac. ADE</t>
  </si>
  <si>
    <t>EPS Gandia</t>
  </si>
  <si>
    <t>ETSINF</t>
  </si>
  <si>
    <t>ETS Teleco</t>
  </si>
  <si>
    <t>Universit.</t>
  </si>
  <si>
    <t>Uni.Màster</t>
  </si>
  <si>
    <t>TOTALS</t>
  </si>
  <si>
    <t>3.- Asignación Docente del Profesorado Activo por asignatura y grupo- Créditos por idioma. Totes les titulacions</t>
  </si>
  <si>
    <t>3.- Asignación Docente del Profesorado Activo por asignatura y grupo- Créditos por idioma. Todas las titulaciones</t>
  </si>
  <si>
    <t>VERA</t>
  </si>
  <si>
    <t>3.- Asignación Docente del Profesorado Activo por asignatura y grupo- Créditos por idioma. Enseñanzas</t>
  </si>
  <si>
    <t>Porcentaje del total</t>
  </si>
  <si>
    <t>Departamento de Adscripción</t>
  </si>
  <si>
    <t>186,00</t>
  </si>
  <si>
    <t>02</t>
  </si>
  <si>
    <t>BIOTECNOLOGÍA</t>
  </si>
  <si>
    <t>03</t>
  </si>
  <si>
    <t>CIENCIA ANIMAL</t>
  </si>
  <si>
    <t>04</t>
  </si>
  <si>
    <t>COMPOSICIÓN ARQUITECTÓNICA</t>
  </si>
  <si>
    <t>35</t>
  </si>
  <si>
    <t>COMUNICACIÓN AUDIOVISUAL, DOCUMENTACIÓN E HISTORIA DEL ARTE</t>
  </si>
  <si>
    <t>39</t>
  </si>
  <si>
    <t>COMUNICACIONES</t>
  </si>
  <si>
    <t>37</t>
  </si>
  <si>
    <t>CONSERVACIÓN Y RESTAURACIÓN DE BIENES CULTURALES</t>
  </si>
  <si>
    <t>05</t>
  </si>
  <si>
    <t>CONSTRUCCIONES ARQUITECTÓNICAS</t>
  </si>
  <si>
    <t>98</t>
  </si>
  <si>
    <t>DEPARTAMENTOS DE OTRAS UNIVERSIDADES</t>
  </si>
  <si>
    <t>06</t>
  </si>
  <si>
    <t>DIBUJO</t>
  </si>
  <si>
    <t>07</t>
  </si>
  <si>
    <t>ECONOMÍA Y CIENCIAS SOCIALES</t>
  </si>
  <si>
    <t>44</t>
  </si>
  <si>
    <t>ECOSISTEMAS AGROFORESTALES</t>
  </si>
  <si>
    <t>08</t>
  </si>
  <si>
    <t>ESCULTURA</t>
  </si>
  <si>
    <t>09</t>
  </si>
  <si>
    <t>ESTADÍSTICA E INVESTIGACIÓN OPERATIVA APLICADAS Y CALIDAD</t>
  </si>
  <si>
    <t>10</t>
  </si>
  <si>
    <t>EXPRESIÓN GRÁFICA ARQUITECTÓNICA</t>
  </si>
  <si>
    <t>12</t>
  </si>
  <si>
    <t>FÍSICA APLICADA</t>
  </si>
  <si>
    <t>17</t>
  </si>
  <si>
    <t>INFORMÁTICA DE SISTEMAS Y COMPUTADORES</t>
  </si>
  <si>
    <t>15</t>
  </si>
  <si>
    <t>INGENIERÍA CARTOGRÁFICA, GEODESIA Y FOTOGRAMETRÍA</t>
  </si>
  <si>
    <t>16</t>
  </si>
  <si>
    <t>INGENIERÍA DE LA CONSTRUCCIÓN Y DE PROYECTOS DE INGENIERÍA CIVIL</t>
  </si>
  <si>
    <t>42</t>
  </si>
  <si>
    <t>INGENIERÍA DE SISTEMAS Y AUTOMÁTICA</t>
  </si>
  <si>
    <t>40</t>
  </si>
  <si>
    <t>INGENIERÍA DE LOS TRANSPORTES Y DEL TERRENO</t>
  </si>
  <si>
    <t>19</t>
  </si>
  <si>
    <t>INGENIERÍA ELÉCTRICA</t>
  </si>
  <si>
    <t>20</t>
  </si>
  <si>
    <t>INGENIERÍA ELECTRÓNICA</t>
  </si>
  <si>
    <t>11</t>
  </si>
  <si>
    <t>INGENIERÍA GRÁFICA</t>
  </si>
  <si>
    <t>21</t>
  </si>
  <si>
    <t>INGENIERÍA HIDRÁULICA Y MEDIO AMBIENTE</t>
  </si>
  <si>
    <t>22</t>
  </si>
  <si>
    <t>INGENIERÍA MECANICA Y DE MATERIALES</t>
  </si>
  <si>
    <t>23</t>
  </si>
  <si>
    <t>INGENIERÍA QUÍMICA Y NUCLEAR</t>
  </si>
  <si>
    <t>14</t>
  </si>
  <si>
    <t>INGENIERÍA RURAL Y AGROALIMENTARIA</t>
  </si>
  <si>
    <t>24</t>
  </si>
  <si>
    <t>INGENIERÍA TEXTIL Y PAPELERA</t>
  </si>
  <si>
    <t>13</t>
  </si>
  <si>
    <t>LINGÜÍSTICA APLICADA</t>
  </si>
  <si>
    <t>25</t>
  </si>
  <si>
    <t>MÁQUINAS Y MOTORES TÉRMICOS</t>
  </si>
  <si>
    <t>26</t>
  </si>
  <si>
    <t>MATEMÁTICA APLICADA</t>
  </si>
  <si>
    <t>27</t>
  </si>
  <si>
    <t>MECÁNICA DE LOS MEDIOS CONTINUOS Y TEORÍA DE ESTRUCTURAS</t>
  </si>
  <si>
    <t>28</t>
  </si>
  <si>
    <t>ORGANIZACIÓN DE EMPRESAS</t>
  </si>
  <si>
    <t>29</t>
  </si>
  <si>
    <t>PINTURA</t>
  </si>
  <si>
    <t>30</t>
  </si>
  <si>
    <t>PRODUCCIÓN VEGETAL</t>
  </si>
  <si>
    <t>36</t>
  </si>
  <si>
    <t>PROYECTOS ARQUITECTÓNICOS</t>
  </si>
  <si>
    <t>43</t>
  </si>
  <si>
    <t>PROYECTOS DE INGENIERÍA</t>
  </si>
  <si>
    <t>31</t>
  </si>
  <si>
    <t>QUÍMICA</t>
  </si>
  <si>
    <t>32</t>
  </si>
  <si>
    <t>SISTEMAS INFORMÁTICOS Y COMPUTACIÓN</t>
  </si>
  <si>
    <t>33</t>
  </si>
  <si>
    <t>TECNOLOGÍA DE ALIMENTOS</t>
  </si>
  <si>
    <t>41</t>
  </si>
  <si>
    <t>TERMODINÁMICA APLICADA</t>
  </si>
  <si>
    <t>34</t>
  </si>
  <si>
    <t>URBANISMO</t>
  </si>
  <si>
    <t>96</t>
  </si>
  <si>
    <t>Z-EXTERNOS POSGRADO</t>
  </si>
  <si>
    <t>Sense Dep Ling</t>
  </si>
  <si>
    <t>1.- Asignación Docente del Profesorado Activo por asignatura y grupo- Número de créditos totales UPV</t>
  </si>
  <si>
    <t>% idiomes per departament</t>
  </si>
  <si>
    <t>MEDITERRÀNIA</t>
  </si>
  <si>
    <t>ID</t>
  </si>
  <si>
    <t>DESC</t>
  </si>
  <si>
    <t>BIOTECNOLOGIA</t>
  </si>
  <si>
    <t>CIÈNCIA ANIMAL</t>
  </si>
  <si>
    <t>COMPOSICIÓ ARQUITECTÒNICA</t>
  </si>
  <si>
    <t>COM. AUDIOVISUAL I HISTÒRIA DE L'ART</t>
  </si>
  <si>
    <t>COMUNICACIONS</t>
  </si>
  <si>
    <t>CONSERVACIÓ I RESTAURACIÓ</t>
  </si>
  <si>
    <t>CONSTRUCCIONS ARQUITECTÒNIQUES</t>
  </si>
  <si>
    <t>x</t>
  </si>
  <si>
    <t>DEP. D'ALTRES UNIVERSITATS</t>
  </si>
  <si>
    <t>DIBUIX</t>
  </si>
  <si>
    <t>ECONOMIA I CIÈNCIES SOCIALS</t>
  </si>
  <si>
    <t>ECOSISTEMES AGROFORESTALS</t>
  </si>
  <si>
    <t>ESTADÍSTICA I INVESTIGACIÓ OPERATIVA</t>
  </si>
  <si>
    <t>EXPRESSIÓ GRÀFICA ARQUITECTÒNICA</t>
  </si>
  <si>
    <t>INFORMÀTICA DE SISTEMES I COMPUTADORS</t>
  </si>
  <si>
    <t>ENG. CARTOGRÀFICA, GEODÈSIA I FOTOGR.</t>
  </si>
  <si>
    <t>ENG. DE LA CONSTRUCCIÓ I D'ENGINYERIA CIVIL</t>
  </si>
  <si>
    <t>ENG. DE SISTEMES I AUTOMÀTICA</t>
  </si>
  <si>
    <t>18</t>
  </si>
  <si>
    <t>INGENIERÍA DEL TERRENO</t>
  </si>
  <si>
    <t>ENG. DEL TERRENY</t>
  </si>
  <si>
    <t>ING TERRENO</t>
  </si>
  <si>
    <t>ENG. ELÈCTRICA</t>
  </si>
  <si>
    <t>ENG. ELECTRÒNICA</t>
  </si>
  <si>
    <t>ENG. GRÀFICA</t>
  </si>
  <si>
    <t>ENG. HIDRÀULICA I M.A.</t>
  </si>
  <si>
    <t>INGENIERÍA E INFRAESTRUCTURA DE LOS TRANSPORTES</t>
  </si>
  <si>
    <t>ENG. I INFRAESTRUCTURA DELS TRANSPORTS</t>
  </si>
  <si>
    <t>ENG. MECÀNICA I DE MATERIALS</t>
  </si>
  <si>
    <t>ENG. QUÍMICA I NUCLEAR</t>
  </si>
  <si>
    <t>ENG. RURAL I AGROALIMENTÀRIA</t>
  </si>
  <si>
    <t>ENG. TÈXTIL I PAPERERA</t>
  </si>
  <si>
    <t>MÀQUINES I MOTORS TÈRMICS</t>
  </si>
  <si>
    <t>MATEMÀTICA APLICADA</t>
  </si>
  <si>
    <t>MECÀNICA MEDIS CONTINUS I TEORIA D'ESTRUCTURES</t>
  </si>
  <si>
    <t>ORGANITZACIÓ D'EMPRESA</t>
  </si>
  <si>
    <t>PRODUCCIÓ VEGETAL</t>
  </si>
  <si>
    <t>PROJECTES ARQUITECTÒNICS</t>
  </si>
  <si>
    <t>PROJECTES D'ENGINYERIA</t>
  </si>
  <si>
    <t>SISTEMES INFORMÀTICS I COMPUTACIÓ</t>
  </si>
  <si>
    <t>TECNOLOGIA D'ALIMENTS</t>
  </si>
  <si>
    <t>TERMODINÀMICA APLICADA</t>
  </si>
  <si>
    <t>URBANISME</t>
  </si>
  <si>
    <t>% de crèdits de docència sense el Dep. De Lingüística Aplicada</t>
  </si>
  <si>
    <t>Valencià</t>
  </si>
  <si>
    <t>Anglès</t>
  </si>
  <si>
    <t>Castellà</t>
  </si>
  <si>
    <t>% Valencià</t>
  </si>
  <si>
    <t>% Anglès</t>
  </si>
  <si>
    <t>% Castellà</t>
  </si>
  <si>
    <t>Titulación Asignatura</t>
  </si>
  <si>
    <t>Grado en Ingeniería en Diseño Industrial y Desarrollo de Productos</t>
  </si>
  <si>
    <t>Grado en Ingeniería Informática</t>
  </si>
  <si>
    <t>Grado en Administración y Dirección de Empresas</t>
  </si>
  <si>
    <t>Grado en Ingeniería Eléctrica</t>
  </si>
  <si>
    <t>Grado en Ingeniería Mecánica</t>
  </si>
  <si>
    <t>Grado en Ingeniería Química</t>
  </si>
  <si>
    <t>Grado en Informática Industrial y Robótica</t>
  </si>
  <si>
    <t>Grado en Inteligencia Artificial</t>
  </si>
  <si>
    <t>Grado en Ingeniería de Tecnología y Diseño Textil</t>
  </si>
  <si>
    <t>Máster Universitario en Ingeniería, Procesado y Caracterización de Materiales</t>
  </si>
  <si>
    <t>Máster Universitario en Ingeniería de Organización y Logística</t>
  </si>
  <si>
    <t>Máster Universitario en Ingeniería Textil</t>
  </si>
  <si>
    <t>Máster Universitario en Dirección de Empresas (MBA)</t>
  </si>
  <si>
    <t>Máster Universitario Erasmus Mundus en Ciencia en Ingeniería Textil / Erasmus Mundus Master of Science in Textile Engineering</t>
  </si>
  <si>
    <t>Máster Universitario en Computational Engineering &amp; Industrial Mathematics</t>
  </si>
  <si>
    <t>Grado en Fundamentos de la Arquitectura</t>
  </si>
  <si>
    <t>Grado en Diseño Arquitectónico de Interiores</t>
  </si>
  <si>
    <t>Máster Universitario en Arquitectura</t>
  </si>
  <si>
    <t>Máster Universitario en Conservación del Patrimonio Arquitectónico</t>
  </si>
  <si>
    <t>Máster Universitario en Paisaje y Urbanismo</t>
  </si>
  <si>
    <t>Máster Universitario en Innovación en el Hábitat</t>
  </si>
  <si>
    <t>Máster Universitario en Diseño Arquitectónico de Interiores</t>
  </si>
  <si>
    <t>Grado en Arquitectura Técnica</t>
  </si>
  <si>
    <t>Máster Universitario en Edificación</t>
  </si>
  <si>
    <t>Máster Universitario en Rehabilitación y Sostenibilidad en Edificación</t>
  </si>
  <si>
    <t>Grado en Ingeniería Aeroespacial</t>
  </si>
  <si>
    <t>Grado en Ingeniería Electrónica Industrial y Automática</t>
  </si>
  <si>
    <t>Máster Universitario en Diseño y Fabricación Integrada Asistidos por Computador</t>
  </si>
  <si>
    <t>Máster Universitario en Ingeniería Mecatrónica</t>
  </si>
  <si>
    <t>Máster Universitario en Ingeniería Aeronáutica</t>
  </si>
  <si>
    <t>Máster Universitario en Mecánica de Fluidos Computacional</t>
  </si>
  <si>
    <t>Máster Universitario en Ingeniería en Movilidad Eléctrica</t>
  </si>
  <si>
    <t>Máster Universitario en Ingeniería del Mantenimiento</t>
  </si>
  <si>
    <t>Máster Universitario en Sistemas de Aeronaves no Tripuladas y Tecnologías Asociadas</t>
  </si>
  <si>
    <t>Máster Universitario en Ingeniería del Diseño</t>
  </si>
  <si>
    <t>Grado en Ciencia de Datos</t>
  </si>
  <si>
    <t>Máster Universitario en Ingeniería Informática</t>
  </si>
  <si>
    <t>Máster Universitario en Ciberseguridad y Ciberinteligencia</t>
  </si>
  <si>
    <t>Máster Universitario en Humanidades Digitales</t>
  </si>
  <si>
    <t>Grado en Ingeniería Agroalimentaria y del Medio Rural</t>
  </si>
  <si>
    <t>Grado en Ingeniería Forestal y del Medio Natural</t>
  </si>
  <si>
    <t>Grado en Biotecnología</t>
  </si>
  <si>
    <t>Grado en Ciencia y Tecnología de los Alimentos</t>
  </si>
  <si>
    <t>Grado en Química</t>
  </si>
  <si>
    <t>Máster Universitario en Ingeniería de Montes</t>
  </si>
  <si>
    <t>Máster Universitario en Ingeniería Bioambiental y del Paisaje</t>
  </si>
  <si>
    <t>Máster Universitario en Ganadería de Precisión</t>
  </si>
  <si>
    <t>Máster Universitario en Incendios Forestales. Ciencia y Gestión Integral</t>
  </si>
  <si>
    <t>Máster Universitario en Enología</t>
  </si>
  <si>
    <t>Máster Universitario en Ingeniería Agronómica</t>
  </si>
  <si>
    <t>Máster Universitario en Ciencia de los Animales de Laboratorio</t>
  </si>
  <si>
    <t>Grado en Ingeniería de Obras Públicas</t>
  </si>
  <si>
    <t>Grado en Ingeniería Civil</t>
  </si>
  <si>
    <t>Grado en Gestión del Transporte y la Logística</t>
  </si>
  <si>
    <t>Grado en Ingeniería Ambiental</t>
  </si>
  <si>
    <t>Máster Universitario en Ingeniería Ambiental</t>
  </si>
  <si>
    <t>Máster Universitario en Ingeniería Estructural y Geotécnica</t>
  </si>
  <si>
    <t>Máster Universitario en Ingeniería de Caminos, Canales y Puertos</t>
  </si>
  <si>
    <t>Máster Universitario en Planificación y Gestión en Ingeniería Civil</t>
  </si>
  <si>
    <t>Máster Universitario en Transporte, Territorio y Urbanismo</t>
  </si>
  <si>
    <t>Grado en Ingeniería de Tecnologías y Servicios de Telecomunicación</t>
  </si>
  <si>
    <t>Grado en Tecnología Digital y Multimedia</t>
  </si>
  <si>
    <t>Grado en Matemáticas</t>
  </si>
  <si>
    <t>Grado en Ingeniería Física</t>
  </si>
  <si>
    <t>Máster Universitario en Ingeniería de Telecomunicación</t>
  </si>
  <si>
    <t>Máster Universitario en Quantum Information and Photonics</t>
  </si>
  <si>
    <t>Grado en Ingeniería Geomática y Topografía</t>
  </si>
  <si>
    <t>Máster Universitario en Ingeniería Geomática y Geoinformación</t>
  </si>
  <si>
    <t>Grado en Ingeniería Biomédica (Complementos Formación MUIng. Biomédica)</t>
  </si>
  <si>
    <t>Grado en Ingeniería en Tecnologías Industriales</t>
  </si>
  <si>
    <t>Grado en Ingeniería de Organización Industrial</t>
  </si>
  <si>
    <t>Grado en Ingeniería de la Energía</t>
  </si>
  <si>
    <t>Grado en Ingeniería Biomédica</t>
  </si>
  <si>
    <t>Máster Universitario en Ingeniería Avanzada de Producción, Logística y Cadena de Suministro</t>
  </si>
  <si>
    <t>Máster Universitario en Construcciones e Instalaciones Industriales</t>
  </si>
  <si>
    <t>Máster Universitario en Ingeniería Química</t>
  </si>
  <si>
    <t>Máster Universitario en Ingeniería Industrial</t>
  </si>
  <si>
    <t>Máster Universitario en Ingeniería Industrial (Acceso desde Grado I. Mecánica)</t>
  </si>
  <si>
    <t>Máster Universitario en Ingeniería Industrial (Acceso desde Grado I. Eléctrica)</t>
  </si>
  <si>
    <t>Máster Universitario en Tecnología Energética para Desarrollo Sostenible</t>
  </si>
  <si>
    <t>Máster Universitario en Seguridad Nuclear y Protección Radiológica</t>
  </si>
  <si>
    <t>Máster Universitario en Seguridad Industrial</t>
  </si>
  <si>
    <t>Máster Universitario en Ingeniería Biomédica</t>
  </si>
  <si>
    <t>Máster Universitario en Ingeniería Biomédica (Acceso desde otros grados afines al Grado en I. Biomédica)</t>
  </si>
  <si>
    <t>Máster Universitario en Dirección y Gestión de Proyectos</t>
  </si>
  <si>
    <t>Grado en Ciencias Ambientales</t>
  </si>
  <si>
    <t>Grado en Turismo</t>
  </si>
  <si>
    <t>Grado en Comunicación Audiovisual</t>
  </si>
  <si>
    <t>Grado en Ingeniería de Sistemas de Telecomunicación, Sonido e Imagen</t>
  </si>
  <si>
    <t>Grado en Tecnologías Interactivas</t>
  </si>
  <si>
    <t>Máster Universitario en Postproducción Digital</t>
  </si>
  <si>
    <t>Máster Universitario en Ingeniería Acústica</t>
  </si>
  <si>
    <t>Máster Universitario en Evaluación y Seguimiento Ambiental de Ecosistemas Marinos y Costeros</t>
  </si>
  <si>
    <t>Máster Universitario en Comunicación Transmedia</t>
  </si>
  <si>
    <t>Máster Universitario en Inteligencia Turística</t>
  </si>
  <si>
    <t>Máster Universitario en Profesor/a de Educación Secundaria</t>
  </si>
  <si>
    <t>Grado en Gestión y Administración Pública</t>
  </si>
  <si>
    <t>Máster Universitario en Gestión de Empresas, Productos y Servicios</t>
  </si>
  <si>
    <t>Máster Universitario en Dirección Financiera y Fiscal</t>
  </si>
  <si>
    <t>Máster Universitario en Gestión Administrativa</t>
  </si>
  <si>
    <t>Máster Universitario en Social Media y Comunicación Corporativa</t>
  </si>
  <si>
    <t>Grado en Bellas Artes</t>
  </si>
  <si>
    <t>Grado en Diseño y Tecnologías Creativas</t>
  </si>
  <si>
    <t>Grado en Conservación y Restauración de Bienes Culturales</t>
  </si>
  <si>
    <t>Máster Universitario en Producción Artística</t>
  </si>
  <si>
    <t>Idiomas Transversales</t>
  </si>
  <si>
    <t>Titulación UPV</t>
  </si>
  <si>
    <t>Máster Universitario en Ingeniería de Análisis de Datos, Mejora de Procesos y Toma de Decisiones</t>
  </si>
  <si>
    <t>Máster Universitario en Lenguas y Tecnología</t>
  </si>
  <si>
    <t>Máster Universitario en Cooperación Al Desarrollo</t>
  </si>
  <si>
    <t>Máster Universitario en Biotecnología Molecular y Celular de Plantas</t>
  </si>
  <si>
    <t>Máster Universitario en Ingeniería del Hormigón</t>
  </si>
  <si>
    <t>Máster Universitario en Tecnologías, Sistemas y Redes de Comunicaciones</t>
  </si>
  <si>
    <t>Máster Universitario en Acuicultura</t>
  </si>
  <si>
    <t>Máster Universitario en Prevención de Riesgos Laborales</t>
  </si>
  <si>
    <t>Máster Universitario en Investigación Matemática</t>
  </si>
  <si>
    <t>Máster Universitario en Ciencia e Ingeniería de los Alimentos</t>
  </si>
  <si>
    <t>Máster Universitario en Gestión de la Seguridad y Calidad Alimentaria</t>
  </si>
  <si>
    <t>Máster Universitario en Sanidad y Producción Vegetal</t>
  </si>
  <si>
    <t>Máster Universitario en Ingeniería y Tecnología de Sistemas Software</t>
  </si>
  <si>
    <t>Máster Universitario en Inteligencia Artificial, Reconocimiento de Formas e Imagen Digital</t>
  </si>
  <si>
    <t>Máster Universitario en Automática e Informática Industrial</t>
  </si>
  <si>
    <t>Máster Universitario en Computación en la Nube y de Altas Prestaciones / Cloud and High-Performance Computing</t>
  </si>
  <si>
    <t>Máster Universitario en Estudios de la Ciencia, la Tecnología y la Innovación</t>
  </si>
  <si>
    <t>Máster Universitario en Mejora Genética Vegetal</t>
  </si>
  <si>
    <t>Máster Universitario en Conservación y Restauración de Bienes Culturales</t>
  </si>
  <si>
    <t>Máster Universitario en Química Sostenible</t>
  </si>
  <si>
    <t>Máster Universitario Erasmus Mundus en Mejora Genética Vegetal / Erasmus Mundus Master in Plant Breeding - emPLANT +</t>
  </si>
  <si>
    <t>Máster Universitario en Economía Agroalimentaria y del Medio Ambiente</t>
  </si>
  <si>
    <t>Máster Universitario en Biotecnología Biomédica</t>
  </si>
  <si>
    <t>Máster Universitario en Ingeniería de Computadores y Redes</t>
  </si>
  <si>
    <t>Máster Universitario en Ingeniería de Sistemas Electrónicos</t>
  </si>
  <si>
    <t>Máster Universitario en Sistemas Propulsivos para una Movilidad Sostenible</t>
  </si>
  <si>
    <t>Máster Universitario en Ingeniería Mecánica</t>
  </si>
  <si>
    <t>Máster Universitario en Artes Visuales y Multimedia</t>
  </si>
  <si>
    <t>Máster Universitario en Gestión Cultural</t>
  </si>
  <si>
    <t>Máster Universitario Erasmus Mundus en Sanidad Vegetal en Agricultura Sostenible/Erasmus Mundus Master in Planth Health in Sustainable Cropping Systems</t>
  </si>
  <si>
    <t>Máster Universitario en Ingeniería Hidráulica y Medio Ambiente</t>
  </si>
  <si>
    <t>ALEMANY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</si>
</sst>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7"/>
      <color rgb="FF000000"/>
      <name val="Verdana"/>
    </font>
    <font>
      <sz val="7"/>
      <color rgb="FF010000"/>
      <name val="Verdana"/>
    </font>
    <font>
      <sz val="7"/>
      <color rgb="FFFFFFFF"/>
      <name val="Verdana"/>
    </font>
    <font>
      <b/>
      <sz val="7"/>
      <color rgb="FF010000"/>
      <name val="Verdana"/>
    </font>
    <font>
      <sz val="8"/>
      <color rgb="FF000000"/>
      <name val="Tahoma"/>
    </font>
    <font>
      <b/>
      <sz val="8"/>
      <color rgb="FF000000"/>
      <name val="Tahoma"/>
    </font>
    <font>
      <sz val="18"/>
      <color rgb="FF000000"/>
      <name val="Tahoma"/>
    </font>
    <font>
      <sz val="10"/>
      <color rgb="FF000000"/>
      <name val="Arial"/>
    </font>
    <font>
      <sz val="11"/>
      <color rgb="FF9C0006"/>
      <name val="Aptos Narrow"/>
      <family val="2"/>
      <scheme val="minor"/>
    </font>
    <font>
      <sz val="7"/>
      <color rgb="FF010000"/>
      <name val="Verdana"/>
      <family val="2"/>
    </font>
    <font>
      <b/>
      <sz val="7"/>
      <color rgb="FF000000"/>
      <name val="Verdana"/>
      <family val="2"/>
    </font>
    <font>
      <sz val="8"/>
      <color rgb="FF000000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7"/>
      <color rgb="FF000000"/>
      <name val="Verdana"/>
      <family val="2"/>
    </font>
    <font>
      <sz val="10"/>
      <color rgb="FF000000"/>
      <name val="Arial"/>
      <family val="2"/>
    </font>
    <font>
      <sz val="1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7"/>
      <color rgb="FF01000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</font>
    <font>
      <b/>
      <sz val="7"/>
      <color rgb="FFC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FFFFFF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/>
      <top/>
      <bottom/>
      <diagonal/>
    </border>
    <border>
      <left style="thin">
        <color rgb="FFDFDFDF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0" fontId="9" fillId="0" borderId="1"/>
    <xf numFmtId="9" fontId="9" fillId="0" borderId="1" applyFont="0" applyFill="0" applyBorder="0" applyAlignment="0" applyProtection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10" fillId="5" borderId="1" applyNumberFormat="0" applyBorder="0" applyAlignment="0" applyProtection="0"/>
    <xf numFmtId="9" fontId="9" fillId="0" borderId="0" applyFont="0" applyFill="0" applyBorder="0" applyAlignment="0" applyProtection="0"/>
    <xf numFmtId="0" fontId="17" fillId="0" borderId="1"/>
    <xf numFmtId="9" fontId="17" fillId="0" borderId="1" applyFont="0" applyFill="0" applyBorder="0" applyAlignment="0" applyProtection="0"/>
    <xf numFmtId="0" fontId="9" fillId="0" borderId="1"/>
    <xf numFmtId="0" fontId="9" fillId="0" borderId="1"/>
    <xf numFmtId="0" fontId="9" fillId="0" borderId="1"/>
    <xf numFmtId="9" fontId="9" fillId="0" borderId="1" applyFont="0" applyFill="0" applyBorder="0" applyAlignment="0" applyProtection="0"/>
    <xf numFmtId="0" fontId="9" fillId="0" borderId="1"/>
  </cellStyleXfs>
  <cellXfs count="159">
    <xf numFmtId="0" fontId="0" fillId="0" borderId="0" xfId="0"/>
    <xf numFmtId="4" fontId="2" fillId="2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0" fontId="8" fillId="0" borderId="1" xfId="1" applyFont="1" applyAlignment="1">
      <alignment vertical="top"/>
    </xf>
    <xf numFmtId="0" fontId="9" fillId="0" borderId="1" xfId="1"/>
    <xf numFmtId="0" fontId="5" fillId="4" borderId="1" xfId="1" applyFont="1" applyFill="1" applyAlignment="1">
      <alignment horizontal="left" vertical="center" wrapText="1"/>
    </xf>
    <xf numFmtId="0" fontId="5" fillId="4" borderId="2" xfId="1" applyFont="1" applyFill="1" applyBorder="1" applyAlignment="1">
      <alignment horizontal="right" vertical="center"/>
    </xf>
    <xf numFmtId="0" fontId="4" fillId="4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 wrapText="1"/>
    </xf>
    <xf numFmtId="4" fontId="2" fillId="2" borderId="1" xfId="1" applyNumberFormat="1" applyFont="1" applyFill="1" applyAlignment="1">
      <alignment horizontal="right" vertical="center"/>
    </xf>
    <xf numFmtId="0" fontId="5" fillId="2" borderId="1" xfId="1" applyFont="1" applyFill="1" applyAlignment="1">
      <alignment horizontal="left" vertical="center"/>
    </xf>
    <xf numFmtId="0" fontId="3" fillId="3" borderId="1" xfId="1" applyFont="1" applyFill="1" applyAlignment="1">
      <alignment horizontal="left" vertical="center" wrapText="1"/>
    </xf>
    <xf numFmtId="0" fontId="3" fillId="4" borderId="1" xfId="1" applyFont="1" applyFill="1" applyAlignment="1">
      <alignment horizontal="left" vertical="center" wrapText="1"/>
    </xf>
    <xf numFmtId="4" fontId="2" fillId="4" borderId="1" xfId="1" applyNumberFormat="1" applyFont="1" applyFill="1" applyAlignment="1">
      <alignment horizontal="right" vertical="center"/>
    </xf>
    <xf numFmtId="10" fontId="2" fillId="2" borderId="1" xfId="1" applyNumberFormat="1" applyFont="1" applyFill="1" applyAlignment="1">
      <alignment horizontal="right" vertical="center"/>
    </xf>
    <xf numFmtId="10" fontId="12" fillId="2" borderId="1" xfId="1" applyNumberFormat="1" applyFont="1" applyFill="1" applyAlignment="1">
      <alignment horizontal="right" vertical="center"/>
    </xf>
    <xf numFmtId="10" fontId="2" fillId="4" borderId="1" xfId="1" applyNumberFormat="1" applyFont="1" applyFill="1" applyAlignment="1">
      <alignment horizontal="right" vertical="center"/>
    </xf>
    <xf numFmtId="164" fontId="12" fillId="4" borderId="1" xfId="1" applyNumberFormat="1" applyFont="1" applyFill="1" applyAlignment="1">
      <alignment horizontal="right" vertical="center"/>
    </xf>
    <xf numFmtId="10" fontId="2" fillId="3" borderId="1" xfId="1" applyNumberFormat="1" applyFont="1" applyFill="1" applyAlignment="1">
      <alignment horizontal="right" vertical="center"/>
    </xf>
    <xf numFmtId="164" fontId="12" fillId="3" borderId="1" xfId="1" applyNumberFormat="1" applyFont="1" applyFill="1" applyAlignment="1">
      <alignment horizontal="right" vertical="center"/>
    </xf>
    <xf numFmtId="10" fontId="12" fillId="3" borderId="1" xfId="1" applyNumberFormat="1" applyFont="1" applyFill="1" applyAlignment="1">
      <alignment horizontal="right" vertical="center"/>
    </xf>
    <xf numFmtId="0" fontId="5" fillId="4" borderId="3" xfId="1" applyFont="1" applyFill="1" applyBorder="1" applyAlignment="1">
      <alignment horizontal="right" wrapText="1"/>
    </xf>
    <xf numFmtId="164" fontId="13" fillId="0" borderId="1" xfId="2" applyNumberFormat="1" applyFont="1" applyBorder="1"/>
    <xf numFmtId="164" fontId="9" fillId="0" borderId="1" xfId="1" applyNumberFormat="1"/>
    <xf numFmtId="4" fontId="2" fillId="2" borderId="1" xfId="3" applyNumberFormat="1" applyFont="1" applyFill="1" applyBorder="1" applyAlignment="1">
      <alignment horizontal="right" vertical="center"/>
    </xf>
    <xf numFmtId="10" fontId="2" fillId="2" borderId="1" xfId="3" applyNumberFormat="1" applyFont="1" applyFill="1" applyBorder="1" applyAlignment="1">
      <alignment horizontal="right" vertical="center"/>
    </xf>
    <xf numFmtId="4" fontId="2" fillId="4" borderId="1" xfId="3" applyNumberFormat="1" applyFont="1" applyFill="1" applyBorder="1" applyAlignment="1">
      <alignment horizontal="right" vertical="center"/>
    </xf>
    <xf numFmtId="10" fontId="2" fillId="4" borderId="1" xfId="3" applyNumberFormat="1" applyFont="1" applyFill="1" applyBorder="1" applyAlignment="1">
      <alignment horizontal="right" vertical="center"/>
    </xf>
    <xf numFmtId="4" fontId="2" fillId="3" borderId="1" xfId="3" applyNumberFormat="1" applyFont="1" applyFill="1" applyBorder="1" applyAlignment="1">
      <alignment horizontal="right" vertical="center"/>
    </xf>
    <xf numFmtId="10" fontId="2" fillId="3" borderId="1" xfId="3" applyNumberFormat="1" applyFont="1" applyFill="1" applyBorder="1" applyAlignment="1">
      <alignment horizontal="right" vertical="center"/>
    </xf>
    <xf numFmtId="4" fontId="2" fillId="2" borderId="1" xfId="4" applyNumberFormat="1" applyFont="1" applyFill="1" applyBorder="1" applyAlignment="1">
      <alignment horizontal="right" vertical="center"/>
    </xf>
    <xf numFmtId="10" fontId="2" fillId="2" borderId="1" xfId="4" applyNumberFormat="1" applyFont="1" applyFill="1" applyBorder="1" applyAlignment="1">
      <alignment horizontal="right" vertical="center"/>
    </xf>
    <xf numFmtId="4" fontId="2" fillId="4" borderId="1" xfId="4" applyNumberFormat="1" applyFont="1" applyFill="1" applyBorder="1" applyAlignment="1">
      <alignment horizontal="right" vertical="center"/>
    </xf>
    <xf numFmtId="10" fontId="2" fillId="4" borderId="1" xfId="4" applyNumberFormat="1" applyFont="1" applyFill="1" applyBorder="1" applyAlignment="1">
      <alignment horizontal="right" vertical="center"/>
    </xf>
    <xf numFmtId="4" fontId="2" fillId="3" borderId="1" xfId="4" applyNumberFormat="1" applyFont="1" applyFill="1" applyBorder="1" applyAlignment="1">
      <alignment horizontal="right" vertical="center"/>
    </xf>
    <xf numFmtId="10" fontId="2" fillId="3" borderId="1" xfId="4" applyNumberFormat="1" applyFont="1" applyFill="1" applyBorder="1" applyAlignment="1">
      <alignment horizontal="right" vertical="center"/>
    </xf>
    <xf numFmtId="4" fontId="2" fillId="4" borderId="1" xfId="5" applyNumberFormat="1" applyFont="1" applyFill="1" applyBorder="1" applyAlignment="1">
      <alignment horizontal="right" vertical="center"/>
    </xf>
    <xf numFmtId="10" fontId="2" fillId="4" borderId="1" xfId="5" applyNumberFormat="1" applyFont="1" applyFill="1" applyBorder="1" applyAlignment="1">
      <alignment horizontal="right" vertical="center"/>
    </xf>
    <xf numFmtId="4" fontId="2" fillId="3" borderId="1" xfId="5" applyNumberFormat="1" applyFont="1" applyFill="1" applyBorder="1" applyAlignment="1">
      <alignment horizontal="right" vertical="center"/>
    </xf>
    <xf numFmtId="10" fontId="2" fillId="3" borderId="1" xfId="5" applyNumberFormat="1" applyFont="1" applyFill="1" applyBorder="1" applyAlignment="1">
      <alignment horizontal="right" vertical="center"/>
    </xf>
    <xf numFmtId="4" fontId="2" fillId="2" borderId="1" xfId="6" applyNumberFormat="1" applyFont="1" applyFill="1" applyBorder="1" applyAlignment="1">
      <alignment horizontal="right" vertical="center"/>
    </xf>
    <xf numFmtId="10" fontId="2" fillId="2" borderId="1" xfId="6" applyNumberFormat="1" applyFont="1" applyFill="1" applyBorder="1" applyAlignment="1">
      <alignment horizontal="right" vertical="center"/>
    </xf>
    <xf numFmtId="4" fontId="2" fillId="4" borderId="1" xfId="6" applyNumberFormat="1" applyFont="1" applyFill="1" applyBorder="1" applyAlignment="1">
      <alignment horizontal="right" vertical="center"/>
    </xf>
    <xf numFmtId="10" fontId="2" fillId="4" borderId="1" xfId="6" applyNumberFormat="1" applyFont="1" applyFill="1" applyBorder="1" applyAlignment="1">
      <alignment horizontal="right" vertical="center"/>
    </xf>
    <xf numFmtId="4" fontId="2" fillId="3" borderId="1" xfId="6" applyNumberFormat="1" applyFont="1" applyFill="1" applyBorder="1" applyAlignment="1">
      <alignment horizontal="right" vertical="center"/>
    </xf>
    <xf numFmtId="10" fontId="2" fillId="3" borderId="1" xfId="6" applyNumberFormat="1" applyFont="1" applyFill="1" applyBorder="1" applyAlignment="1">
      <alignment horizontal="right" vertical="center"/>
    </xf>
    <xf numFmtId="4" fontId="2" fillId="2" borderId="1" xfId="7" applyNumberFormat="1" applyFont="1" applyFill="1" applyBorder="1" applyAlignment="1">
      <alignment horizontal="right" vertical="center"/>
    </xf>
    <xf numFmtId="10" fontId="2" fillId="2" borderId="1" xfId="7" applyNumberFormat="1" applyFont="1" applyFill="1" applyBorder="1" applyAlignment="1">
      <alignment horizontal="right" vertical="center"/>
    </xf>
    <xf numFmtId="4" fontId="2" fillId="4" borderId="1" xfId="7" applyNumberFormat="1" applyFont="1" applyFill="1" applyBorder="1" applyAlignment="1">
      <alignment horizontal="right" vertical="center"/>
    </xf>
    <xf numFmtId="10" fontId="2" fillId="4" borderId="1" xfId="7" applyNumberFormat="1" applyFont="1" applyFill="1" applyBorder="1" applyAlignment="1">
      <alignment horizontal="right" vertical="center"/>
    </xf>
    <xf numFmtId="4" fontId="2" fillId="3" borderId="1" xfId="7" applyNumberFormat="1" applyFont="1" applyFill="1" applyBorder="1" applyAlignment="1">
      <alignment horizontal="right" vertical="center"/>
    </xf>
    <xf numFmtId="10" fontId="2" fillId="3" borderId="1" xfId="7" applyNumberFormat="1" applyFont="1" applyFill="1" applyBorder="1" applyAlignment="1">
      <alignment horizontal="right" vertical="center"/>
    </xf>
    <xf numFmtId="164" fontId="0" fillId="0" borderId="1" xfId="2" applyNumberFormat="1" applyFont="1"/>
    <xf numFmtId="10" fontId="10" fillId="5" borderId="1" xfId="8" applyNumberFormat="1"/>
    <xf numFmtId="164" fontId="10" fillId="5" borderId="1" xfId="8" applyNumberFormat="1"/>
    <xf numFmtId="0" fontId="10" fillId="5" borderId="1" xfId="8"/>
    <xf numFmtId="0" fontId="3" fillId="3" borderId="1" xfId="1" applyFont="1" applyFill="1" applyAlignment="1">
      <alignment horizontal="left" vertical="center" wrapText="1"/>
    </xf>
    <xf numFmtId="0" fontId="5" fillId="4" borderId="1" xfId="1" applyFont="1" applyFill="1" applyAlignment="1">
      <alignment horizontal="left" vertical="center" wrapText="1"/>
    </xf>
    <xf numFmtId="0" fontId="5" fillId="2" borderId="1" xfId="1" applyFont="1" applyFill="1" applyAlignment="1">
      <alignment horizontal="left" vertical="center"/>
    </xf>
    <xf numFmtId="0" fontId="3" fillId="4" borderId="1" xfId="1" applyFont="1" applyFill="1" applyAlignment="1">
      <alignment horizontal="left" vertical="center" wrapText="1"/>
    </xf>
    <xf numFmtId="4" fontId="9" fillId="0" borderId="1" xfId="1" applyNumberFormat="1"/>
    <xf numFmtId="164" fontId="9" fillId="0" borderId="1" xfId="9" applyNumberFormat="1" applyBorder="1"/>
    <xf numFmtId="0" fontId="3" fillId="4" borderId="3" xfId="1" applyFont="1" applyFill="1" applyBorder="1" applyAlignment="1">
      <alignment horizontal="center" wrapText="1"/>
    </xf>
    <xf numFmtId="0" fontId="9" fillId="0" borderId="4" xfId="1" applyBorder="1"/>
    <xf numFmtId="10" fontId="2" fillId="2" borderId="4" xfId="1" applyNumberFormat="1" applyFont="1" applyFill="1" applyBorder="1" applyAlignment="1">
      <alignment horizontal="right" vertical="center"/>
    </xf>
    <xf numFmtId="4" fontId="2" fillId="3" borderId="1" xfId="1" applyNumberFormat="1" applyFont="1" applyFill="1" applyAlignment="1">
      <alignment horizontal="right" vertical="center"/>
    </xf>
    <xf numFmtId="0" fontId="3" fillId="3" borderId="1" xfId="1" applyFont="1" applyFill="1" applyAlignment="1">
      <alignment horizontal="left" vertical="center"/>
    </xf>
    <xf numFmtId="0" fontId="2" fillId="2" borderId="1" xfId="1" applyFont="1" applyFill="1" applyAlignment="1">
      <alignment horizontal="right" vertical="center"/>
    </xf>
    <xf numFmtId="0" fontId="2" fillId="3" borderId="1" xfId="1" applyFont="1" applyFill="1" applyAlignment="1">
      <alignment horizontal="right" vertical="center"/>
    </xf>
    <xf numFmtId="0" fontId="3" fillId="6" borderId="1" xfId="1" applyFont="1" applyFill="1" applyAlignment="1">
      <alignment horizontal="left" vertical="center"/>
    </xf>
    <xf numFmtId="0" fontId="2" fillId="4" borderId="1" xfId="1" applyFont="1" applyFill="1" applyAlignment="1">
      <alignment horizontal="right" vertical="center"/>
    </xf>
    <xf numFmtId="0" fontId="3" fillId="4" borderId="1" xfId="1" applyFont="1" applyFill="1" applyAlignment="1">
      <alignment horizontal="left" vertical="center"/>
    </xf>
    <xf numFmtId="4" fontId="14" fillId="0" borderId="1" xfId="1" applyNumberFormat="1" applyFont="1"/>
    <xf numFmtId="4" fontId="15" fillId="0" borderId="1" xfId="1" applyNumberFormat="1" applyFont="1"/>
    <xf numFmtId="9" fontId="15" fillId="0" borderId="4" xfId="2" applyFont="1" applyBorder="1"/>
    <xf numFmtId="10" fontId="16" fillId="3" borderId="1" xfId="1" applyNumberFormat="1" applyFont="1" applyFill="1" applyAlignment="1">
      <alignment horizontal="right" vertical="center"/>
    </xf>
    <xf numFmtId="4" fontId="5" fillId="4" borderId="1" xfId="1" applyNumberFormat="1" applyFont="1" applyFill="1" applyAlignment="1">
      <alignment vertical="center" wrapText="1"/>
    </xf>
    <xf numFmtId="10" fontId="0" fillId="0" borderId="1" xfId="2" applyNumberFormat="1" applyFont="1"/>
    <xf numFmtId="0" fontId="18" fillId="0" borderId="1" xfId="10" applyFont="1" applyAlignment="1">
      <alignment vertical="top"/>
    </xf>
    <xf numFmtId="0" fontId="17" fillId="0" borderId="1" xfId="10"/>
    <xf numFmtId="10" fontId="0" fillId="0" borderId="1" xfId="11" applyNumberFormat="1" applyFont="1"/>
    <xf numFmtId="0" fontId="21" fillId="4" borderId="1" xfId="10" applyFont="1" applyFill="1" applyAlignment="1">
      <alignment horizontal="left" vertical="center"/>
    </xf>
    <xf numFmtId="0" fontId="21" fillId="4" borderId="3" xfId="10" applyFont="1" applyFill="1" applyBorder="1" applyAlignment="1">
      <alignment horizontal="right"/>
    </xf>
    <xf numFmtId="10" fontId="21" fillId="4" borderId="3" xfId="11" applyNumberFormat="1" applyFont="1" applyFill="1" applyBorder="1" applyAlignment="1">
      <alignment horizontal="right"/>
    </xf>
    <xf numFmtId="4" fontId="16" fillId="2" borderId="1" xfId="10" applyNumberFormat="1" applyFont="1" applyFill="1" applyAlignment="1">
      <alignment horizontal="right" vertical="center"/>
    </xf>
    <xf numFmtId="0" fontId="11" fillId="3" borderId="1" xfId="10" applyFont="1" applyFill="1" applyAlignment="1">
      <alignment horizontal="left" vertical="center"/>
    </xf>
    <xf numFmtId="4" fontId="2" fillId="2" borderId="1" xfId="6" applyNumberFormat="1" applyFont="1" applyFill="1" applyAlignment="1">
      <alignment horizontal="right" vertical="center"/>
    </xf>
    <xf numFmtId="0" fontId="11" fillId="4" borderId="1" xfId="10" applyFont="1" applyFill="1" applyAlignment="1">
      <alignment horizontal="left" vertical="center"/>
    </xf>
    <xf numFmtId="4" fontId="2" fillId="4" borderId="1" xfId="6" applyNumberFormat="1" applyFont="1" applyFill="1" applyAlignment="1">
      <alignment horizontal="right" vertical="center"/>
    </xf>
    <xf numFmtId="4" fontId="2" fillId="3" borderId="1" xfId="6" applyNumberFormat="1" applyFont="1" applyFill="1" applyAlignment="1">
      <alignment horizontal="right" vertical="center"/>
    </xf>
    <xf numFmtId="4" fontId="16" fillId="3" borderId="1" xfId="10" applyNumberFormat="1" applyFont="1" applyFill="1" applyAlignment="1">
      <alignment horizontal="right" vertical="center"/>
    </xf>
    <xf numFmtId="4" fontId="16" fillId="4" borderId="1" xfId="10" applyNumberFormat="1" applyFont="1" applyFill="1" applyAlignment="1">
      <alignment horizontal="right" vertical="center"/>
    </xf>
    <xf numFmtId="4" fontId="2" fillId="2" borderId="1" xfId="12" applyNumberFormat="1" applyFont="1" applyFill="1" applyAlignment="1">
      <alignment horizontal="right" vertical="center"/>
    </xf>
    <xf numFmtId="4" fontId="2" fillId="3" borderId="1" xfId="12" applyNumberFormat="1" applyFont="1" applyFill="1" applyAlignment="1">
      <alignment horizontal="right" vertical="center"/>
    </xf>
    <xf numFmtId="4" fontId="2" fillId="4" borderId="1" xfId="12" applyNumberFormat="1" applyFont="1" applyFill="1" applyAlignment="1">
      <alignment horizontal="right" vertical="center"/>
    </xf>
    <xf numFmtId="4" fontId="2" fillId="2" borderId="1" xfId="13" applyNumberFormat="1" applyFont="1" applyFill="1" applyAlignment="1">
      <alignment horizontal="right" vertical="center"/>
    </xf>
    <xf numFmtId="4" fontId="2" fillId="3" borderId="1" xfId="13" applyNumberFormat="1" applyFont="1" applyFill="1" applyAlignment="1">
      <alignment horizontal="right" vertical="center"/>
    </xf>
    <xf numFmtId="4" fontId="2" fillId="4" borderId="1" xfId="13" applyNumberFormat="1" applyFont="1" applyFill="1" applyAlignment="1">
      <alignment horizontal="right" vertical="center"/>
    </xf>
    <xf numFmtId="4" fontId="2" fillId="2" borderId="1" xfId="14" applyNumberFormat="1" applyFont="1" applyFill="1" applyAlignment="1">
      <alignment horizontal="right" vertical="center"/>
    </xf>
    <xf numFmtId="4" fontId="2" fillId="3" borderId="1" xfId="14" applyNumberFormat="1" applyFont="1" applyFill="1" applyAlignment="1">
      <alignment horizontal="right" vertical="center"/>
    </xf>
    <xf numFmtId="4" fontId="2" fillId="4" borderId="1" xfId="14" applyNumberFormat="1" applyFont="1" applyFill="1" applyAlignment="1">
      <alignment horizontal="right" vertical="center"/>
    </xf>
    <xf numFmtId="0" fontId="11" fillId="4" borderId="1" xfId="10" applyFont="1" applyFill="1" applyAlignment="1">
      <alignment horizontal="right" vertical="center"/>
    </xf>
    <xf numFmtId="0" fontId="11" fillId="3" borderId="1" xfId="10" applyFont="1" applyFill="1" applyAlignment="1">
      <alignment horizontal="right" vertical="center"/>
    </xf>
    <xf numFmtId="0" fontId="9" fillId="0" borderId="1" xfId="12"/>
    <xf numFmtId="0" fontId="9" fillId="0" borderId="1" xfId="3"/>
    <xf numFmtId="0" fontId="0" fillId="0" borderId="1" xfId="15" applyNumberFormat="1" applyFont="1"/>
    <xf numFmtId="0" fontId="22" fillId="0" borderId="1" xfId="15" applyNumberFormat="1" applyFont="1"/>
    <xf numFmtId="0" fontId="23" fillId="0" borderId="1" xfId="12" applyFont="1"/>
    <xf numFmtId="0" fontId="23" fillId="0" borderId="1" xfId="16" applyFont="1"/>
    <xf numFmtId="0" fontId="11" fillId="3" borderId="1" xfId="3" applyFont="1" applyFill="1" applyAlignment="1">
      <alignment horizontal="left" vertical="center" wrapText="1"/>
    </xf>
    <xf numFmtId="0" fontId="24" fillId="0" borderId="1" xfId="3" applyFont="1" applyAlignment="1">
      <alignment horizontal="right"/>
    </xf>
    <xf numFmtId="164" fontId="24" fillId="0" borderId="1" xfId="15" applyNumberFormat="1" applyFont="1" applyAlignment="1">
      <alignment horizontal="left"/>
    </xf>
    <xf numFmtId="164" fontId="0" fillId="0" borderId="1" xfId="15" applyNumberFormat="1" applyFont="1"/>
    <xf numFmtId="164" fontId="9" fillId="0" borderId="1" xfId="12" applyNumberFormat="1"/>
    <xf numFmtId="164" fontId="9" fillId="0" borderId="1" xfId="16" applyNumberFormat="1"/>
    <xf numFmtId="0" fontId="11" fillId="4" borderId="1" xfId="3" applyFont="1" applyFill="1" applyAlignment="1">
      <alignment horizontal="left" vertical="center" wrapText="1"/>
    </xf>
    <xf numFmtId="164" fontId="10" fillId="5" borderId="1" xfId="8" applyNumberFormat="1" applyBorder="1" applyAlignment="1">
      <alignment horizontal="left"/>
    </xf>
    <xf numFmtId="164" fontId="1" fillId="0" borderId="1" xfId="2" applyNumberFormat="1" applyFont="1"/>
    <xf numFmtId="0" fontId="25" fillId="4" borderId="1" xfId="3" applyFont="1" applyFill="1" applyAlignment="1">
      <alignment horizontal="left" vertical="center" wrapText="1"/>
    </xf>
    <xf numFmtId="10" fontId="9" fillId="0" borderId="1" xfId="16" applyNumberFormat="1"/>
    <xf numFmtId="10" fontId="9" fillId="0" borderId="1" xfId="12" applyNumberFormat="1"/>
    <xf numFmtId="0" fontId="17" fillId="0" borderId="1" xfId="12" applyFont="1"/>
    <xf numFmtId="4" fontId="9" fillId="0" borderId="1" xfId="12" applyNumberFormat="1"/>
    <xf numFmtId="0" fontId="8" fillId="0" borderId="1" xfId="12" applyFont="1" applyAlignment="1">
      <alignment vertical="top"/>
    </xf>
    <xf numFmtId="0" fontId="5" fillId="4" borderId="1" xfId="12" applyFont="1" applyFill="1" applyAlignment="1">
      <alignment horizontal="left" vertical="center" wrapText="1"/>
    </xf>
    <xf numFmtId="0" fontId="5" fillId="4" borderId="3" xfId="12" applyFont="1" applyFill="1" applyBorder="1" applyAlignment="1">
      <alignment horizontal="right" wrapText="1"/>
    </xf>
    <xf numFmtId="0" fontId="3" fillId="4" borderId="1" xfId="12" applyFont="1" applyFill="1" applyAlignment="1">
      <alignment horizontal="left" vertical="center" wrapText="1"/>
    </xf>
    <xf numFmtId="0" fontId="3" fillId="3" borderId="1" xfId="12" applyFont="1" applyFill="1" applyAlignment="1">
      <alignment horizontal="left" vertical="center" wrapText="1"/>
    </xf>
    <xf numFmtId="9" fontId="9" fillId="0" borderId="1" xfId="12" applyNumberFormat="1"/>
    <xf numFmtId="0" fontId="3" fillId="3" borderId="1" xfId="1" applyFont="1" applyFill="1" applyAlignment="1">
      <alignment horizontal="left" vertical="center" wrapText="1"/>
    </xf>
    <xf numFmtId="0" fontId="3" fillId="4" borderId="1" xfId="1" applyFont="1" applyFill="1" applyAlignment="1">
      <alignment horizontal="left" vertical="center" wrapText="1"/>
    </xf>
    <xf numFmtId="0" fontId="5" fillId="3" borderId="1" xfId="1" applyFont="1" applyFill="1" applyAlignment="1">
      <alignment horizontal="right" vertical="center" wrapText="1"/>
    </xf>
    <xf numFmtId="0" fontId="5" fillId="2" borderId="1" xfId="1" applyFont="1" applyFill="1" applyAlignment="1">
      <alignment horizontal="left" vertical="center"/>
    </xf>
    <xf numFmtId="0" fontId="7" fillId="0" borderId="1" xfId="1" applyFont="1" applyAlignment="1">
      <alignment vertical="top" wrapText="1"/>
    </xf>
    <xf numFmtId="0" fontId="6" fillId="0" borderId="1" xfId="1" applyFont="1" applyAlignment="1">
      <alignment vertical="top" wrapText="1"/>
    </xf>
    <xf numFmtId="0" fontId="5" fillId="4" borderId="1" xfId="1" applyFont="1" applyFill="1" applyAlignment="1">
      <alignment horizontal="left" vertical="center" wrapText="1"/>
    </xf>
    <xf numFmtId="0" fontId="5" fillId="4" borderId="1" xfId="1" applyFont="1" applyFill="1" applyAlignment="1">
      <alignment horizontal="right" vertical="center" wrapText="1"/>
    </xf>
    <xf numFmtId="0" fontId="11" fillId="3" borderId="1" xfId="1" applyFont="1" applyFill="1" applyAlignment="1">
      <alignment horizontal="left" vertical="center" wrapText="1"/>
    </xf>
    <xf numFmtId="0" fontId="3" fillId="4" borderId="1" xfId="1" applyFont="1" applyFill="1" applyAlignment="1">
      <alignment horizontal="center" vertical="center" wrapText="1"/>
    </xf>
    <xf numFmtId="0" fontId="11" fillId="4" borderId="1" xfId="1" applyFont="1" applyFill="1" applyAlignment="1">
      <alignment horizontal="left" vertical="center" wrapText="1"/>
    </xf>
    <xf numFmtId="0" fontId="3" fillId="4" borderId="1" xfId="12" applyFont="1" applyFill="1" applyAlignment="1">
      <alignment horizontal="left" vertical="center" wrapText="1"/>
    </xf>
    <xf numFmtId="0" fontId="3" fillId="3" borderId="1" xfId="12" applyFont="1" applyFill="1" applyAlignment="1">
      <alignment horizontal="left" vertical="center" wrapText="1"/>
    </xf>
    <xf numFmtId="0" fontId="7" fillId="0" borderId="1" xfId="12" applyFont="1" applyAlignment="1">
      <alignment vertical="top" wrapText="1"/>
    </xf>
    <xf numFmtId="0" fontId="6" fillId="0" borderId="1" xfId="12" applyFont="1" applyAlignment="1">
      <alignment vertical="top" wrapText="1"/>
    </xf>
    <xf numFmtId="0" fontId="5" fillId="2" borderId="1" xfId="12" applyFont="1" applyFill="1" applyAlignment="1">
      <alignment horizontal="left" vertical="center"/>
    </xf>
    <xf numFmtId="0" fontId="5" fillId="4" borderId="1" xfId="1" applyFont="1" applyFill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19" fillId="0" borderId="1" xfId="10" applyFont="1" applyAlignment="1">
      <alignment vertical="top"/>
    </xf>
    <xf numFmtId="0" fontId="20" fillId="0" borderId="1" xfId="10" applyFont="1" applyAlignment="1">
      <alignment vertical="top"/>
    </xf>
    <xf numFmtId="0" fontId="21" fillId="4" borderId="1" xfId="10" applyFont="1" applyFill="1" applyAlignment="1">
      <alignment horizontal="left" vertical="center"/>
    </xf>
    <xf numFmtId="0" fontId="21" fillId="2" borderId="1" xfId="10" applyFont="1" applyFill="1" applyAlignment="1">
      <alignment horizontal="left" vertical="center"/>
    </xf>
    <xf numFmtId="0" fontId="11" fillId="3" borderId="1" xfId="10" applyFont="1" applyFill="1" applyAlignment="1">
      <alignment horizontal="left" vertical="center"/>
    </xf>
    <xf numFmtId="0" fontId="11" fillId="4" borderId="1" xfId="10" applyFont="1" applyFill="1" applyAlignment="1">
      <alignment horizontal="left" vertical="center"/>
    </xf>
    <xf numFmtId="0" fontId="11" fillId="3" borderId="1" xfId="3" applyFont="1" applyFill="1" applyAlignment="1">
      <alignment horizontal="left" vertical="center" wrapText="1"/>
    </xf>
    <xf numFmtId="0" fontId="9" fillId="0" borderId="1" xfId="3" applyAlignment="1">
      <alignment horizontal="center"/>
    </xf>
    <xf numFmtId="0" fontId="11" fillId="4" borderId="1" xfId="3" applyFont="1" applyFill="1" applyAlignment="1">
      <alignment horizontal="left" vertical="center" wrapText="1"/>
    </xf>
    <xf numFmtId="0" fontId="25" fillId="4" borderId="1" xfId="3" applyFont="1" applyFill="1" applyAlignment="1">
      <alignment horizontal="left" vertical="center" wrapText="1"/>
    </xf>
    <xf numFmtId="0" fontId="17" fillId="0" borderId="1" xfId="12" applyFont="1" applyAlignment="1">
      <alignment horizontal="center"/>
    </xf>
  </cellXfs>
  <cellStyles count="17">
    <cellStyle name="Incorrecto 2" xfId="8" xr:uid="{969C33B2-26DD-4A14-A8A7-CAF02D20BD77}"/>
    <cellStyle name="Normal" xfId="0" builtinId="0"/>
    <cellStyle name="Normal 11" xfId="12" xr:uid="{C4070228-38D9-48DC-BFD1-B00338FBD3BE}"/>
    <cellStyle name="Normal 13" xfId="13" xr:uid="{923738D5-1877-40FA-8A7D-E78ECC71A932}"/>
    <cellStyle name="Normal 14" xfId="14" xr:uid="{708317BA-9357-4F58-A67A-308F31DF2E6C}"/>
    <cellStyle name="Normal 15" xfId="16" xr:uid="{890D1F26-FC37-4DBE-BC89-7EEBA68266CD}"/>
    <cellStyle name="Normal 2" xfId="1" xr:uid="{5DAF15E7-22FE-48B2-9143-8E4E0DA60102}"/>
    <cellStyle name="Normal 2 2" xfId="10" xr:uid="{7CD35FA4-062B-441B-A53A-CE087C885F48}"/>
    <cellStyle name="Normal 3" xfId="3" xr:uid="{DC330A2A-FEE3-40AC-8E01-649195AC8CC0}"/>
    <cellStyle name="Normal 4" xfId="4" xr:uid="{7C983957-888A-4F32-824A-B7874F9DB1D3}"/>
    <cellStyle name="Normal 5" xfId="5" xr:uid="{FFD1FA5F-B0B1-4EB3-AE88-079AF1FC12A7}"/>
    <cellStyle name="Normal 6" xfId="6" xr:uid="{EC334635-1FD2-4D5A-8DAE-D9FEC2E8330D}"/>
    <cellStyle name="Normal 7" xfId="7" xr:uid="{7ACFA76A-70CE-42BF-A599-81CBFC062A2A}"/>
    <cellStyle name="Porcentaje" xfId="9" builtinId="5"/>
    <cellStyle name="Porcentaje 2" xfId="2" xr:uid="{AB301E2A-02B5-4882-AAF7-2E20354E6F50}"/>
    <cellStyle name="Porcentaje 2 2" xfId="11" xr:uid="{9BE97241-70DF-4487-98B7-AC90CC8D44CD}"/>
    <cellStyle name="Porcentaje 3" xfId="15" xr:uid="{68EA0E55-47A6-42CD-A317-29DA30D6194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Oferta UPV</a:t>
            </a:r>
          </a:p>
        </c:rich>
      </c:tx>
      <c:layout>
        <c:manualLayout>
          <c:xMode val="edge"/>
          <c:yMode val="edge"/>
          <c:x val="0.62096912981891517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21347965056843674"/>
          <c:y val="0.20170676582093905"/>
          <c:w val="0.59172174033275138"/>
          <c:h val="0.586585374744823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2-4CB2-B3BA-CBFA377EFA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A2-4CB2-B3BA-CBFA377EFA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A2-4CB2-B3BA-CBFA377EFA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A2-4CB2-B3BA-CBFA377EFA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A2-4CB2-B3BA-CBFA377EFA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CA2-4CB2-B3BA-CBFA377EFA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 UPV'!$F$6:$K$6</c:f>
              <c:strCache>
                <c:ptCount val="6"/>
                <c:pt idx="0">
                  <c:v>ALEMANY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ITALIÀ</c:v>
                </c:pt>
                <c:pt idx="5">
                  <c:v>VALENCIÀ</c:v>
                </c:pt>
              </c:strCache>
            </c:strRef>
          </c:cat>
          <c:val>
            <c:numRef>
              <c:f>'TOTAL UPV'!$F$24:$K$24</c:f>
              <c:numCache>
                <c:formatCode>0.00%</c:formatCode>
                <c:ptCount val="6"/>
                <c:pt idx="0">
                  <c:v>4.871023082964541E-3</c:v>
                </c:pt>
                <c:pt idx="1">
                  <c:v>0.8550727053035404</c:v>
                </c:pt>
                <c:pt idx="2">
                  <c:v>4.3001051655098439E-3</c:v>
                </c:pt>
                <c:pt idx="3">
                  <c:v>7.8058327112352763E-2</c:v>
                </c:pt>
                <c:pt idx="4">
                  <c:v>7.6527295318395527E-4</c:v>
                </c:pt>
                <c:pt idx="5">
                  <c:v>5.693256638244848E-2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A2-4CB2-B3BA-CBFA377EF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campus i ERT'!$A$35:$C$35</c:f>
              <c:strCache>
                <c:ptCount val="1"/>
                <c:pt idx="0">
                  <c:v>E.T.S.E. CAMINS, CANALS I PORTS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01-4A1A-954C-455985F63F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01-4A1A-954C-455985F63F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01-4A1A-954C-455985F63F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01-4A1A-954C-455985F63F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601-4A1A-954C-455985F63F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campus i ERT'!$B$20:$C$21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f>'Per campus i ERT'!$F$36:$F$37</c:f>
              <c:numCache>
                <c:formatCode>0.0%</c:formatCode>
                <c:ptCount val="2"/>
                <c:pt idx="0">
                  <c:v>0.96846624844419593</c:v>
                </c:pt>
                <c:pt idx="1">
                  <c:v>3.1533751555804138E-2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01-4A1A-954C-455985F63F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dep-ling'!$F$18</c:f>
              <c:strCache>
                <c:ptCount val="1"/>
                <c:pt idx="0">
                  <c:v>INFORMÀTICA DE SISTEMES I COMPUTADORS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dep-ling'!$Q$18:$AF$18</c:f>
              <c:numCache>
                <c:formatCode>0.0%</c:formatCode>
                <c:ptCount val="16"/>
                <c:pt idx="0">
                  <c:v>0.12754327178053132</c:v>
                </c:pt>
                <c:pt idx="1">
                  <c:v>0.110706030189733</c:v>
                </c:pt>
                <c:pt idx="2">
                  <c:v>0.10980007840062721</c:v>
                </c:pt>
                <c:pt idx="3">
                  <c:v>7.451712114863103E-2</c:v>
                </c:pt>
                <c:pt idx="4">
                  <c:v>9.288956873581368E-2</c:v>
                </c:pt>
                <c:pt idx="5">
                  <c:v>9.788912085363026E-2</c:v>
                </c:pt>
                <c:pt idx="6">
                  <c:v>0.10292137992003376</c:v>
                </c:pt>
                <c:pt idx="7">
                  <c:v>9.8007679781266954E-2</c:v>
                </c:pt>
                <c:pt idx="8">
                  <c:v>0.10588346335980263</c:v>
                </c:pt>
                <c:pt idx="9">
                  <c:v>9.9028156570506676E-2</c:v>
                </c:pt>
                <c:pt idx="10">
                  <c:v>8.3895116780933102E-2</c:v>
                </c:pt>
                <c:pt idx="11">
                  <c:v>7.5999999999999998E-2</c:v>
                </c:pt>
                <c:pt idx="12">
                  <c:v>8.4642330896049375E-2</c:v>
                </c:pt>
                <c:pt idx="13">
                  <c:v>6.3325767265790783E-2</c:v>
                </c:pt>
                <c:pt idx="14">
                  <c:v>5.5318410550060731E-2</c:v>
                </c:pt>
                <c:pt idx="15">
                  <c:v>5.3996496186835295E-2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E-4B2C-8D51-2AE5F2C50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dep-ling'!$F$19</c:f>
              <c:strCache>
                <c:ptCount val="1"/>
                <c:pt idx="0">
                  <c:v>ENG. CARTOGRÀFICA, GEODÈSIA I FOTOGR.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dep-ling'!$Q$19:$AF$19</c:f>
              <c:numCache>
                <c:formatCode>0.0%</c:formatCode>
                <c:ptCount val="16"/>
                <c:pt idx="0">
                  <c:v>3.3940491005769883E-3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1.0903233800024781E-2</c:v>
                </c:pt>
                <c:pt idx="6">
                  <c:v>4.5574258559487005E-2</c:v>
                </c:pt>
                <c:pt idx="7">
                  <c:v>3.0653093903694386E-2</c:v>
                </c:pt>
                <c:pt idx="8">
                  <c:v>2.496016994158258E-2</c:v>
                </c:pt>
                <c:pt idx="9">
                  <c:v>2.6574677398747922E-2</c:v>
                </c:pt>
                <c:pt idx="10">
                  <c:v>5.8151218286862594E-2</c:v>
                </c:pt>
                <c:pt idx="11">
                  <c:v>5.6000000000000001E-2</c:v>
                </c:pt>
                <c:pt idx="12">
                  <c:v>4.1866144632023733E-2</c:v>
                </c:pt>
                <c:pt idx="13">
                  <c:v>1.9169458008797772E-2</c:v>
                </c:pt>
                <c:pt idx="14">
                  <c:v>2.0526983653056656E-2</c:v>
                </c:pt>
                <c:pt idx="15">
                  <c:v>7.3246985261277353E-3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4-4061-A2DD-71DA0BD4C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dep-ling'!$F$20</c:f>
              <c:strCache>
                <c:ptCount val="1"/>
                <c:pt idx="0">
                  <c:v>ENG. DE LA CONSTRUCCIÓ I D'ENGINYERIA CIVIL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dep-ling'!$Q$20:$AF$20</c:f>
              <c:numCache>
                <c:formatCode>0.0%</c:formatCode>
                <c:ptCount val="16"/>
                <c:pt idx="0">
                  <c:v>1.5101300650325163E-2</c:v>
                </c:pt>
                <c:pt idx="1">
                  <c:v>0</c:v>
                </c:pt>
                <c:pt idx="2">
                  <c:v>6.0523844307628092E-3</c:v>
                </c:pt>
                <c:pt idx="3">
                  <c:v>1.0590883014871363E-2</c:v>
                </c:pt>
                <c:pt idx="4">
                  <c:v>1.1949865632847261E-2</c:v>
                </c:pt>
                <c:pt idx="5">
                  <c:v>1.0097028292426537E-2</c:v>
                </c:pt>
                <c:pt idx="6">
                  <c:v>1.2046939036885246E-2</c:v>
                </c:pt>
                <c:pt idx="7">
                  <c:v>1.7983399938518288E-2</c:v>
                </c:pt>
                <c:pt idx="8">
                  <c:v>8.498650445785693E-3</c:v>
                </c:pt>
                <c:pt idx="9">
                  <c:v>9.3536619586568146E-3</c:v>
                </c:pt>
                <c:pt idx="10">
                  <c:v>7.3072114057450913E-3</c:v>
                </c:pt>
                <c:pt idx="11">
                  <c:v>2.3E-2</c:v>
                </c:pt>
                <c:pt idx="12">
                  <c:v>4.9588286541325917E-2</c:v>
                </c:pt>
                <c:pt idx="13">
                  <c:v>2.2312766783081101E-2</c:v>
                </c:pt>
                <c:pt idx="14">
                  <c:v>1.9446909198461992E-2</c:v>
                </c:pt>
                <c:pt idx="15">
                  <c:v>8.6713952715910519E-3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A-4531-A5D2-358D138FA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dep-ling'!$F$21</c:f>
              <c:strCache>
                <c:ptCount val="1"/>
                <c:pt idx="0">
                  <c:v>ENG. DE SISTEMES I AUTOMÀTICA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dep-ling'!$Q$21:$AF$21</c:f>
              <c:numCache>
                <c:formatCode>0.0%</c:formatCode>
                <c:ptCount val="16"/>
                <c:pt idx="0">
                  <c:v>5.1708881760867159E-2</c:v>
                </c:pt>
                <c:pt idx="1">
                  <c:v>6.5172206740465893E-2</c:v>
                </c:pt>
                <c:pt idx="2">
                  <c:v>5.8084643487541561E-2</c:v>
                </c:pt>
                <c:pt idx="3">
                  <c:v>4.67831526721674E-2</c:v>
                </c:pt>
                <c:pt idx="4">
                  <c:v>5.512258604957293E-2</c:v>
                </c:pt>
                <c:pt idx="5">
                  <c:v>6.8805068805068814E-2</c:v>
                </c:pt>
                <c:pt idx="6">
                  <c:v>8.9885578943856959E-2</c:v>
                </c:pt>
                <c:pt idx="7">
                  <c:v>9.4651905268675438E-2</c:v>
                </c:pt>
                <c:pt idx="8">
                  <c:v>0.10519325635604707</c:v>
                </c:pt>
                <c:pt idx="9">
                  <c:v>8.6391082210868553E-2</c:v>
                </c:pt>
                <c:pt idx="10">
                  <c:v>6.955543716332209E-2</c:v>
                </c:pt>
                <c:pt idx="11">
                  <c:v>6.8000000000000005E-2</c:v>
                </c:pt>
                <c:pt idx="12">
                  <c:v>0.13747317770986409</c:v>
                </c:pt>
                <c:pt idx="13">
                  <c:v>6.8495701561093705E-2</c:v>
                </c:pt>
                <c:pt idx="14">
                  <c:v>6.515972618368511E-2</c:v>
                </c:pt>
                <c:pt idx="15">
                  <c:v>4.5282510606774858E-2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4-45D3-A79B-5DAC798C9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dep-ling'!$F$22</c:f>
              <c:strCache>
                <c:ptCount val="1"/>
                <c:pt idx="0">
                  <c:v>ENG. DEL TERRENY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dep-ling'!$Q$22:$AF$22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6.4516129032258064E-3</c:v>
                </c:pt>
                <c:pt idx="6">
                  <c:v>6.8399452804377573E-3</c:v>
                </c:pt>
                <c:pt idx="7">
                  <c:v>7.477753682793689E-3</c:v>
                </c:pt>
                <c:pt idx="8">
                  <c:v>4.1927123037048326E-2</c:v>
                </c:pt>
                <c:pt idx="9">
                  <c:v>4.8811544991511038E-2</c:v>
                </c:pt>
                <c:pt idx="10">
                  <c:v>0</c:v>
                </c:pt>
                <c:pt idx="11">
                  <c:v>0</c:v>
                </c:pt>
                <c:pt idx="12">
                  <c:v>5.6113224016459885E-2</c:v>
                </c:pt>
                <c:pt idx="13">
                  <c:v>2.824418325737587E-2</c:v>
                </c:pt>
                <c:pt idx="14">
                  <c:v>3.0074233868409364E-2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C-480C-A3AB-136F61A0A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dep-ling'!$F$23</c:f>
              <c:strCache>
                <c:ptCount val="1"/>
                <c:pt idx="0">
                  <c:v>ENG. ELÈCTRICA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dep-ling'!$Q$23:$AF$23</c:f>
              <c:numCache>
                <c:formatCode>0.0%</c:formatCode>
                <c:ptCount val="16"/>
                <c:pt idx="0">
                  <c:v>5.1528244519123058E-2</c:v>
                </c:pt>
                <c:pt idx="1">
                  <c:v>5.6594893516884341E-2</c:v>
                </c:pt>
                <c:pt idx="2">
                  <c:v>2.7125279642058162E-2</c:v>
                </c:pt>
                <c:pt idx="3">
                  <c:v>1.5521834819877216E-2</c:v>
                </c:pt>
                <c:pt idx="4">
                  <c:v>1.3504703362205456E-2</c:v>
                </c:pt>
                <c:pt idx="5">
                  <c:v>3.2294617563739379E-2</c:v>
                </c:pt>
                <c:pt idx="6">
                  <c:v>5.9346309217774514E-2</c:v>
                </c:pt>
                <c:pt idx="7">
                  <c:v>3.6798141903709197E-2</c:v>
                </c:pt>
                <c:pt idx="8">
                  <c:v>3.5344063498760903E-2</c:v>
                </c:pt>
                <c:pt idx="9">
                  <c:v>4.0678207594215289E-2</c:v>
                </c:pt>
                <c:pt idx="10">
                  <c:v>4.9337629788757616E-2</c:v>
                </c:pt>
                <c:pt idx="11">
                  <c:v>7.2999999999999995E-2</c:v>
                </c:pt>
                <c:pt idx="12">
                  <c:v>0.1314359979287027</c:v>
                </c:pt>
                <c:pt idx="13">
                  <c:v>6.8201151480034028E-2</c:v>
                </c:pt>
                <c:pt idx="14">
                  <c:v>0</c:v>
                </c:pt>
                <c:pt idx="15">
                  <c:v>1.0325535989186348E-2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6-452F-8139-8E0EC361D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dep-ling'!$F$24</c:f>
              <c:strCache>
                <c:ptCount val="1"/>
                <c:pt idx="0">
                  <c:v>ENG. ELECTRÒNICA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dep-ling'!$Q$24:$AF$24</c:f>
              <c:numCache>
                <c:formatCode>0.0%</c:formatCode>
                <c:ptCount val="16"/>
                <c:pt idx="0">
                  <c:v>5.0044969805987417E-2</c:v>
                </c:pt>
                <c:pt idx="1">
                  <c:v>2.473950896317632E-2</c:v>
                </c:pt>
                <c:pt idx="2">
                  <c:v>1.8041886433639177E-2</c:v>
                </c:pt>
                <c:pt idx="3">
                  <c:v>1.9602118697084708E-2</c:v>
                </c:pt>
                <c:pt idx="4">
                  <c:v>1.2852749990268968E-2</c:v>
                </c:pt>
                <c:pt idx="5">
                  <c:v>1.4328382305456893E-2</c:v>
                </c:pt>
                <c:pt idx="6">
                  <c:v>2.2814463479042368E-2</c:v>
                </c:pt>
                <c:pt idx="7">
                  <c:v>4.0966857221639563E-2</c:v>
                </c:pt>
                <c:pt idx="8">
                  <c:v>4.6007942069609904E-2</c:v>
                </c:pt>
                <c:pt idx="9">
                  <c:v>4.5386890918900816E-2</c:v>
                </c:pt>
                <c:pt idx="10">
                  <c:v>3.5417080347311225E-2</c:v>
                </c:pt>
                <c:pt idx="11">
                  <c:v>4.3999999999999997E-2</c:v>
                </c:pt>
                <c:pt idx="12">
                  <c:v>7.2090588028695751E-2</c:v>
                </c:pt>
                <c:pt idx="13">
                  <c:v>3.3623158145916605E-2</c:v>
                </c:pt>
                <c:pt idx="14">
                  <c:v>5.2848481961003842E-2</c:v>
                </c:pt>
                <c:pt idx="15">
                  <c:v>4.5033097308393159E-2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3-4DCD-A0FC-68361D50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dep-ling'!$F$25</c:f>
              <c:strCache>
                <c:ptCount val="1"/>
                <c:pt idx="0">
                  <c:v>ENG. GRÀFICA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dep-ling'!$Q$25:$AF$25</c:f>
              <c:numCache>
                <c:formatCode>0.0%</c:formatCode>
                <c:ptCount val="16"/>
                <c:pt idx="0">
                  <c:v>5.494983051502187E-2</c:v>
                </c:pt>
                <c:pt idx="1">
                  <c:v>2.610595303113053E-2</c:v>
                </c:pt>
                <c:pt idx="2">
                  <c:v>3.1486288229319488E-2</c:v>
                </c:pt>
                <c:pt idx="3">
                  <c:v>6.3023829087921118E-2</c:v>
                </c:pt>
                <c:pt idx="4">
                  <c:v>6.841677943166441E-2</c:v>
                </c:pt>
                <c:pt idx="5">
                  <c:v>0.10719863694448389</c:v>
                </c:pt>
                <c:pt idx="6">
                  <c:v>5.9439528023598816E-2</c:v>
                </c:pt>
                <c:pt idx="7">
                  <c:v>0.10289073983341498</c:v>
                </c:pt>
                <c:pt idx="8">
                  <c:v>0.10896067222260485</c:v>
                </c:pt>
                <c:pt idx="9">
                  <c:v>9.3715083798882673E-2</c:v>
                </c:pt>
                <c:pt idx="10">
                  <c:v>0</c:v>
                </c:pt>
                <c:pt idx="11">
                  <c:v>7.0000000000000007E-2</c:v>
                </c:pt>
                <c:pt idx="12">
                  <c:v>0</c:v>
                </c:pt>
                <c:pt idx="13">
                  <c:v>0</c:v>
                </c:pt>
                <c:pt idx="14">
                  <c:v>3.0182056206526978E-2</c:v>
                </c:pt>
                <c:pt idx="15">
                  <c:v>3.080960522335029E-2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8-44A9-8F88-D16B0D49C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dep-ling'!$F$26</c:f>
              <c:strCache>
                <c:ptCount val="1"/>
                <c:pt idx="0">
                  <c:v>ENG. HIDRÀULICA I M.A.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dep-ling'!$Q$26:$AF$26</c:f>
              <c:numCache>
                <c:formatCode>0.0%</c:formatCode>
                <c:ptCount val="16"/>
                <c:pt idx="0">
                  <c:v>1.2557305162447678E-2</c:v>
                </c:pt>
                <c:pt idx="1">
                  <c:v>3.4329777120523926E-3</c:v>
                </c:pt>
                <c:pt idx="2">
                  <c:v>5.0759400441905368E-3</c:v>
                </c:pt>
                <c:pt idx="3">
                  <c:v>6.1356297093649089E-3</c:v>
                </c:pt>
                <c:pt idx="4">
                  <c:v>1.7969490372417688E-2</c:v>
                </c:pt>
                <c:pt idx="5">
                  <c:v>3.5984636611104896E-2</c:v>
                </c:pt>
                <c:pt idx="6">
                  <c:v>4.8021146048870332E-2</c:v>
                </c:pt>
                <c:pt idx="7">
                  <c:v>3.6931286859593786E-2</c:v>
                </c:pt>
                <c:pt idx="8">
                  <c:v>4.6258533530670269E-2</c:v>
                </c:pt>
                <c:pt idx="9">
                  <c:v>4.0952992517069207E-2</c:v>
                </c:pt>
                <c:pt idx="10">
                  <c:v>4.0140836119126E-2</c:v>
                </c:pt>
                <c:pt idx="11">
                  <c:v>3.3000000000000002E-2</c:v>
                </c:pt>
                <c:pt idx="12">
                  <c:v>5.4753608760577402E-2</c:v>
                </c:pt>
                <c:pt idx="13">
                  <c:v>1.8512916691874888E-2</c:v>
                </c:pt>
                <c:pt idx="14">
                  <c:v>3.9274924471299093E-2</c:v>
                </c:pt>
                <c:pt idx="15">
                  <c:v>3.8716406274691584E-2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F-449A-BB36-A96D9905D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dep-ling'!$F$28</c:f>
              <c:strCache>
                <c:ptCount val="1"/>
                <c:pt idx="0">
                  <c:v>ENG. MECÀNICA I DE MATERIALS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dep-ling'!$Q$28:$AF$28</c:f>
              <c:numCache>
                <c:formatCode>0.0%</c:formatCode>
                <c:ptCount val="16"/>
                <c:pt idx="0">
                  <c:v>4.8626945243998916E-2</c:v>
                </c:pt>
                <c:pt idx="1">
                  <c:v>2.905536586998728E-2</c:v>
                </c:pt>
                <c:pt idx="2">
                  <c:v>2.8386564749912777E-2</c:v>
                </c:pt>
                <c:pt idx="3">
                  <c:v>2.2532358618943638E-2</c:v>
                </c:pt>
                <c:pt idx="4">
                  <c:v>3.745578575037898E-2</c:v>
                </c:pt>
                <c:pt idx="5">
                  <c:v>4.6125608490942466E-2</c:v>
                </c:pt>
                <c:pt idx="6">
                  <c:v>2.5500151561079116E-2</c:v>
                </c:pt>
                <c:pt idx="7">
                  <c:v>3.3074397373268193E-2</c:v>
                </c:pt>
                <c:pt idx="8">
                  <c:v>5.2571004269537772E-2</c:v>
                </c:pt>
                <c:pt idx="9">
                  <c:v>4.382856503413033E-2</c:v>
                </c:pt>
                <c:pt idx="10">
                  <c:v>3.4990777918617981E-2</c:v>
                </c:pt>
                <c:pt idx="11">
                  <c:v>3.6999999999999998E-2</c:v>
                </c:pt>
                <c:pt idx="12">
                  <c:v>5.9993114133241515E-2</c:v>
                </c:pt>
                <c:pt idx="13">
                  <c:v>2.9127918278787728E-2</c:v>
                </c:pt>
                <c:pt idx="14">
                  <c:v>3.087148270078887E-2</c:v>
                </c:pt>
                <c:pt idx="15">
                  <c:v>2.6333015948583512E-2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6-43B8-B5DA-FD200491A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campus i ERT'!$A$38:$C$38</c:f>
              <c:strCache>
                <c:ptCount val="1"/>
                <c:pt idx="0">
                  <c:v>E.T.S.E. DE TELECOMUNICACIÓ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F9-4F6B-9271-6AC04D091E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F9-4F6B-9271-6AC04D091E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F9-4F6B-9271-6AC04D091E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F9-4F6B-9271-6AC04D091E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F9-4F6B-9271-6AC04D091E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campus i ERT'!$B$20:$C$21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f>'Per campus i ERT'!$F$39:$F$40</c:f>
              <c:numCache>
                <c:formatCode>0.0%</c:formatCode>
                <c:ptCount val="2"/>
                <c:pt idx="0">
                  <c:v>0.93611765707958317</c:v>
                </c:pt>
                <c:pt idx="1">
                  <c:v>6.3882342920416807E-2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F9-4F6B-9271-6AC04D091E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dep-ling'!$F$29</c:f>
              <c:strCache>
                <c:ptCount val="1"/>
                <c:pt idx="0">
                  <c:v>ENG. QUÍMICA I NUCLEAR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dep-ling'!$Q$29:$AF$29</c:f>
              <c:numCache>
                <c:formatCode>0.0%</c:formatCode>
                <c:ptCount val="16"/>
                <c:pt idx="0">
                  <c:v>2.3568947629572824E-2</c:v>
                </c:pt>
                <c:pt idx="1">
                  <c:v>4.8767728435247619E-2</c:v>
                </c:pt>
                <c:pt idx="2">
                  <c:v>2.8220809310846487E-2</c:v>
                </c:pt>
                <c:pt idx="3">
                  <c:v>3.914256433614211E-3</c:v>
                </c:pt>
                <c:pt idx="4">
                  <c:v>1.6291248846966404E-2</c:v>
                </c:pt>
                <c:pt idx="5">
                  <c:v>2.6992906515264595E-2</c:v>
                </c:pt>
                <c:pt idx="6">
                  <c:v>2.4645509790681971E-2</c:v>
                </c:pt>
                <c:pt idx="7">
                  <c:v>7.3982398239823971E-2</c:v>
                </c:pt>
                <c:pt idx="8">
                  <c:v>7.6768584151928165E-2</c:v>
                </c:pt>
                <c:pt idx="9">
                  <c:v>3.7993252163708371E-2</c:v>
                </c:pt>
                <c:pt idx="10">
                  <c:v>3.0793519848663714E-2</c:v>
                </c:pt>
                <c:pt idx="11">
                  <c:v>0.04</c:v>
                </c:pt>
                <c:pt idx="12">
                  <c:v>0.16024694275417972</c:v>
                </c:pt>
                <c:pt idx="13">
                  <c:v>9.5502113798600047E-2</c:v>
                </c:pt>
                <c:pt idx="14">
                  <c:v>7.7284135334716925E-2</c:v>
                </c:pt>
                <c:pt idx="15">
                  <c:v>5.3379680403492016E-2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C-4301-9DB9-13D3FB41F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dep-ling'!$F$30</c:f>
              <c:strCache>
                <c:ptCount val="1"/>
                <c:pt idx="0">
                  <c:v>ENG. RURAL I AGROALIMENTÀRIA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dep-ling'!$Q$30:$AF$30</c:f>
              <c:numCache>
                <c:formatCode>0.0%</c:formatCode>
                <c:ptCount val="16"/>
                <c:pt idx="0">
                  <c:v>7.4097178900672356E-2</c:v>
                </c:pt>
                <c:pt idx="1">
                  <c:v>3.0279503105590064E-2</c:v>
                </c:pt>
                <c:pt idx="2">
                  <c:v>6.7700987306064881E-3</c:v>
                </c:pt>
                <c:pt idx="3">
                  <c:v>1.4822657490735837E-3</c:v>
                </c:pt>
                <c:pt idx="4">
                  <c:v>2.9862425848794651E-2</c:v>
                </c:pt>
                <c:pt idx="5">
                  <c:v>5.3661528168817772E-2</c:v>
                </c:pt>
                <c:pt idx="6">
                  <c:v>3.6933490288404945E-2</c:v>
                </c:pt>
                <c:pt idx="7">
                  <c:v>2.5550078153180233E-2</c:v>
                </c:pt>
                <c:pt idx="8">
                  <c:v>4.7078931013051585E-2</c:v>
                </c:pt>
                <c:pt idx="9">
                  <c:v>5.3474114441416885E-2</c:v>
                </c:pt>
                <c:pt idx="10">
                  <c:v>3.6648313833448035E-2</c:v>
                </c:pt>
                <c:pt idx="11">
                  <c:v>3.9E-2</c:v>
                </c:pt>
                <c:pt idx="12">
                  <c:v>8.7549148099606816E-2</c:v>
                </c:pt>
                <c:pt idx="13">
                  <c:v>4.1843370087644903E-2</c:v>
                </c:pt>
                <c:pt idx="14">
                  <c:v>4.1265295495964589E-2</c:v>
                </c:pt>
                <c:pt idx="15">
                  <c:v>5.2092442223610244E-2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2-45B4-AC74-6808B77CC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dep-ling'!$F$29</c:f>
              <c:strCache>
                <c:ptCount val="1"/>
                <c:pt idx="0">
                  <c:v>ENG. QUÍMICA I NUCLEAR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dep-ling'!$Q$29:$AF$29</c:f>
              <c:numCache>
                <c:formatCode>0.0%</c:formatCode>
                <c:ptCount val="16"/>
                <c:pt idx="0">
                  <c:v>2.3568947629572824E-2</c:v>
                </c:pt>
                <c:pt idx="1">
                  <c:v>4.8767728435247619E-2</c:v>
                </c:pt>
                <c:pt idx="2">
                  <c:v>2.8220809310846487E-2</c:v>
                </c:pt>
                <c:pt idx="3">
                  <c:v>3.914256433614211E-3</c:v>
                </c:pt>
                <c:pt idx="4">
                  <c:v>1.6291248846966404E-2</c:v>
                </c:pt>
                <c:pt idx="5">
                  <c:v>2.6992906515264595E-2</c:v>
                </c:pt>
                <c:pt idx="6">
                  <c:v>2.4645509790681971E-2</c:v>
                </c:pt>
                <c:pt idx="7">
                  <c:v>7.3982398239823971E-2</c:v>
                </c:pt>
                <c:pt idx="8">
                  <c:v>7.6768584151928165E-2</c:v>
                </c:pt>
                <c:pt idx="9">
                  <c:v>3.7993252163708371E-2</c:v>
                </c:pt>
                <c:pt idx="10">
                  <c:v>3.0793519848663714E-2</c:v>
                </c:pt>
                <c:pt idx="11">
                  <c:v>0.04</c:v>
                </c:pt>
                <c:pt idx="12">
                  <c:v>0.16024694275417972</c:v>
                </c:pt>
                <c:pt idx="13">
                  <c:v>9.5502113798600047E-2</c:v>
                </c:pt>
                <c:pt idx="14">
                  <c:v>7.7284135334716925E-2</c:v>
                </c:pt>
                <c:pt idx="15">
                  <c:v>5.3379680403492016E-2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F-4344-B3D1-9FF0D94BC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dep-ling'!$F$32</c:f>
              <c:strCache>
                <c:ptCount val="1"/>
                <c:pt idx="0">
                  <c:v>LINGÜÍSTICA APLICADA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dep-ling'!$Q$32:$AF$32</c:f>
              <c:numCache>
                <c:formatCode>0.0%</c:formatCode>
                <c:ptCount val="16"/>
                <c:pt idx="0">
                  <c:v>0.11353067573201629</c:v>
                </c:pt>
                <c:pt idx="1">
                  <c:v>0.10402653067609423</c:v>
                </c:pt>
                <c:pt idx="2">
                  <c:v>9.966374844748721E-2</c:v>
                </c:pt>
                <c:pt idx="3">
                  <c:v>0.10755239224990115</c:v>
                </c:pt>
                <c:pt idx="4">
                  <c:v>0.13286377220778833</c:v>
                </c:pt>
                <c:pt idx="5">
                  <c:v>0.11934957510743481</c:v>
                </c:pt>
                <c:pt idx="6">
                  <c:v>9.8984511231921229E-2</c:v>
                </c:pt>
                <c:pt idx="7">
                  <c:v>0.10218899585865648</c:v>
                </c:pt>
                <c:pt idx="8">
                  <c:v>0.11230775677827598</c:v>
                </c:pt>
                <c:pt idx="9">
                  <c:v>9.2925375957627926E-2</c:v>
                </c:pt>
                <c:pt idx="10">
                  <c:v>8.459149299528014E-2</c:v>
                </c:pt>
                <c:pt idx="11">
                  <c:v>8.5000000000000006E-2</c:v>
                </c:pt>
                <c:pt idx="12">
                  <c:v>7.8244338458459781E-2</c:v>
                </c:pt>
                <c:pt idx="13">
                  <c:v>6.114852889046437E-2</c:v>
                </c:pt>
                <c:pt idx="14">
                  <c:v>6.3603210910189459E-2</c:v>
                </c:pt>
                <c:pt idx="15">
                  <c:v>5.6928182907716361E-2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D-4309-A5A0-AF571D318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dep-ling'!$F$33</c:f>
              <c:strCache>
                <c:ptCount val="1"/>
                <c:pt idx="0">
                  <c:v>MÀQUINES I MOTORS TÈRMICS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dep-ling'!$Q$33:$AF$33</c:f>
              <c:numCache>
                <c:formatCode>0.0%</c:formatCode>
                <c:ptCount val="16"/>
                <c:pt idx="0">
                  <c:v>1.6359331276458347E-2</c:v>
                </c:pt>
                <c:pt idx="1">
                  <c:v>3.4205088006841015E-3</c:v>
                </c:pt>
                <c:pt idx="2">
                  <c:v>2.193705641981504E-2</c:v>
                </c:pt>
                <c:pt idx="3">
                  <c:v>2.0541745003829819E-2</c:v>
                </c:pt>
                <c:pt idx="4">
                  <c:v>1.9516059340342794E-2</c:v>
                </c:pt>
                <c:pt idx="5">
                  <c:v>1.7580238009376126E-2</c:v>
                </c:pt>
                <c:pt idx="6">
                  <c:v>1.7597689739193217E-2</c:v>
                </c:pt>
                <c:pt idx="7">
                  <c:v>4.738025246411897E-2</c:v>
                </c:pt>
                <c:pt idx="8">
                  <c:v>1.6845196959225987E-2</c:v>
                </c:pt>
                <c:pt idx="9">
                  <c:v>1.7117275280898875E-2</c:v>
                </c:pt>
                <c:pt idx="10">
                  <c:v>1.6099690740403856E-2</c:v>
                </c:pt>
                <c:pt idx="11">
                  <c:v>8.5000000000000006E-2</c:v>
                </c:pt>
                <c:pt idx="12">
                  <c:v>1.8573955640223162E-2</c:v>
                </c:pt>
                <c:pt idx="13">
                  <c:v>2.001516300227445E-2</c:v>
                </c:pt>
                <c:pt idx="14">
                  <c:v>1.7973638663293837E-2</c:v>
                </c:pt>
                <c:pt idx="15">
                  <c:v>1.6910069177555723E-2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1-4E89-AC19-ADDF16CCA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dep-ling'!$F$34</c:f>
              <c:strCache>
                <c:ptCount val="1"/>
                <c:pt idx="0">
                  <c:v>MATEMÀTICA APLICADA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dep-ling'!$Q$34:$AF$34</c:f>
              <c:numCache>
                <c:formatCode>0.0%</c:formatCode>
                <c:ptCount val="16"/>
                <c:pt idx="0">
                  <c:v>0.15176783677607397</c:v>
                </c:pt>
                <c:pt idx="1">
                  <c:v>0.13169522987995416</c:v>
                </c:pt>
                <c:pt idx="2">
                  <c:v>0.13311155774250932</c:v>
                </c:pt>
                <c:pt idx="3">
                  <c:v>0.11836286013753612</c:v>
                </c:pt>
                <c:pt idx="4">
                  <c:v>9.5830138290277381E-2</c:v>
                </c:pt>
                <c:pt idx="5">
                  <c:v>0.14205234024434182</c:v>
                </c:pt>
                <c:pt idx="6">
                  <c:v>0.11177644710578842</c:v>
                </c:pt>
                <c:pt idx="7">
                  <c:v>0.11457714744821323</c:v>
                </c:pt>
                <c:pt idx="8">
                  <c:v>0.12034096031879858</c:v>
                </c:pt>
                <c:pt idx="9">
                  <c:v>0.10107199612142106</c:v>
                </c:pt>
                <c:pt idx="10">
                  <c:v>0.10714651551883089</c:v>
                </c:pt>
                <c:pt idx="11">
                  <c:v>0.11700000000000001</c:v>
                </c:pt>
                <c:pt idx="12">
                  <c:v>0.13899564857533867</c:v>
                </c:pt>
                <c:pt idx="13">
                  <c:v>8.7332453642614077E-2</c:v>
                </c:pt>
                <c:pt idx="14">
                  <c:v>8.8922205105633798E-2</c:v>
                </c:pt>
                <c:pt idx="15">
                  <c:v>9.562744400995378E-2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F-4A12-ABD5-AB7FC91DA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dep-ling'!$F$35</c:f>
              <c:strCache>
                <c:ptCount val="1"/>
                <c:pt idx="0">
                  <c:v>MECÀNICA MEDIS CONTINUS I TEORIA D'ESTRUCTURES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dep-ling'!$Q$35:$AF$35</c:f>
              <c:numCache>
                <c:formatCode>0.0%</c:formatCode>
                <c:ptCount val="16"/>
                <c:pt idx="0">
                  <c:v>9.4762795131250924E-2</c:v>
                </c:pt>
                <c:pt idx="1">
                  <c:v>4.9611814189627373E-2</c:v>
                </c:pt>
                <c:pt idx="2">
                  <c:v>3.1739500984512302E-2</c:v>
                </c:pt>
                <c:pt idx="3">
                  <c:v>5.6426922895765626E-2</c:v>
                </c:pt>
                <c:pt idx="4">
                  <c:v>2.5493844265864381E-2</c:v>
                </c:pt>
                <c:pt idx="5">
                  <c:v>3.1016637729042697E-2</c:v>
                </c:pt>
                <c:pt idx="6">
                  <c:v>3.6857256422918948E-2</c:v>
                </c:pt>
                <c:pt idx="7">
                  <c:v>8.0798926604208843E-2</c:v>
                </c:pt>
                <c:pt idx="8">
                  <c:v>8.7506554798112229E-2</c:v>
                </c:pt>
                <c:pt idx="9">
                  <c:v>5.7970027247956399E-2</c:v>
                </c:pt>
                <c:pt idx="10">
                  <c:v>7.8098917017313918E-2</c:v>
                </c:pt>
                <c:pt idx="11">
                  <c:v>8.1000000000000003E-2</c:v>
                </c:pt>
                <c:pt idx="12">
                  <c:v>0.11569010293253465</c:v>
                </c:pt>
                <c:pt idx="13">
                  <c:v>7.2139117026630548E-2</c:v>
                </c:pt>
                <c:pt idx="14">
                  <c:v>7.5455719080815914E-2</c:v>
                </c:pt>
                <c:pt idx="15">
                  <c:v>7.4704381723734781E-2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B-478E-8AAF-3DC54C475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dep-ling'!$F$36</c:f>
              <c:strCache>
                <c:ptCount val="1"/>
                <c:pt idx="0">
                  <c:v>ORGANITZACIÓ D'EMPRESA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dep-ling'!$Q$36:$AF$36</c:f>
              <c:numCache>
                <c:formatCode>0.0%</c:formatCode>
                <c:ptCount val="16"/>
                <c:pt idx="0">
                  <c:v>2.2119837333396015E-2</c:v>
                </c:pt>
                <c:pt idx="1">
                  <c:v>4.8856053384175408E-3</c:v>
                </c:pt>
                <c:pt idx="2">
                  <c:v>3.096545980292156E-2</c:v>
                </c:pt>
                <c:pt idx="3">
                  <c:v>3.0793340253932763E-2</c:v>
                </c:pt>
                <c:pt idx="4">
                  <c:v>5.293775802995266E-2</c:v>
                </c:pt>
                <c:pt idx="5">
                  <c:v>5.0859899328859058E-2</c:v>
                </c:pt>
                <c:pt idx="6">
                  <c:v>6.3239913758217137E-2</c:v>
                </c:pt>
                <c:pt idx="7">
                  <c:v>7.1192544098676189E-2</c:v>
                </c:pt>
                <c:pt idx="8">
                  <c:v>7.5373555301927145E-2</c:v>
                </c:pt>
                <c:pt idx="9">
                  <c:v>8.750222651975878E-2</c:v>
                </c:pt>
                <c:pt idx="10">
                  <c:v>7.3130827682731214E-2</c:v>
                </c:pt>
                <c:pt idx="11">
                  <c:v>0.09</c:v>
                </c:pt>
                <c:pt idx="12">
                  <c:v>0.14137922247797982</c:v>
                </c:pt>
                <c:pt idx="13">
                  <c:v>8.1923968982370907E-2</c:v>
                </c:pt>
                <c:pt idx="14">
                  <c:v>6.4048906654126492E-2</c:v>
                </c:pt>
                <c:pt idx="15">
                  <c:v>5.3535119201954175E-2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2-495E-B139-D26388EF4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dep-ling'!$F$37</c:f>
              <c:strCache>
                <c:ptCount val="1"/>
                <c:pt idx="0">
                  <c:v>PINTURA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dep-ling'!$Q$37:$AF$37</c:f>
              <c:numCache>
                <c:formatCode>0.0%</c:formatCode>
                <c:ptCount val="16"/>
                <c:pt idx="0">
                  <c:v>0.2249876733766373</c:v>
                </c:pt>
                <c:pt idx="1">
                  <c:v>0.18412698412698414</c:v>
                </c:pt>
                <c:pt idx="2">
                  <c:v>0.15418610360913332</c:v>
                </c:pt>
                <c:pt idx="3">
                  <c:v>0.15832791856183667</c:v>
                </c:pt>
                <c:pt idx="4">
                  <c:v>3.0593068484769025E-2</c:v>
                </c:pt>
                <c:pt idx="5">
                  <c:v>7.3514045116479201E-2</c:v>
                </c:pt>
                <c:pt idx="6">
                  <c:v>8.8082901554404153E-2</c:v>
                </c:pt>
                <c:pt idx="7">
                  <c:v>7.6433654248639599E-2</c:v>
                </c:pt>
                <c:pt idx="8">
                  <c:v>7.8086803469903751E-2</c:v>
                </c:pt>
                <c:pt idx="9">
                  <c:v>6.9098200737047477E-2</c:v>
                </c:pt>
                <c:pt idx="10">
                  <c:v>7.7642924277716477E-2</c:v>
                </c:pt>
                <c:pt idx="11">
                  <c:v>8.1000000000000003E-2</c:v>
                </c:pt>
                <c:pt idx="12">
                  <c:v>9.4167606343417865E-2</c:v>
                </c:pt>
                <c:pt idx="13">
                  <c:v>5.9404372161791112E-2</c:v>
                </c:pt>
                <c:pt idx="14">
                  <c:v>6.1531053117350416E-2</c:v>
                </c:pt>
                <c:pt idx="15">
                  <c:v>5.948289536297785E-2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C-4305-BCDE-0A50D65B2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dep-ling'!$F$38</c:f>
              <c:strCache>
                <c:ptCount val="1"/>
                <c:pt idx="0">
                  <c:v>PRODUCCIÓ VEGETAL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dep-ling'!$Q$38:$AF$38</c:f>
              <c:numCache>
                <c:formatCode>0.0%</c:formatCode>
                <c:ptCount val="16"/>
                <c:pt idx="0">
                  <c:v>6.3650349650349644E-2</c:v>
                </c:pt>
                <c:pt idx="1">
                  <c:v>7.830981319846643E-2</c:v>
                </c:pt>
                <c:pt idx="2">
                  <c:v>3.6477331943720687E-2</c:v>
                </c:pt>
                <c:pt idx="3">
                  <c:v>3.561308853782557E-2</c:v>
                </c:pt>
                <c:pt idx="4">
                  <c:v>4.654287808453457E-2</c:v>
                </c:pt>
                <c:pt idx="5">
                  <c:v>8.7991083867372533E-2</c:v>
                </c:pt>
                <c:pt idx="6">
                  <c:v>8.0907396696870373E-2</c:v>
                </c:pt>
                <c:pt idx="7">
                  <c:v>8.8847826923817222E-2</c:v>
                </c:pt>
                <c:pt idx="8">
                  <c:v>0.10445285022231071</c:v>
                </c:pt>
                <c:pt idx="9">
                  <c:v>6.3385697022959459E-2</c:v>
                </c:pt>
                <c:pt idx="10">
                  <c:v>9.0241267554915378E-2</c:v>
                </c:pt>
                <c:pt idx="11">
                  <c:v>9.1999999999999998E-2</c:v>
                </c:pt>
                <c:pt idx="12">
                  <c:v>0.19345856252710383</c:v>
                </c:pt>
                <c:pt idx="13">
                  <c:v>7.6298986585437295E-2</c:v>
                </c:pt>
                <c:pt idx="14">
                  <c:v>9.422256688639008E-2</c:v>
                </c:pt>
                <c:pt idx="15">
                  <c:v>8.8000879459132639E-2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B-4A93-8A61-494F80E87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campus i ERT'!$A$41:$C$41</c:f>
              <c:strCache>
                <c:ptCount val="1"/>
                <c:pt idx="0">
                  <c:v>E.T.S.E. GEODESICA, CARTOGRAFICA Y TOP.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8A-45B4-8BFE-D74BA7A481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8A-45B4-8BFE-D74BA7A481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8A-45B4-8BFE-D74BA7A481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8A-45B4-8BFE-D74BA7A481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08A-45B4-8BFE-D74BA7A481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campus i ERT'!$B$20:$C$21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f>'Per campus i ERT'!$F$42:$F$43</c:f>
              <c:numCache>
                <c:formatCode>0.0%</c:formatCode>
                <c:ptCount val="2"/>
                <c:pt idx="0">
                  <c:v>0.98555023923444984</c:v>
                </c:pt>
                <c:pt idx="1">
                  <c:v>1.4449760765550239E-2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8A-45B4-8BFE-D74BA7A481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dep-ling'!$F$39</c:f>
              <c:strCache>
                <c:ptCount val="1"/>
                <c:pt idx="0">
                  <c:v>PROJECTES ARQUITECTÒNICS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dep-ling'!$Q$39:$AF$39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1.1413306681719894E-2</c:v>
                </c:pt>
                <c:pt idx="6">
                  <c:v>4.0210811566933909E-2</c:v>
                </c:pt>
                <c:pt idx="7">
                  <c:v>7.2646411041333958E-2</c:v>
                </c:pt>
                <c:pt idx="8">
                  <c:v>8.3754978451798259E-2</c:v>
                </c:pt>
                <c:pt idx="9">
                  <c:v>0.10818508698080993</c:v>
                </c:pt>
                <c:pt idx="10">
                  <c:v>0.12625276584667447</c:v>
                </c:pt>
                <c:pt idx="11">
                  <c:v>0.128</c:v>
                </c:pt>
                <c:pt idx="12">
                  <c:v>0.14523216864878152</c:v>
                </c:pt>
                <c:pt idx="13">
                  <c:v>0.12037305822894104</c:v>
                </c:pt>
                <c:pt idx="14">
                  <c:v>0.11102746693794507</c:v>
                </c:pt>
                <c:pt idx="15">
                  <c:v>0.10776309205628577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0-4F91-B8CF-D1D0B92B2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dep-ling'!$F$40</c:f>
              <c:strCache>
                <c:ptCount val="1"/>
                <c:pt idx="0">
                  <c:v>PROJECTES D'ENGINYERIA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dep-ling'!$Q$40:$AF$40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2.4445229106119454E-3</c:v>
                </c:pt>
                <c:pt idx="4">
                  <c:v>2.6101759031586909E-2</c:v>
                </c:pt>
                <c:pt idx="5">
                  <c:v>4.5047646549234759E-2</c:v>
                </c:pt>
                <c:pt idx="6">
                  <c:v>4.6581236554110936E-2</c:v>
                </c:pt>
                <c:pt idx="7">
                  <c:v>5.1564144264804365E-2</c:v>
                </c:pt>
                <c:pt idx="8">
                  <c:v>6.3856045550645821E-2</c:v>
                </c:pt>
                <c:pt idx="9">
                  <c:v>6.156552330694811E-2</c:v>
                </c:pt>
                <c:pt idx="10">
                  <c:v>4.1542040545031571E-2</c:v>
                </c:pt>
                <c:pt idx="11">
                  <c:v>4.2999999999999997E-2</c:v>
                </c:pt>
                <c:pt idx="12">
                  <c:v>9.3185920577617334E-2</c:v>
                </c:pt>
                <c:pt idx="13">
                  <c:v>8.0238547031715901E-2</c:v>
                </c:pt>
                <c:pt idx="14">
                  <c:v>7.2752468387320288E-2</c:v>
                </c:pt>
                <c:pt idx="15">
                  <c:v>5.0216450216450215E-2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B-4DE5-87FF-E24D1CCD2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dep-ling'!$F$41</c:f>
              <c:strCache>
                <c:ptCount val="1"/>
                <c:pt idx="0">
                  <c:v>QUÍMICA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dep-ling'!$Q$41:$AF$41</c:f>
              <c:numCache>
                <c:formatCode>0.0%</c:formatCode>
                <c:ptCount val="16"/>
                <c:pt idx="0">
                  <c:v>4.4002838892831797E-2</c:v>
                </c:pt>
                <c:pt idx="1">
                  <c:v>5.5868292268959861E-2</c:v>
                </c:pt>
                <c:pt idx="2">
                  <c:v>2.8184625128651733E-2</c:v>
                </c:pt>
                <c:pt idx="3">
                  <c:v>6.4954033851705464E-2</c:v>
                </c:pt>
                <c:pt idx="4">
                  <c:v>6.976825719594712E-2</c:v>
                </c:pt>
                <c:pt idx="5">
                  <c:v>0.10864708988262052</c:v>
                </c:pt>
                <c:pt idx="6">
                  <c:v>7.5876989646113419E-2</c:v>
                </c:pt>
                <c:pt idx="7">
                  <c:v>0.11586342022890732</c:v>
                </c:pt>
                <c:pt idx="8">
                  <c:v>0.10710072595281307</c:v>
                </c:pt>
                <c:pt idx="9">
                  <c:v>0.12274167804020449</c:v>
                </c:pt>
                <c:pt idx="10">
                  <c:v>0.14344415390362344</c:v>
                </c:pt>
                <c:pt idx="11">
                  <c:v>0.14699999999999999</c:v>
                </c:pt>
                <c:pt idx="12">
                  <c:v>0.18749604605554501</c:v>
                </c:pt>
                <c:pt idx="13">
                  <c:v>9.3655410983136136E-2</c:v>
                </c:pt>
                <c:pt idx="14">
                  <c:v>6.8704810901001112E-2</c:v>
                </c:pt>
                <c:pt idx="15">
                  <c:v>6.8394433241876301E-2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9-4A74-8292-C6F2431A7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dep-ling'!$F$42</c:f>
              <c:strCache>
                <c:ptCount val="1"/>
                <c:pt idx="0">
                  <c:v>SISTEMES INFORMÀTICS I COMPUTACIÓ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dep-ling'!$Q$42:$AF$42</c:f>
              <c:numCache>
                <c:formatCode>0.0%</c:formatCode>
                <c:ptCount val="16"/>
                <c:pt idx="0">
                  <c:v>9.7286003817045996E-2</c:v>
                </c:pt>
                <c:pt idx="1">
                  <c:v>7.9841881370896525E-2</c:v>
                </c:pt>
                <c:pt idx="2">
                  <c:v>0.10702744059106324</c:v>
                </c:pt>
                <c:pt idx="3">
                  <c:v>8.8171898565680126E-2</c:v>
                </c:pt>
                <c:pt idx="4">
                  <c:v>0.10633349049190634</c:v>
                </c:pt>
                <c:pt idx="5">
                  <c:v>9.7369145212177072E-2</c:v>
                </c:pt>
                <c:pt idx="6">
                  <c:v>0.10879626628638102</c:v>
                </c:pt>
                <c:pt idx="7">
                  <c:v>0.1235500856109273</c:v>
                </c:pt>
                <c:pt idx="8">
                  <c:v>0.10951381536994731</c:v>
                </c:pt>
                <c:pt idx="9">
                  <c:v>0.10710539882317388</c:v>
                </c:pt>
                <c:pt idx="10">
                  <c:v>9.6786758645606333E-2</c:v>
                </c:pt>
                <c:pt idx="11">
                  <c:v>0.1</c:v>
                </c:pt>
                <c:pt idx="12">
                  <c:v>0.12205725203199379</c:v>
                </c:pt>
                <c:pt idx="13">
                  <c:v>8.0820441232340542E-2</c:v>
                </c:pt>
                <c:pt idx="14">
                  <c:v>7.5940813937474178E-2</c:v>
                </c:pt>
                <c:pt idx="15">
                  <c:v>7.1518361386092855E-2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F-4003-B1D3-F2EFC54E9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dep-ling'!$F$43</c:f>
              <c:strCache>
                <c:ptCount val="1"/>
                <c:pt idx="0">
                  <c:v>TECNOLOGIA D'ALIMENTS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dep-ling'!$Q$43:$AF$43</c:f>
              <c:numCache>
                <c:formatCode>0.0%</c:formatCode>
                <c:ptCount val="16"/>
                <c:pt idx="0">
                  <c:v>2.0880847102629743E-2</c:v>
                </c:pt>
                <c:pt idx="1">
                  <c:v>1.8795707743831592E-2</c:v>
                </c:pt>
                <c:pt idx="2">
                  <c:v>6.8932446202721338E-3</c:v>
                </c:pt>
                <c:pt idx="3">
                  <c:v>0</c:v>
                </c:pt>
                <c:pt idx="4">
                  <c:v>2.6976289261543804E-2</c:v>
                </c:pt>
                <c:pt idx="5">
                  <c:v>2.1876035797149487E-2</c:v>
                </c:pt>
                <c:pt idx="6">
                  <c:v>1.8716432485216733E-2</c:v>
                </c:pt>
                <c:pt idx="7">
                  <c:v>3.7926542276012776E-2</c:v>
                </c:pt>
                <c:pt idx="8">
                  <c:v>2.9257175707305055E-2</c:v>
                </c:pt>
                <c:pt idx="9">
                  <c:v>4.4338264443841681E-2</c:v>
                </c:pt>
                <c:pt idx="10">
                  <c:v>4.0288469672616532E-2</c:v>
                </c:pt>
                <c:pt idx="11">
                  <c:v>4.1000000000000002E-2</c:v>
                </c:pt>
                <c:pt idx="12">
                  <c:v>8.6831558919969229E-2</c:v>
                </c:pt>
                <c:pt idx="13">
                  <c:v>4.0868004896781877E-2</c:v>
                </c:pt>
                <c:pt idx="14">
                  <c:v>2.8822459765817519E-2</c:v>
                </c:pt>
                <c:pt idx="15">
                  <c:v>2.5738185457925215E-2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0-4040-B673-1EEEC3AED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dep-ling'!$F$44</c:f>
              <c:strCache>
                <c:ptCount val="1"/>
                <c:pt idx="0">
                  <c:v>TERMODINÀMICA APLICADA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dep-ling'!$Q$44:$AF$44</c:f>
              <c:numCache>
                <c:formatCode>0.0%</c:formatCode>
                <c:ptCount val="16"/>
                <c:pt idx="0">
                  <c:v>7.9236564540431959E-2</c:v>
                </c:pt>
                <c:pt idx="1">
                  <c:v>7.7782491868194026E-2</c:v>
                </c:pt>
                <c:pt idx="2">
                  <c:v>3.382302699009225E-2</c:v>
                </c:pt>
                <c:pt idx="3">
                  <c:v>2.650020611271421E-3</c:v>
                </c:pt>
                <c:pt idx="4">
                  <c:v>9.3517173153615477E-2</c:v>
                </c:pt>
                <c:pt idx="5">
                  <c:v>0.10884553322575913</c:v>
                </c:pt>
                <c:pt idx="6">
                  <c:v>9.0004205804009543E-2</c:v>
                </c:pt>
                <c:pt idx="7">
                  <c:v>7.6360444704505565E-2</c:v>
                </c:pt>
                <c:pt idx="8">
                  <c:v>8.6948520955053593E-2</c:v>
                </c:pt>
                <c:pt idx="9">
                  <c:v>8.8260221527310986E-2</c:v>
                </c:pt>
                <c:pt idx="10">
                  <c:v>9.7737819025522046E-2</c:v>
                </c:pt>
                <c:pt idx="11">
                  <c:v>8.3000000000000004E-2</c:v>
                </c:pt>
                <c:pt idx="12">
                  <c:v>0.16026129307758005</c:v>
                </c:pt>
                <c:pt idx="13">
                  <c:v>0.10402826855123674</c:v>
                </c:pt>
                <c:pt idx="14">
                  <c:v>6.5773280459455769E-2</c:v>
                </c:pt>
                <c:pt idx="15">
                  <c:v>5.5658627087198514E-2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E-4C3B-99DC-EAEE60854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dep-ling'!$F$45</c:f>
              <c:strCache>
                <c:ptCount val="1"/>
                <c:pt idx="0">
                  <c:v>URBANISME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dep-ling'!$Q$45:$AF$45</c:f>
              <c:numCache>
                <c:formatCode>0.0%</c:formatCode>
                <c:ptCount val="16"/>
                <c:pt idx="0">
                  <c:v>4.3971230252206409E-3</c:v>
                </c:pt>
                <c:pt idx="1">
                  <c:v>1.6526742563400303E-2</c:v>
                </c:pt>
                <c:pt idx="2">
                  <c:v>1.4326508411360194E-2</c:v>
                </c:pt>
                <c:pt idx="3">
                  <c:v>2.038103891584666E-2</c:v>
                </c:pt>
                <c:pt idx="4">
                  <c:v>5.6751057181658585E-2</c:v>
                </c:pt>
                <c:pt idx="5">
                  <c:v>5.0023511861328668E-2</c:v>
                </c:pt>
                <c:pt idx="6">
                  <c:v>5.0931568866446113E-2</c:v>
                </c:pt>
                <c:pt idx="7">
                  <c:v>4.3380088949709204E-2</c:v>
                </c:pt>
                <c:pt idx="8">
                  <c:v>7.055858882822344E-2</c:v>
                </c:pt>
                <c:pt idx="9">
                  <c:v>5.1791169119688965E-2</c:v>
                </c:pt>
                <c:pt idx="10">
                  <c:v>6.7985573829370122E-2</c:v>
                </c:pt>
                <c:pt idx="11">
                  <c:v>0.08</c:v>
                </c:pt>
                <c:pt idx="12">
                  <c:v>0.10418443691662808</c:v>
                </c:pt>
                <c:pt idx="13">
                  <c:v>8.1588555249236278E-2</c:v>
                </c:pt>
                <c:pt idx="14">
                  <c:v>7.9721750770922487E-2</c:v>
                </c:pt>
                <c:pt idx="15">
                  <c:v>9.5941425235119615E-2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3-4ADA-A204-02BDD1543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200"/>
              <a:t>% de crèdits de docència</a:t>
            </a:r>
            <a:r>
              <a:rPr lang="ca-ES" sz="1200" baseline="0"/>
              <a:t> en valencià i anglès des de 2010 fins l'actualitat</a:t>
            </a:r>
            <a:endParaRPr lang="ca-E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'Històric dep-ling'!$Z$75</c:f>
              <c:strCache>
                <c:ptCount val="1"/>
                <c:pt idx="0">
                  <c:v>% Valencià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dep-ling'!$V$76:$V$91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dep-ling'!$Z$76:$Z$91</c:f>
              <c:numCache>
                <c:formatCode>0.0%</c:formatCode>
                <c:ptCount val="16"/>
                <c:pt idx="0">
                  <c:v>9.0276879956180847E-2</c:v>
                </c:pt>
                <c:pt idx="1">
                  <c:v>7.9987593766187248E-2</c:v>
                </c:pt>
                <c:pt idx="2">
                  <c:v>6.5995496036679938E-2</c:v>
                </c:pt>
                <c:pt idx="3">
                  <c:v>5.3306778435573257E-2</c:v>
                </c:pt>
                <c:pt idx="4">
                  <c:v>4.8906964620397467E-2</c:v>
                </c:pt>
                <c:pt idx="5">
                  <c:v>7.8345391029718631E-2</c:v>
                </c:pt>
                <c:pt idx="6">
                  <c:v>7.6349688648810865E-2</c:v>
                </c:pt>
                <c:pt idx="7">
                  <c:v>8.652065107711869E-2</c:v>
                </c:pt>
                <c:pt idx="8">
                  <c:v>8.8928492547657709E-2</c:v>
                </c:pt>
                <c:pt idx="9">
                  <c:v>7.9303787883037241E-2</c:v>
                </c:pt>
                <c:pt idx="10">
                  <c:v>7.5947241618069622E-2</c:v>
                </c:pt>
                <c:pt idx="11">
                  <c:v>7.2497820628930482E-2</c:v>
                </c:pt>
                <c:pt idx="12">
                  <c:v>8.0148565682903641E-2</c:v>
                </c:pt>
                <c:pt idx="13">
                  <c:v>7.5627941697978082E-2</c:v>
                </c:pt>
                <c:pt idx="14">
                  <c:v>5.7999999999999996E-2</c:v>
                </c:pt>
                <c:pt idx="15">
                  <c:v>5.6493704894327881E-2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5-46C9-A096-9152C0BB1573}"/>
            </c:ext>
          </c:extLst>
        </c:ser>
        <c:ser>
          <c:idx val="1"/>
          <c:order val="1"/>
          <c:tx>
            <c:strRef>
              <c:f>'Històric dep-ling'!$AA$75</c:f>
              <c:strCache>
                <c:ptCount val="1"/>
                <c:pt idx="0">
                  <c:v>% Anglès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dep-ling'!$V$76:$V$91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dep-ling'!$AA$76:$AA$91</c:f>
              <c:numCache>
                <c:formatCode>0.0%</c:formatCode>
                <c:ptCount val="16"/>
                <c:pt idx="0">
                  <c:v>1.946943266995969E-2</c:v>
                </c:pt>
                <c:pt idx="1">
                  <c:v>3.1955196869024705E-2</c:v>
                </c:pt>
                <c:pt idx="2">
                  <c:v>3.6927190583028562E-2</c:v>
                </c:pt>
                <c:pt idx="3">
                  <c:v>3.6915906907182751E-2</c:v>
                </c:pt>
                <c:pt idx="4">
                  <c:v>4.2576007781860631E-2</c:v>
                </c:pt>
                <c:pt idx="5">
                  <c:v>6.5987836199857472E-2</c:v>
                </c:pt>
                <c:pt idx="6">
                  <c:v>6.4025808387726008E-2</c:v>
                </c:pt>
                <c:pt idx="7">
                  <c:v>7.1056707890317955E-2</c:v>
                </c:pt>
                <c:pt idx="8">
                  <c:v>7.2076754937129214E-2</c:v>
                </c:pt>
                <c:pt idx="9">
                  <c:v>7.4342276244911978E-2</c:v>
                </c:pt>
                <c:pt idx="10">
                  <c:v>7.0245774367546546E-2</c:v>
                </c:pt>
                <c:pt idx="11">
                  <c:v>8.182955552133242E-2</c:v>
                </c:pt>
                <c:pt idx="12">
                  <c:v>6.7930703432448142E-2</c:v>
                </c:pt>
                <c:pt idx="13">
                  <c:v>5.6996670387700447E-2</c:v>
                </c:pt>
                <c:pt idx="14">
                  <c:v>6.2E-2</c:v>
                </c:pt>
                <c:pt idx="15">
                  <c:v>6.298340064630685E-2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35-46C9-A096-9152C0BB15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0780287"/>
        <c:axId val="690782687"/>
      </c:barChart>
      <c:catAx>
        <c:axId val="69078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90782687"/>
        <c:crosses val="autoZero"/>
        <c:auto val="1"/>
        <c:lblAlgn val="ctr"/>
        <c:lblOffset val="100"/>
        <c:noMultiLvlLbl val="0"/>
      </c:catAx>
      <c:valAx>
        <c:axId val="69078268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690780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campus i ERT'!$A$48:$C$48</c:f>
              <c:strCache>
                <c:ptCount val="1"/>
                <c:pt idx="0">
                  <c:v>E. POLITÈCNICA SUPERIOR DE GANDIA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19-4020-8C08-CA45448855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19-4020-8C08-CA45448855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19-4020-8C08-CA45448855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D19-4020-8C08-CA4544885563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D19-4020-8C08-CA45448855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campus i ERT'!$B$10:$C$14</c:f>
              <c:strCache>
                <c:ptCount val="5"/>
                <c:pt idx="0">
                  <c:v>ALEMÀ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f>'Per campus i ERT'!$F$49:$F$53</c:f>
              <c:numCache>
                <c:formatCode>0.0%</c:formatCode>
                <c:ptCount val="5"/>
                <c:pt idx="0">
                  <c:v>1.2891406859585439E-2</c:v>
                </c:pt>
                <c:pt idx="1">
                  <c:v>0.82126177471701101</c:v>
                </c:pt>
                <c:pt idx="2">
                  <c:v>8.1419411744750141E-3</c:v>
                </c:pt>
                <c:pt idx="3">
                  <c:v>8.331919801879431E-2</c:v>
                </c:pt>
                <c:pt idx="4">
                  <c:v>7.4385679230134227E-2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19-4020-8C08-CA45448855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E.T.S.E. INDUSTRIAL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campus i ERT'!$A$41:$C$41</c:f>
              <c:strCache>
                <c:ptCount val="1"/>
                <c:pt idx="0">
                  <c:v>E.T.S.E. GEODESICA, CARTOGRAFICA Y TOP.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B5-4702-99E7-F5768FDD81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B5-4702-99E7-F5768FDD81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B5-4702-99E7-F5768FDD81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B5-4702-99E7-F5768FDD81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FB5-4702-99E7-F5768FDD81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campus i ERT'!$B$20:$C$22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campus i ERT'!$F$45:$F$47</c:f>
              <c:numCache>
                <c:formatCode>0.0%</c:formatCode>
                <c:ptCount val="3"/>
                <c:pt idx="0">
                  <c:v>0.82879804644311339</c:v>
                </c:pt>
                <c:pt idx="1">
                  <c:v>0.10469267194017748</c:v>
                </c:pt>
                <c:pt idx="2">
                  <c:v>6.6509281616709007E-2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FB5-4702-99E7-F5768FDD81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campus i ERT'!$A$54:$C$54</c:f>
              <c:strCache>
                <c:ptCount val="1"/>
                <c:pt idx="0">
                  <c:v>FACULTAT D'ADMINISTRACIÓ I DIRECCIÓ D'EMPRESAS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5F-438B-AF8F-CDFE0950A8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5F-438B-AF8F-CDFE0950A8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5F-438B-AF8F-CDFE0950A8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85F-438B-AF8F-CDFE0950A8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85F-438B-AF8F-CDFE0950A8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campus i ERT'!$B$20:$C$22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campus i ERT'!$F$55:$F$57</c:f>
              <c:numCache>
                <c:formatCode>0.0%</c:formatCode>
                <c:ptCount val="3"/>
                <c:pt idx="0">
                  <c:v>0.78072751243482941</c:v>
                </c:pt>
                <c:pt idx="1">
                  <c:v>0.15658896146701026</c:v>
                </c:pt>
                <c:pt idx="2">
                  <c:v>6.2683526098160233E-2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5F-438B-AF8F-CDFE0950A8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campus i ERT'!$A$58:$C$58</c:f>
              <c:strCache>
                <c:ptCount val="1"/>
                <c:pt idx="0">
                  <c:v>FACULTAT DE BELLES ARTS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B8-495C-A55D-A603E6FA74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B8-495C-A55D-A603E6FA74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B8-495C-A55D-A603E6FA74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B8-495C-A55D-A603E6FA74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B8-495C-A55D-A603E6FA74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campus i ERT'!$B$20:$C$22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campus i ERT'!$F$59:$F$61</c:f>
              <c:numCache>
                <c:formatCode>0.0%</c:formatCode>
                <c:ptCount val="3"/>
                <c:pt idx="0">
                  <c:v>0.92814187068424359</c:v>
                </c:pt>
                <c:pt idx="1">
                  <c:v>1.5536723163841809E-2</c:v>
                </c:pt>
                <c:pt idx="2">
                  <c:v>5.6321406151914624E-2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B8-495C-A55D-A603E6FA74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CAMPUS</a:t>
            </a:r>
            <a:r>
              <a:rPr lang="en-US" baseline="0"/>
              <a:t> DE VERA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045087566525821"/>
          <c:h val="0.60208851483179726"/>
        </c:manualLayout>
      </c:layout>
      <c:pieChart>
        <c:varyColors val="1"/>
        <c:ser>
          <c:idx val="0"/>
          <c:order val="0"/>
          <c:tx>
            <c:strRef>
              <c:f>'Per campus i ERT'!$A$73</c:f>
              <c:strCache>
                <c:ptCount val="1"/>
                <c:pt idx="0">
                  <c:v>VERA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71-4A90-A246-53A069A547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71-4A90-A246-53A069A547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71-4A90-A246-53A069A547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71-4A90-A246-53A069A547A1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471-4A90-A246-53A069A547A1}"/>
              </c:ext>
            </c:extLst>
          </c:dPt>
          <c:dLbls>
            <c:dLbl>
              <c:idx val="4"/>
              <c:layout>
                <c:manualLayout>
                  <c:x val="2.8160920814594984E-2"/>
                  <c:y val="-1.440328984749524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71-4A90-A246-53A069A547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campus i ERT'!$B$73:$C$77</c:f>
              <c:strCache>
                <c:ptCount val="5"/>
                <c:pt idx="0">
                  <c:v>ALEMÀ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f>'Per campus i ERT'!$E$73:$E$77</c:f>
              <c:numCache>
                <c:formatCode>0.0%</c:formatCode>
                <c:ptCount val="5"/>
                <c:pt idx="0">
                  <c:v>3.5544011963776017E-3</c:v>
                </c:pt>
                <c:pt idx="1">
                  <c:v>0.79555183051802758</c:v>
                </c:pt>
                <c:pt idx="2">
                  <c:v>3.5544011963776017E-3</c:v>
                </c:pt>
                <c:pt idx="3">
                  <c:v>7.6887057688975399E-2</c:v>
                </c:pt>
                <c:pt idx="4">
                  <c:v>5.6866921159911855E-2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471-4A90-A246-53A069A547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Gestió</a:t>
            </a:r>
            <a:r>
              <a:rPr lang="ca-ES" sz="1000" baseline="0"/>
              <a:t> i Administració Pública (FADE)</a:t>
            </a:r>
            <a:endParaRPr lang="ca-E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84-4FE8-A413-FE9BAA0B5B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84-4FE8-A413-FE9BAA0B5B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84-4FE8-A413-FE9BAA0B5B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84-4FE8-A413-FE9BAA0B5BD2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84-4FE8-A413-FE9BAA0B5BD2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84-4FE8-A413-FE9BAA0B5BD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84-4FE8-A413-FE9BAA0B5BD2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84-4FE8-A413-FE9BAA0B5B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TITUL'!$C$334:$C$335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f>'Per TITUL'!$E$334:$E$335</c:f>
              <c:numCache>
                <c:formatCode>0.0%</c:formatCode>
                <c:ptCount val="2"/>
                <c:pt idx="0">
                  <c:v>0.94996150885296382</c:v>
                </c:pt>
                <c:pt idx="1">
                  <c:v>5.0038491147036179E-2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84-4FE8-A413-FE9BAA0B5B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Administració</a:t>
            </a:r>
            <a:r>
              <a:rPr lang="ca-ES" sz="1000" baseline="0"/>
              <a:t> i Direcció d'Empreses (FADE)</a:t>
            </a:r>
            <a:endParaRPr lang="ca-E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60-4844-A286-DFAD9CDA88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60-4844-A286-DFAD9CDA88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560-4844-A286-DFAD9CDA887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560-4844-A286-DFAD9CDA8877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560-4844-A286-DFAD9CDA8877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60-4844-A286-DFAD9CDA887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60-4844-A286-DFAD9CDA8877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60-4844-A286-DFAD9CDA88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TITUL'!$C$337:$C$339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TITUL'!$E$337:$E$339</c:f>
              <c:numCache>
                <c:formatCode>0.0%</c:formatCode>
                <c:ptCount val="3"/>
                <c:pt idx="0">
                  <c:v>0.75631488596419527</c:v>
                </c:pt>
                <c:pt idx="1">
                  <c:v>0.15817869696721981</c:v>
                </c:pt>
                <c:pt idx="2">
                  <c:v>8.5506417068584972E-2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60-4844-A286-DFAD9CDA88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Percentatge</a:t>
            </a:r>
            <a:r>
              <a:rPr lang="en-US" sz="1100" baseline="0"/>
              <a:t> d'oferta, segons l'idioma de docència</a:t>
            </a:r>
          </a:p>
          <a:p>
            <a:pPr>
              <a:defRPr sz="1050"/>
            </a:pPr>
            <a:r>
              <a:rPr lang="en-US" sz="1050" baseline="0"/>
              <a:t>(total UPV del curs 25-26)</a:t>
            </a:r>
            <a:endParaRPr lang="en-US" sz="105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'[1]Oferta idioma graus per ERT'!$B$25:$D$25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'[1]Oferta idioma graus per ERT'!$F$7:$K$7</c:f>
              <c:strCache>
                <c:ptCount val="6"/>
                <c:pt idx="0">
                  <c:v>ALEMÀ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ITALIÀ</c:v>
                </c:pt>
                <c:pt idx="5">
                  <c:v>VALENCIÀ</c:v>
                </c:pt>
              </c:strCache>
            </c:strRef>
          </c:cat>
          <c:val>
            <c:numRef>
              <c:f>'TOTAL UPV'!$F$24:$K$24</c:f>
              <c:numCache>
                <c:formatCode>0.00%</c:formatCode>
                <c:ptCount val="6"/>
                <c:pt idx="0">
                  <c:v>4.871023082964541E-3</c:v>
                </c:pt>
                <c:pt idx="1">
                  <c:v>0.8550727053035404</c:v>
                </c:pt>
                <c:pt idx="2">
                  <c:v>4.3001051655098439E-3</c:v>
                </c:pt>
                <c:pt idx="3">
                  <c:v>7.8058327112352763E-2</c:v>
                </c:pt>
                <c:pt idx="4">
                  <c:v>7.6527295318395527E-4</c:v>
                </c:pt>
                <c:pt idx="5">
                  <c:v>5.693256638244848E-2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C-410C-82FD-57D68271BB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91328111"/>
        <c:axId val="1591328591"/>
      </c:barChart>
      <c:catAx>
        <c:axId val="159132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91328591"/>
        <c:crosses val="autoZero"/>
        <c:auto val="1"/>
        <c:lblAlgn val="ctr"/>
        <c:lblOffset val="100"/>
        <c:noMultiLvlLbl val="0"/>
      </c:catAx>
      <c:valAx>
        <c:axId val="15913285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59132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Màster U. en Gestió</a:t>
            </a:r>
            <a:r>
              <a:rPr lang="ca-ES" sz="1000" baseline="0"/>
              <a:t> d'Empreses, (FADE)</a:t>
            </a:r>
            <a:endParaRPr lang="ca-E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A4-4917-BD4C-732A86B25F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A4-4917-BD4C-732A86B25F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A4-4917-BD4C-732A86B25F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AA4-4917-BD4C-732A86B25FCC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AA4-4917-BD4C-732A86B25FCC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A4-4917-BD4C-732A86B25F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A4-4917-BD4C-732A86B25FCC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A4-4917-BD4C-732A86B25F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TITUL'!$C$341:$C$342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f>'Per TITUL'!$E$341:$E$342</c:f>
              <c:numCache>
                <c:formatCode>0.0%</c:formatCode>
                <c:ptCount val="2"/>
                <c:pt idx="0">
                  <c:v>0.13008130081300814</c:v>
                </c:pt>
                <c:pt idx="1">
                  <c:v>0.86991869918699183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A4-4917-BD4C-732A86B25F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Comunicació</a:t>
            </a:r>
            <a:r>
              <a:rPr lang="ca-ES" sz="1000" baseline="0"/>
              <a:t> Audiovisual (EPSG)</a:t>
            </a:r>
            <a:endParaRPr lang="ca-E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AF-4760-B48C-CEE3ADA65C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AF-4760-B48C-CEE3ADA65C73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7AF-4760-B48C-CEE3ADA65C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7AF-4760-B48C-CEE3ADA65C73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7AF-4760-B48C-CEE3ADA65C73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AF-4760-B48C-CEE3ADA65C73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AF-4760-B48C-CEE3ADA65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TITUL'!$C$313:$C$315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TITUL'!$E$313:$E$315</c:f>
              <c:numCache>
                <c:formatCode>0.0%</c:formatCode>
                <c:ptCount val="3"/>
                <c:pt idx="0">
                  <c:v>0.66297517792049987</c:v>
                </c:pt>
                <c:pt idx="1">
                  <c:v>3.6452004860267312E-2</c:v>
                </c:pt>
                <c:pt idx="2">
                  <c:v>0.15466064919284844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AF-4760-B48C-CEE3ADA65C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Turisme</a:t>
            </a:r>
            <a:r>
              <a:rPr lang="ca-ES" sz="1000" baseline="0"/>
              <a:t> (EPSG)</a:t>
            </a:r>
            <a:endParaRPr lang="ca-ES" sz="1000"/>
          </a:p>
        </c:rich>
      </c:tx>
      <c:layout>
        <c:manualLayout>
          <c:xMode val="edge"/>
          <c:yMode val="edge"/>
          <c:x val="0.29177817631971653"/>
          <c:y val="4.4124698017978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74-4AC5-BD60-656182D414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74-4AC5-BD60-656182D414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74-4AC5-BD60-656182D414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C74-4AC5-BD60-656182D414FF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C74-4AC5-BD60-656182D414FF}"/>
              </c:ext>
            </c:extLst>
          </c:dPt>
          <c:dLbls>
            <c:dLbl>
              <c:idx val="0"/>
              <c:layout>
                <c:manualLayout>
                  <c:x val="2.3743353678484921E-3"/>
                  <c:y val="-8.29162140314223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74-4AC5-BD60-656182D414FF}"/>
                </c:ext>
              </c:extLst>
            </c:dLbl>
            <c:dLbl>
              <c:idx val="1"/>
              <c:layout>
                <c:manualLayout>
                  <c:x val="-0.15245102505479691"/>
                  <c:y val="-0.1564463751734297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74-4AC5-BD60-656182D414FF}"/>
                </c:ext>
              </c:extLst>
            </c:dLbl>
            <c:dLbl>
              <c:idx val="4"/>
              <c:layout>
                <c:manualLayout>
                  <c:x val="-2.7670130016046061E-2"/>
                  <c:y val="-3.21977110747201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74-4AC5-BD60-656182D414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TITUL'!$C$294:$C$298</c:f>
              <c:strCache>
                <c:ptCount val="5"/>
                <c:pt idx="0">
                  <c:v>ALEMANY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f>'Per TITUL'!$E$294:$E$298</c:f>
              <c:numCache>
                <c:formatCode>0.0%</c:formatCode>
                <c:ptCount val="5"/>
                <c:pt idx="0">
                  <c:v>6.4576886855912827E-2</c:v>
                </c:pt>
                <c:pt idx="1">
                  <c:v>0.68801291537737119</c:v>
                </c:pt>
                <c:pt idx="2">
                  <c:v>4.8432665141934617E-2</c:v>
                </c:pt>
                <c:pt idx="3">
                  <c:v>0.17220503161576753</c:v>
                </c:pt>
                <c:pt idx="4">
                  <c:v>2.6772501009013856E-2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74-4AC5-BD60-656182D414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43724043443718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Tecn. Interactives </a:t>
            </a:r>
            <a:r>
              <a:rPr lang="ca-ES" sz="1000" baseline="0"/>
              <a:t>(EPSG)</a:t>
            </a:r>
            <a:endParaRPr lang="ca-ES" sz="1000"/>
          </a:p>
        </c:rich>
      </c:tx>
      <c:layout>
        <c:manualLayout>
          <c:xMode val="edge"/>
          <c:yMode val="edge"/>
          <c:x val="0.29046733411717196"/>
          <c:y val="4.519774011299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88-4918-B831-B406EF7714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88-4918-B831-B406EF7714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F88-4918-B831-B406EF7714A1}"/>
              </c:ext>
            </c:extLst>
          </c:dPt>
          <c:dPt>
            <c:idx val="3"/>
            <c:bubble3D val="0"/>
            <c:explosion val="8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F88-4918-B831-B406EF7714A1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F88-4918-B831-B406EF7714A1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88-4918-B831-B406EF7714A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88-4918-B831-B406EF7714A1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88-4918-B831-B406EF7714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TITUL'!$C$309:$C$311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TITUL'!$E$309:$E$311</c:f>
              <c:numCache>
                <c:formatCode>0.0%</c:formatCode>
                <c:ptCount val="3"/>
                <c:pt idx="0">
                  <c:v>0.80124978302378058</c:v>
                </c:pt>
                <c:pt idx="1">
                  <c:v>2.2565526818260719E-2</c:v>
                </c:pt>
                <c:pt idx="2">
                  <c:v>0.17618469015795868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88-4918-B831-B406EF7714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40796670374890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Comunicació Audiovisual (II)</a:t>
            </a:r>
            <a:r>
              <a:rPr lang="ca-ES" sz="1000" baseline="0"/>
              <a:t> (EPSG)</a:t>
            </a:r>
            <a:endParaRPr lang="ca-ES" sz="1000"/>
          </a:p>
        </c:rich>
      </c:tx>
      <c:layout>
        <c:manualLayout>
          <c:xMode val="edge"/>
          <c:yMode val="edge"/>
          <c:x val="0.29046733411717196"/>
          <c:y val="4.519774011299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D5-433F-B92F-8AE2ACE1E1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D5-433F-B92F-8AE2ACE1E123}"/>
              </c:ext>
            </c:extLst>
          </c:dPt>
          <c:dPt>
            <c:idx val="2"/>
            <c:bubble3D val="0"/>
            <c:explosion val="11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D5-433F-B92F-8AE2ACE1E1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D5-433F-B92F-8AE2ACE1E123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D5-433F-B92F-8AE2ACE1E123}"/>
              </c:ext>
            </c:extLst>
          </c:dPt>
          <c:dLbls>
            <c:dLbl>
              <c:idx val="2"/>
              <c:layout>
                <c:manualLayout>
                  <c:x val="2.5417119668485255E-2"/>
                  <c:y val="-8.289248582285474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D5-433F-B92F-8AE2ACE1E1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TITUL'!$C$300:$C$302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TITUL'!$E$300:$E$302</c:f>
              <c:numCache>
                <c:formatCode>0.0%</c:formatCode>
                <c:ptCount val="3"/>
                <c:pt idx="0">
                  <c:v>0.85175695461200585</c:v>
                </c:pt>
                <c:pt idx="1">
                  <c:v>9.8828696925329432E-2</c:v>
                </c:pt>
                <c:pt idx="2">
                  <c:v>4.9414348462664716E-2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9D5-433F-B92F-8AE2ACE1E12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Disseny</a:t>
            </a:r>
            <a:r>
              <a:rPr lang="ca-ES" sz="1000" baseline="0"/>
              <a:t> i Tecn. Creatives (FBBAA)</a:t>
            </a:r>
            <a:endParaRPr lang="ca-ES" sz="1000"/>
          </a:p>
        </c:rich>
      </c:tx>
      <c:layout>
        <c:manualLayout>
          <c:xMode val="edge"/>
          <c:yMode val="edge"/>
          <c:x val="0.35772800252280507"/>
          <c:y val="4.4124698017978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E1-4B9D-99F0-AE535615D7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E1-4B9D-99F0-AE535615D7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E1-4B9D-99F0-AE535615D7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E1-4B9D-99F0-AE535615D77F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E1-4B9D-99F0-AE535615D77F}"/>
              </c:ext>
            </c:extLst>
          </c:dPt>
          <c:dLbls>
            <c:dLbl>
              <c:idx val="0"/>
              <c:layout>
                <c:manualLayout>
                  <c:x val="2.3743353678484921E-3"/>
                  <c:y val="-8.29162140314223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E1-4B9D-99F0-AE535615D77F}"/>
                </c:ext>
              </c:extLst>
            </c:dLbl>
            <c:dLbl>
              <c:idx val="1"/>
              <c:layout>
                <c:manualLayout>
                  <c:x val="-2.5648203705180596E-3"/>
                  <c:y val="-2.009932110503994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E1-4B9D-99F0-AE535615D77F}"/>
                </c:ext>
              </c:extLst>
            </c:dLbl>
            <c:dLbl>
              <c:idx val="4"/>
              <c:layout>
                <c:manualLayout>
                  <c:x val="-2.7670130016046061E-2"/>
                  <c:y val="-3.21977110747201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E1-4B9D-99F0-AE535615D7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TITUL'!$C$356:$C$357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f>'Per TITUL'!$E$356:$E$357</c:f>
              <c:numCache>
                <c:formatCode>0.0%</c:formatCode>
                <c:ptCount val="2"/>
                <c:pt idx="0">
                  <c:v>0.98948290972830855</c:v>
                </c:pt>
                <c:pt idx="1">
                  <c:v>1.0517090271691499E-2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EE1-4B9D-99F0-AE535615D7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43724043443718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Belles Arts </a:t>
            </a:r>
            <a:r>
              <a:rPr lang="ca-ES" sz="1000" baseline="0"/>
              <a:t>(FBBAA)</a:t>
            </a:r>
            <a:endParaRPr lang="ca-ES" sz="1000"/>
          </a:p>
        </c:rich>
      </c:tx>
      <c:layout>
        <c:manualLayout>
          <c:xMode val="edge"/>
          <c:yMode val="edge"/>
          <c:x val="0.29046733411717196"/>
          <c:y val="4.519774011299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20-427D-B0E4-549911057D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20-427D-B0E4-549911057D80}"/>
              </c:ext>
            </c:extLst>
          </c:dPt>
          <c:dPt>
            <c:idx val="2"/>
            <c:bubble3D val="0"/>
            <c:explosion val="7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20-427D-B0E4-549911057D80}"/>
              </c:ext>
            </c:extLst>
          </c:dPt>
          <c:dPt>
            <c:idx val="3"/>
            <c:bubble3D val="0"/>
            <c:explosion val="8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D20-427D-B0E4-549911057D80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D20-427D-B0E4-549911057D80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20-427D-B0E4-549911057D80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0-427D-B0E4-549911057D80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20-427D-B0E4-549911057D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TITUL'!$C$352:$C$354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TITUL'!$E$352:$E$354</c:f>
              <c:numCache>
                <c:formatCode>0.0%</c:formatCode>
                <c:ptCount val="3"/>
                <c:pt idx="0">
                  <c:v>0.89420898697155005</c:v>
                </c:pt>
                <c:pt idx="1">
                  <c:v>1.675086413187982E-2</c:v>
                </c:pt>
                <c:pt idx="2">
                  <c:v>8.9040148896570054E-2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20-427D-B0E4-549911057D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40796670374890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Cons. i Restauració de B. Culurals</a:t>
            </a:r>
            <a:r>
              <a:rPr lang="ca-ES" sz="1000" baseline="0"/>
              <a:t> (FBBAA)</a:t>
            </a:r>
            <a:endParaRPr lang="ca-ES" sz="1000"/>
          </a:p>
        </c:rich>
      </c:tx>
      <c:layout>
        <c:manualLayout>
          <c:xMode val="edge"/>
          <c:yMode val="edge"/>
          <c:x val="0.29046733411717196"/>
          <c:y val="4.519774011299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7124065882886967E-2"/>
          <c:y val="0.31273615262793519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0D-4EBA-AFC5-59B6BBD053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0D-4EBA-AFC5-59B6BBD053C6}"/>
              </c:ext>
            </c:extLst>
          </c:dPt>
          <c:dPt>
            <c:idx val="2"/>
            <c:bubble3D val="0"/>
            <c:explosion val="7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0D-4EBA-AFC5-59B6BBD053C6}"/>
              </c:ext>
            </c:extLst>
          </c:dPt>
          <c:dPt>
            <c:idx val="3"/>
            <c:bubble3D val="0"/>
            <c:explosion val="8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0D-4EBA-AFC5-59B6BBD053C6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30D-4EBA-AFC5-59B6BBD053C6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0D-4EBA-AFC5-59B6BBD053C6}"/>
                </c:ext>
              </c:extLst>
            </c:dLbl>
            <c:dLbl>
              <c:idx val="2"/>
              <c:layout>
                <c:manualLayout>
                  <c:x val="7.009974160328894E-2"/>
                  <c:y val="9.926317188342366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0D-4EBA-AFC5-59B6BBD053C6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0D-4EBA-AFC5-59B6BBD05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TITUL'!$C$359:$C$361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TITUL'!$E$359:$E$361</c:f>
              <c:numCache>
                <c:formatCode>0.0%</c:formatCode>
                <c:ptCount val="3"/>
                <c:pt idx="0">
                  <c:v>0.95428571428571429</c:v>
                </c:pt>
                <c:pt idx="1">
                  <c:v>2.2857142857142857E-2</c:v>
                </c:pt>
                <c:pt idx="2">
                  <c:v>2.2857142857142857E-2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0D-4EBA-AFC5-59B6BBD053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40796670374890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Eng.</a:t>
            </a:r>
            <a:r>
              <a:rPr lang="ca-ES" sz="1000" baseline="0"/>
              <a:t> en Disseny Ind. i Desenv. de Productes (ETSED)</a:t>
            </a:r>
            <a:endParaRPr lang="ca-ES" sz="1000"/>
          </a:p>
        </c:rich>
      </c:tx>
      <c:layout>
        <c:manualLayout>
          <c:xMode val="edge"/>
          <c:yMode val="edge"/>
          <c:x val="0.20984649864182153"/>
          <c:y val="7.37002639281892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92-408D-8AA5-301BE5F723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92-408D-8AA5-301BE5F7235E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92-408D-8AA5-301BE5F723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92-408D-8AA5-301BE5F7235E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892-408D-8AA5-301BE5F7235E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92-408D-8AA5-301BE5F7235E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92-408D-8AA5-301BE5F723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TITUL'!$C$97:$C$99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TITUL'!$E$97:$E$99</c:f>
              <c:numCache>
                <c:formatCode>0.0%</c:formatCode>
                <c:ptCount val="3"/>
                <c:pt idx="0">
                  <c:v>0.90284549034314643</c:v>
                </c:pt>
                <c:pt idx="1">
                  <c:v>2.3263172698293647E-2</c:v>
                </c:pt>
                <c:pt idx="2">
                  <c:v>7.3891336958559914E-2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92-408D-8AA5-301BE5F723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Eng.</a:t>
            </a:r>
            <a:r>
              <a:rPr lang="ca-ES" sz="1000" baseline="0"/>
              <a:t> Aeroespacial (ETSED)</a:t>
            </a:r>
            <a:endParaRPr lang="ca-ES" sz="1000"/>
          </a:p>
        </c:rich>
      </c:tx>
      <c:layout>
        <c:manualLayout>
          <c:xMode val="edge"/>
          <c:yMode val="edge"/>
          <c:x val="0.20984649864182153"/>
          <c:y val="7.37002639281892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4C-4C83-89C4-03C16B6707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4C-4C83-89C4-03C16B6707DD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4C-4C83-89C4-03C16B6707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34C-4C83-89C4-03C16B6707DD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34C-4C83-89C4-03C16B6707DD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4C-4C83-89C4-03C16B6707DD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4C-4C83-89C4-03C16B6707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TITUL'!$C$101:$C$103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TITUL'!$E$101:$E$103</c:f>
              <c:numCache>
                <c:formatCode>0.0%</c:formatCode>
                <c:ptCount val="3"/>
                <c:pt idx="0">
                  <c:v>0.67591954383106712</c:v>
                </c:pt>
                <c:pt idx="1">
                  <c:v>0.29199824550410425</c:v>
                </c:pt>
                <c:pt idx="2">
                  <c:v>3.2082210664828623E-2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4C-4C83-89C4-03C16B6707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Percentatge d'oferta de docència en valencià al curs 25-26 (totes les titulacions)</a:t>
            </a:r>
            <a:endParaRPr lang="ca-E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UPV'!$C$25:$D$37</c:f>
              <c:strCache>
                <c:ptCount val="13"/>
                <c:pt idx="0">
                  <c:v>EPSA</c:v>
                </c:pt>
                <c:pt idx="1">
                  <c:v>ETSA</c:v>
                </c:pt>
                <c:pt idx="2">
                  <c:v>ETSEE</c:v>
                </c:pt>
                <c:pt idx="3">
                  <c:v>ETSEADI</c:v>
                </c:pt>
                <c:pt idx="4">
                  <c:v>ETSEInf</c:v>
                </c:pt>
                <c:pt idx="5">
                  <c:v>ETSEAMN</c:v>
                </c:pt>
                <c:pt idx="6">
                  <c:v>ETSCCP</c:v>
                </c:pt>
                <c:pt idx="7">
                  <c:v>ETSET</c:v>
                </c:pt>
                <c:pt idx="8">
                  <c:v>ETSGCT</c:v>
                </c:pt>
                <c:pt idx="9">
                  <c:v>ETSEInd</c:v>
                </c:pt>
                <c:pt idx="10">
                  <c:v>EPSG</c:v>
                </c:pt>
                <c:pt idx="11">
                  <c:v>F. ADE</c:v>
                </c:pt>
                <c:pt idx="12">
                  <c:v>F. BBAA</c:v>
                </c:pt>
              </c:strCache>
            </c:strRef>
          </c:cat>
          <c:val>
            <c:numRef>
              <c:f>'TOTAL UPV'!$K$25:$K$37</c:f>
              <c:numCache>
                <c:formatCode>0.0%</c:formatCode>
                <c:ptCount val="13"/>
                <c:pt idx="0">
                  <c:v>4.6579097658480867E-2</c:v>
                </c:pt>
                <c:pt idx="1">
                  <c:v>0.12953128764898683</c:v>
                </c:pt>
                <c:pt idx="2">
                  <c:v>1.8936769664218745E-2</c:v>
                </c:pt>
                <c:pt idx="3">
                  <c:v>3.2551792854380382E-2</c:v>
                </c:pt>
                <c:pt idx="4">
                  <c:v>7.683391433543188E-2</c:v>
                </c:pt>
                <c:pt idx="5">
                  <c:v>7.0310152794030994E-2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6.6509281616709007E-2</c:v>
                </c:pt>
                <c:pt idx="10">
                  <c:v>7.4385679230134227E-2</c:v>
                </c:pt>
                <c:pt idx="11">
                  <c:v>6.2683526098160233E-2</c:v>
                </c:pt>
                <c:pt idx="12">
                  <c:v>5.6321406151914624E-2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5-4C95-83DE-EA2CF456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2815503"/>
        <c:axId val="1702816943"/>
      </c:barChart>
      <c:catAx>
        <c:axId val="170281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702816943"/>
        <c:crosses val="autoZero"/>
        <c:auto val="1"/>
        <c:lblAlgn val="ctr"/>
        <c:lblOffset val="100"/>
        <c:noMultiLvlLbl val="0"/>
      </c:catAx>
      <c:valAx>
        <c:axId val="17028169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70281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Eng.</a:t>
            </a:r>
            <a:r>
              <a:rPr lang="ca-ES" sz="1000" baseline="0"/>
              <a:t> Elèctrica (ETSED)</a:t>
            </a:r>
            <a:endParaRPr lang="ca-ES" sz="1000"/>
          </a:p>
        </c:rich>
      </c:tx>
      <c:layout>
        <c:manualLayout>
          <c:xMode val="edge"/>
          <c:yMode val="edge"/>
          <c:x val="0.20384167113876589"/>
          <c:y val="5.1590184749732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FA-454E-B56C-EC3000FB5A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FA-454E-B56C-EC3000FB5A13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FA-454E-B56C-EC3000FB5A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FA-454E-B56C-EC3000FB5A13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6FA-454E-B56C-EC3000FB5A13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FA-454E-B56C-EC3000FB5A13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FA-454E-B56C-EC3000FB5A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TITUL'!$C$105:$C$107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TITUL'!$E$105:$E$107</c:f>
              <c:numCache>
                <c:formatCode>0.0%</c:formatCode>
                <c:ptCount val="3"/>
                <c:pt idx="0">
                  <c:v>0.90322958109056861</c:v>
                </c:pt>
                <c:pt idx="1">
                  <c:v>4.7390592089866602E-2</c:v>
                </c:pt>
                <c:pt idx="2">
                  <c:v>4.9379826819564709E-2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FA-454E-B56C-EC3000FB5A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Eng.</a:t>
            </a:r>
            <a:r>
              <a:rPr lang="ca-ES" sz="1000" baseline="0"/>
              <a:t> Elesctrònica Industrial i Automàtica (ETSED)</a:t>
            </a:r>
            <a:endParaRPr lang="ca-ES" sz="1000"/>
          </a:p>
        </c:rich>
      </c:tx>
      <c:layout>
        <c:manualLayout>
          <c:xMode val="edge"/>
          <c:yMode val="edge"/>
          <c:x val="0.20384167113876589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9F-4440-9233-B6CF6A7D95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9F-4440-9233-B6CF6A7D9557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9F-4440-9233-B6CF6A7D95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59F-4440-9233-B6CF6A7D9557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59F-4440-9233-B6CF6A7D9557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9F-4440-9233-B6CF6A7D9557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9F-4440-9233-B6CF6A7D95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TITUL'!$C$109:$C$111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TITUL'!$E$109:$E$111</c:f>
              <c:numCache>
                <c:formatCode>0.0%</c:formatCode>
                <c:ptCount val="3"/>
                <c:pt idx="0">
                  <c:v>0.89682224439571956</c:v>
                </c:pt>
                <c:pt idx="1">
                  <c:v>7.6033561256534474E-2</c:v>
                </c:pt>
                <c:pt idx="2">
                  <c:v>2.7144194347745988E-2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9F-4440-9233-B6CF6A7D95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Eng.</a:t>
            </a:r>
            <a:r>
              <a:rPr lang="ca-ES" sz="1000" baseline="0"/>
              <a:t> Mecànica (ETSED)</a:t>
            </a:r>
            <a:endParaRPr lang="ca-ES" sz="1000"/>
          </a:p>
        </c:rich>
      </c:tx>
      <c:layout>
        <c:manualLayout>
          <c:xMode val="edge"/>
          <c:yMode val="edge"/>
          <c:x val="0.20384167113876589"/>
          <c:y val="5.1590184749732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37-468E-8099-F1618CDE85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37-468E-8099-F1618CDE85FC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37-468E-8099-F1618CDE85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837-468E-8099-F1618CDE85FC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837-468E-8099-F1618CDE85FC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37-468E-8099-F1618CDE85FC}"/>
                </c:ext>
              </c:extLst>
            </c:dLbl>
            <c:dLbl>
              <c:idx val="1"/>
              <c:layout>
                <c:manualLayout>
                  <c:x val="-1.8014482509166846E-2"/>
                  <c:y val="7.37002639281892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37-468E-8099-F1618CDE85FC}"/>
                </c:ext>
              </c:extLst>
            </c:dLbl>
            <c:dLbl>
              <c:idx val="2"/>
              <c:layout>
                <c:manualLayout>
                  <c:x val="5.4043447527500454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37-468E-8099-F1618CDE85FC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37-468E-8099-F1618CDE85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TITUL'!$C$113:$C$115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TITUL'!$E$113:$E$115</c:f>
              <c:numCache>
                <c:formatCode>0.0%</c:formatCode>
                <c:ptCount val="3"/>
                <c:pt idx="0">
                  <c:v>0.94882711065773395</c:v>
                </c:pt>
                <c:pt idx="1">
                  <c:v>3.0233435716437246E-2</c:v>
                </c:pt>
                <c:pt idx="2">
                  <c:v>2.0939453625828757E-2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37-468E-8099-F1618CDE85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Fonaments</a:t>
            </a:r>
            <a:r>
              <a:rPr lang="ca-ES" sz="1000" baseline="0"/>
              <a:t> de l'Arquitectura (ETSA)</a:t>
            </a:r>
            <a:endParaRPr lang="ca-ES" sz="1000"/>
          </a:p>
        </c:rich>
      </c:tx>
      <c:layout>
        <c:manualLayout>
          <c:xMode val="edge"/>
          <c:yMode val="edge"/>
          <c:x val="0.20384167113876589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A2-4259-8804-56F06E389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A2-4259-8804-56F06E3898FF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A2-4259-8804-56F06E389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A2-4259-8804-56F06E3898FF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4A2-4259-8804-56F06E3898FF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A2-4259-8804-56F06E3898FF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A2-4259-8804-56F06E3898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TITUL'!$C$67:$C$69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TITUL'!$E$67:$E$69</c:f>
              <c:numCache>
                <c:formatCode>0.0%</c:formatCode>
                <c:ptCount val="3"/>
                <c:pt idx="0">
                  <c:v>0.71340434411802067</c:v>
                </c:pt>
                <c:pt idx="1">
                  <c:v>0.14277159810557261</c:v>
                </c:pt>
                <c:pt idx="2">
                  <c:v>0.14382405777640678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4A2-4259-8804-56F06E3898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Arquitectura</a:t>
            </a:r>
            <a:r>
              <a:rPr lang="ca-ES" sz="1000" baseline="0"/>
              <a:t> Tècnica (ETSEE)</a:t>
            </a:r>
            <a:endParaRPr lang="ca-ES" sz="1000"/>
          </a:p>
        </c:rich>
      </c:tx>
      <c:layout>
        <c:manualLayout>
          <c:xMode val="edge"/>
          <c:yMode val="edge"/>
          <c:x val="0.20384167113876589"/>
          <c:y val="5.1590184749732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EC-4119-A8A0-3F354CEE27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EC-4119-A8A0-3F354CEE2782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EC-4119-A8A0-3F354CEE27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EC-4119-A8A0-3F354CEE2782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AEC-4119-A8A0-3F354CEE2782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EC-4119-A8A0-3F354CEE2782}"/>
                </c:ext>
              </c:extLst>
            </c:dLbl>
            <c:dLbl>
              <c:idx val="1"/>
              <c:layout>
                <c:manualLayout>
                  <c:x val="-1.8014482509166846E-2"/>
                  <c:y val="7.37002639281892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EC-4119-A8A0-3F354CEE2782}"/>
                </c:ext>
              </c:extLst>
            </c:dLbl>
            <c:dLbl>
              <c:idx val="2"/>
              <c:layout>
                <c:manualLayout>
                  <c:x val="5.4043447527500454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EC-4119-A8A0-3F354CEE2782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EC-4119-A8A0-3F354CEE27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TITUL'!$C$88:$C$90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TITUL'!$E$88:$E$90</c:f>
              <c:numCache>
                <c:formatCode>0.0%</c:formatCode>
                <c:ptCount val="3"/>
                <c:pt idx="0">
                  <c:v>0.91101759213361533</c:v>
                </c:pt>
                <c:pt idx="1">
                  <c:v>6.8244124996206329E-2</c:v>
                </c:pt>
                <c:pt idx="2">
                  <c:v>2.0738282870178329E-2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EC-4119-A8A0-3F354CEE27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Disseny Arquitectònic d'Interiors </a:t>
            </a:r>
            <a:r>
              <a:rPr lang="ca-ES" sz="1000" baseline="0"/>
              <a:t>(ETSA)</a:t>
            </a:r>
            <a:endParaRPr lang="ca-ES" sz="1000"/>
          </a:p>
        </c:rich>
      </c:tx>
      <c:layout>
        <c:manualLayout>
          <c:xMode val="edge"/>
          <c:yMode val="edge"/>
          <c:x val="0.20384167113876589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2C-496D-9FC8-573F5441A4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2C-496D-9FC8-573F5441A46D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2C-496D-9FC8-573F5441A4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82C-496D-9FC8-573F5441A46D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82C-496D-9FC8-573F5441A46D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2C-496D-9FC8-573F5441A46D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2C-496D-9FC8-573F5441A4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TITUL'!$C$67:$C$69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TITUL'!$E$71:$E$73</c:f>
              <c:numCache>
                <c:formatCode>0.0%</c:formatCode>
                <c:ptCount val="3"/>
                <c:pt idx="0">
                  <c:v>0.77873115632624701</c:v>
                </c:pt>
                <c:pt idx="1">
                  <c:v>5.4007639130939936E-2</c:v>
                </c:pt>
                <c:pt idx="2">
                  <c:v>0.16726120454281398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2C-496D-9FC8-573F5441A4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 baseline="0"/>
              <a:t>Màster Hab. d'Arquitectura (ETSA)</a:t>
            </a:r>
            <a:endParaRPr lang="ca-ES" sz="1000"/>
          </a:p>
        </c:rich>
      </c:tx>
      <c:layout>
        <c:manualLayout>
          <c:xMode val="edge"/>
          <c:yMode val="edge"/>
          <c:x val="0.32214481090703628"/>
          <c:y val="5.1590184749732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11-495F-AE41-3EF3598F11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11-495F-AE41-3EF3598F11F0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11-495F-AE41-3EF3598F11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11-495F-AE41-3EF3598F11F0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011-495F-AE41-3EF3598F11F0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11-495F-AE41-3EF3598F11F0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11-495F-AE41-3EF3598F11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TITUL'!$C$75:$C$77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TITUL'!$E$75:$E$77</c:f>
              <c:numCache>
                <c:formatCode>0.0%</c:formatCode>
                <c:ptCount val="3"/>
                <c:pt idx="0">
                  <c:v>0.85623985603931652</c:v>
                </c:pt>
                <c:pt idx="1">
                  <c:v>7.7555342240856071E-2</c:v>
                </c:pt>
                <c:pt idx="2">
                  <c:v>6.6204801719827483E-2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11-495F-AE41-3EF3598F11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Eng.  Agroalimentària</a:t>
            </a:r>
            <a:r>
              <a:rPr lang="ca-ES" sz="1000" baseline="0"/>
              <a:t> i del M. R. (ETSEAMN)</a:t>
            </a:r>
            <a:endParaRPr lang="ca-ES" sz="1000"/>
          </a:p>
        </c:rich>
      </c:tx>
      <c:layout>
        <c:manualLayout>
          <c:xMode val="edge"/>
          <c:yMode val="edge"/>
          <c:x val="0.20384167113876589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BB-4FC3-AEE6-A32BC25EDF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BB-4FC3-AEE6-A32BC25EDF9A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BB-4FC3-AEE6-A32BC25EDF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1BB-4FC3-AEE6-A32BC25EDF9A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1BB-4FC3-AEE6-A32BC25EDF9A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BB-4FC3-AEE6-A32BC25EDF9A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BB-4FC3-AEE6-A32BC25EDF9A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BB-4FC3-AEE6-A32BC25EDF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TITUL'!$C$67:$C$69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TITUL'!$E$157:$E$159</c:f>
              <c:numCache>
                <c:formatCode>0.0%</c:formatCode>
                <c:ptCount val="3"/>
                <c:pt idx="0">
                  <c:v>0.87558577151875705</c:v>
                </c:pt>
                <c:pt idx="1">
                  <c:v>1.4568410829185367E-2</c:v>
                </c:pt>
                <c:pt idx="2">
                  <c:v>0.10984581765205767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BB-4FC3-AEE6-A32BC25EDF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Eng. dels</a:t>
            </a:r>
            <a:r>
              <a:rPr lang="ca-ES" sz="1000" baseline="0"/>
              <a:t> Forests i del M. N. (ETSEAMN)</a:t>
            </a:r>
            <a:endParaRPr lang="ca-ES" sz="1000"/>
          </a:p>
        </c:rich>
      </c:tx>
      <c:layout>
        <c:manualLayout>
          <c:xMode val="edge"/>
          <c:yMode val="edge"/>
          <c:x val="0.20384167113876589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06-4F01-837F-6E681B3359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06-4F01-837F-6E681B3359BB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206-4F01-837F-6E681B3359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206-4F01-837F-6E681B3359BB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206-4F01-837F-6E681B3359BB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06-4F01-837F-6E681B3359BB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06-4F01-837F-6E681B3359BB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06-4F01-837F-6E681B335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TITUL'!$C$67:$C$69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TITUL'!$E$161:$E$163</c:f>
              <c:numCache>
                <c:formatCode>0.0%</c:formatCode>
                <c:ptCount val="3"/>
                <c:pt idx="0">
                  <c:v>0.9394794957090542</c:v>
                </c:pt>
                <c:pt idx="1">
                  <c:v>1.6772426131439911E-2</c:v>
                </c:pt>
                <c:pt idx="2">
                  <c:v>4.3748078159505772E-2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06-4F01-837F-6E681B3359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Biotecnologia </a:t>
            </a:r>
            <a:r>
              <a:rPr lang="ca-ES" sz="1000" baseline="0"/>
              <a:t>(ETSEAMN)</a:t>
            </a:r>
            <a:endParaRPr lang="ca-ES" sz="1000"/>
          </a:p>
        </c:rich>
      </c:tx>
      <c:layout>
        <c:manualLayout>
          <c:xMode val="edge"/>
          <c:yMode val="edge"/>
          <c:x val="0.3959961512365453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C5-4A89-8402-C63639090E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C5-4A89-8402-C63639090E02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C5-4A89-8402-C63639090E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C5-4A89-8402-C63639090E02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C5-4A89-8402-C63639090E02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C5-4A89-8402-C63639090E02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C5-4A89-8402-C63639090E02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C5-4A89-8402-C63639090E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TITUL'!$C$67:$C$69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TITUL'!$E$165:$E$167</c:f>
              <c:numCache>
                <c:formatCode>0.0%</c:formatCode>
                <c:ptCount val="3"/>
                <c:pt idx="0">
                  <c:v>0.77664549452083476</c:v>
                </c:pt>
                <c:pt idx="1">
                  <c:v>0.12654428701053955</c:v>
                </c:pt>
                <c:pt idx="2">
                  <c:v>9.6810218468625656E-2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C5-4A89-8402-C63639090E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campus i ERT'!$A$9:$C$9</c:f>
              <c:strCache>
                <c:ptCount val="1"/>
                <c:pt idx="0">
                  <c:v>E. POLITÈCNICA SUPERIOR D'ALCOI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A0-45C8-A8A5-6C6B2E10B5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A0-45C8-A8A5-6C6B2E10B5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A0-45C8-A8A5-6C6B2E10B5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A0-45C8-A8A5-6C6B2E10B53E}"/>
              </c:ext>
            </c:extLst>
          </c:dPt>
          <c:dPt>
            <c:idx val="4"/>
            <c:bubble3D val="0"/>
            <c:explosion val="7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A0-45C8-A8A5-6C6B2E10B5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campus i ERT'!$B$10:$C$14</c:f>
              <c:strCache>
                <c:ptCount val="5"/>
                <c:pt idx="0">
                  <c:v>ALEMÀ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f>'Per campus i ERT'!$F$10:$F$14</c:f>
              <c:numCache>
                <c:formatCode>0.0%</c:formatCode>
                <c:ptCount val="5"/>
                <c:pt idx="0">
                  <c:v>1.3135351227869789E-2</c:v>
                </c:pt>
                <c:pt idx="1">
                  <c:v>0.8696830382638493</c:v>
                </c:pt>
                <c:pt idx="2">
                  <c:v>8.9948600799543126E-3</c:v>
                </c:pt>
                <c:pt idx="3">
                  <c:v>6.1607652769845804E-2</c:v>
                </c:pt>
                <c:pt idx="4">
                  <c:v>4.6579097658480867E-2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A0-45C8-A8A5-6C6B2E10B5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Ciència</a:t>
            </a:r>
            <a:r>
              <a:rPr lang="ca-ES" sz="1000" baseline="0"/>
              <a:t> i Tecn. dels Aliments (ETSEAMN)</a:t>
            </a:r>
            <a:endParaRPr lang="ca-ES" sz="1000"/>
          </a:p>
        </c:rich>
      </c:tx>
      <c:layout>
        <c:manualLayout>
          <c:xMode val="edge"/>
          <c:yMode val="edge"/>
          <c:x val="0.3959961512365453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83-4570-B220-0707156043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83-4570-B220-0707156043FD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B83-4570-B220-0707156043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B83-4570-B220-0707156043FD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B83-4570-B220-0707156043FD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83-4570-B220-0707156043FD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83-4570-B220-0707156043FD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83-4570-B220-070715604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TITUL'!$C$67:$C$69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TITUL'!$E$169:$E$171</c:f>
              <c:numCache>
                <c:formatCode>0.0%</c:formatCode>
                <c:ptCount val="3"/>
                <c:pt idx="0">
                  <c:v>0.93031923513206949</c:v>
                </c:pt>
                <c:pt idx="1">
                  <c:v>1.1438702851096686E-2</c:v>
                </c:pt>
                <c:pt idx="2">
                  <c:v>5.8242062016833962E-2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83-4570-B220-0707156043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Màster Hab. en Eng. Agronòmica </a:t>
            </a:r>
            <a:r>
              <a:rPr lang="ca-ES" sz="1000" baseline="0"/>
              <a:t>(ETSEAMN)</a:t>
            </a:r>
            <a:endParaRPr lang="ca-ES" sz="1000"/>
          </a:p>
        </c:rich>
      </c:tx>
      <c:layout>
        <c:manualLayout>
          <c:xMode val="edge"/>
          <c:yMode val="edge"/>
          <c:x val="0.3959961512365453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16-4520-BAD5-7F782726D064}"/>
              </c:ext>
            </c:extLst>
          </c:dPt>
          <c:dPt>
            <c:idx val="1"/>
            <c:bubble3D val="0"/>
            <c:explosion val="7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16-4520-BAD5-7F782726D064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616-4520-BAD5-7F782726D0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616-4520-BAD5-7F782726D064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616-4520-BAD5-7F782726D064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16-4520-BAD5-7F782726D064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16-4520-BAD5-7F782726D064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16-4520-BAD5-7F782726D0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TITUL'!$C$185:$C$186</c:f>
              <c:strCache>
                <c:ptCount val="2"/>
                <c:pt idx="0">
                  <c:v>CASTELLÀ</c:v>
                </c:pt>
                <c:pt idx="1">
                  <c:v>VALENCIÀ</c:v>
                </c:pt>
              </c:strCache>
            </c:strRef>
          </c:cat>
          <c:val>
            <c:numRef>
              <c:f>'Per TITUL'!$E$185:$E$186</c:f>
              <c:numCache>
                <c:formatCode>0.0%</c:formatCode>
                <c:ptCount val="2"/>
                <c:pt idx="0">
                  <c:v>0.97903419831586191</c:v>
                </c:pt>
                <c:pt idx="1">
                  <c:v>2.0965801684138169E-2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16-4520-BAD5-7F782726D0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Eng. Informàtica</a:t>
            </a:r>
            <a:r>
              <a:rPr lang="ca-ES" sz="1000" baseline="0"/>
              <a:t> (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ETSEInf</a:t>
            </a:r>
            <a:r>
              <a:rPr lang="ca-ES" sz="1000" baseline="0"/>
              <a:t>)</a:t>
            </a:r>
            <a:endParaRPr lang="ca-ES" sz="1000"/>
          </a:p>
        </c:rich>
      </c:tx>
      <c:layout>
        <c:manualLayout>
          <c:xMode val="edge"/>
          <c:yMode val="edge"/>
          <c:x val="0.32393822119987803"/>
          <c:y val="3.6850131964094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84-4B07-8107-B3D5F1860F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84-4B07-8107-B3D5F1860FAB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84-4B07-8107-B3D5F1860F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84-4B07-8107-B3D5F1860FAB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F84-4B07-8107-B3D5F1860FAB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84-4B07-8107-B3D5F1860FAB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84-4B07-8107-B3D5F1860FAB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84-4B07-8107-B3D5F1860F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TITUL'!$C$67:$C$69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TITUL'!$E$137:$E$139</c:f>
              <c:numCache>
                <c:formatCode>0.0%</c:formatCode>
                <c:ptCount val="3"/>
                <c:pt idx="0">
                  <c:v>0.76441601411712801</c:v>
                </c:pt>
                <c:pt idx="1">
                  <c:v>0.1191132678945627</c:v>
                </c:pt>
                <c:pt idx="2">
                  <c:v>0.11647071798830926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F84-4B07-8107-B3D5F1860F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Ciència</a:t>
            </a:r>
            <a:r>
              <a:rPr lang="ca-ES" sz="1000" baseline="0"/>
              <a:t> de Dades (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ETSEInf</a:t>
            </a:r>
            <a:r>
              <a:rPr lang="ca-ES" sz="1000" baseline="0"/>
              <a:t>)</a:t>
            </a:r>
            <a:endParaRPr lang="ca-ES" sz="1000"/>
          </a:p>
        </c:rich>
      </c:tx>
      <c:layout>
        <c:manualLayout>
          <c:xMode val="edge"/>
          <c:yMode val="edge"/>
          <c:x val="0.29991891118765557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12-4123-BF89-7ABD471587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12-4123-BF89-7ABD47158728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12-4123-BF89-7ABD471587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12-4123-BF89-7ABD47158728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D12-4123-BF89-7ABD47158728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12-4123-BF89-7ABD47158728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12-4123-BF89-7ABD47158728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12-4123-BF89-7ABD471587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TITUL'!$C$67:$C$69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TITUL'!$E$141:$E$142</c:f>
              <c:numCache>
                <c:formatCode>0.0%</c:formatCode>
                <c:ptCount val="2"/>
                <c:pt idx="0">
                  <c:v>0.8061513557264266</c:v>
                </c:pt>
                <c:pt idx="1">
                  <c:v>0.19384864427357346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12-4123-BF89-7ABD471587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Informàtica Ind. i Robòtica </a:t>
            </a:r>
            <a:r>
              <a:rPr lang="ca-ES" sz="1000" baseline="0"/>
              <a:t>(ETSEInf)</a:t>
            </a:r>
            <a:endParaRPr lang="ca-ES" sz="1000"/>
          </a:p>
        </c:rich>
      </c:tx>
      <c:layout>
        <c:manualLayout>
          <c:xMode val="edge"/>
          <c:yMode val="edge"/>
          <c:x val="0.32393822119987803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B8-4193-A377-246EE82AB693}"/>
              </c:ext>
            </c:extLst>
          </c:dPt>
          <c:dPt>
            <c:idx val="1"/>
            <c:bubble3D val="0"/>
            <c:explosion val="9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B8-4193-A377-246EE82AB693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B8-4193-A377-246EE82AB6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B8-4193-A377-246EE82AB693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9B8-4193-A377-246EE82AB693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B8-4193-A377-246EE82AB693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B8-4193-A377-246EE82AB693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B8-4193-A377-246EE82AB6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TITUL'!$C$144:$C$145</c:f>
              <c:strCache>
                <c:ptCount val="2"/>
                <c:pt idx="0">
                  <c:v>CASTELLÀ</c:v>
                </c:pt>
                <c:pt idx="1">
                  <c:v>VALENCIÀ</c:v>
                </c:pt>
              </c:strCache>
            </c:strRef>
          </c:cat>
          <c:val>
            <c:numRef>
              <c:f>'Per TITUL'!$E$144:$E$145</c:f>
              <c:numCache>
                <c:formatCode>0.0%</c:formatCode>
                <c:ptCount val="2"/>
                <c:pt idx="0">
                  <c:v>0.98557692307692313</c:v>
                </c:pt>
                <c:pt idx="1">
                  <c:v>1.4423076923076924E-2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B8-4193-A377-246EE82AB6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Màster en Eng.</a:t>
            </a:r>
            <a:r>
              <a:rPr lang="ca-ES" sz="1000" baseline="0"/>
              <a:t> Informàtica (ETSEInf)</a:t>
            </a:r>
            <a:endParaRPr lang="ca-ES" sz="1000"/>
          </a:p>
        </c:rich>
      </c:tx>
      <c:layout>
        <c:manualLayout>
          <c:xMode val="edge"/>
          <c:yMode val="edge"/>
          <c:x val="0.32393822119987803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46-4467-B2A4-467858906B1D}"/>
              </c:ext>
            </c:extLst>
          </c:dPt>
          <c:dPt>
            <c:idx val="1"/>
            <c:bubble3D val="0"/>
            <c:explosion val="9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46-4467-B2A4-467858906B1D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46-4467-B2A4-467858906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46-4467-B2A4-467858906B1D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146-4467-B2A4-467858906B1D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46-4467-B2A4-467858906B1D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6-4467-B2A4-467858906B1D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46-4467-B2A4-467858906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TITUL'!$C$149:$C$150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f>'Per TITUL'!$E$149:$E$150</c:f>
              <c:numCache>
                <c:formatCode>0.0%</c:formatCode>
                <c:ptCount val="2"/>
                <c:pt idx="0">
                  <c:v>0.94557823129251706</c:v>
                </c:pt>
                <c:pt idx="1">
                  <c:v>5.4421768707482991E-2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46-4467-B2A4-467858906B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Eng. en Disseny Ind. i Desenv. de Productes </a:t>
            </a:r>
            <a:r>
              <a:rPr lang="ca-ES" sz="1000" baseline="0"/>
              <a:t>(EPSA)</a:t>
            </a:r>
            <a:endParaRPr lang="ca-ES" sz="1000"/>
          </a:p>
        </c:rich>
      </c:tx>
      <c:layout>
        <c:manualLayout>
          <c:xMode val="edge"/>
          <c:yMode val="edge"/>
          <c:x val="0.28597457290973244"/>
          <c:y val="2.9480165881204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7B-4E62-AD2D-45A26A38E2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7B-4E62-AD2D-45A26A38E2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7B-4E62-AD2D-45A26A38E2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47B-4E62-AD2D-45A26A38E230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47B-4E62-AD2D-45A26A38E23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7B-4E62-AD2D-45A26A38E2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7B-4E62-AD2D-45A26A38E230}"/>
                </c:ext>
              </c:extLst>
            </c:dLbl>
            <c:dLbl>
              <c:idx val="3"/>
              <c:layout>
                <c:manualLayout>
                  <c:x val="-7.3164537969902799E-2"/>
                  <c:y val="9.33535657958157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7B-4E62-AD2D-45A26A38E230}"/>
                </c:ext>
              </c:extLst>
            </c:dLbl>
            <c:dLbl>
              <c:idx val="4"/>
              <c:layout>
                <c:manualLayout>
                  <c:x val="9.8559292511563312E-2"/>
                  <c:y val="2.2313493455587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7B-4E62-AD2D-45A26A38E2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TITUL'!$C$10:$C$14</c:f>
              <c:strCache>
                <c:ptCount val="5"/>
                <c:pt idx="0">
                  <c:v>ALEMANY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f>'Per TITUL'!$E$10:$E$14</c:f>
              <c:numCache>
                <c:formatCode>0.0%</c:formatCode>
                <c:ptCount val="5"/>
                <c:pt idx="0">
                  <c:v>1.9734678215107992E-2</c:v>
                </c:pt>
                <c:pt idx="1">
                  <c:v>0.91239995614515956</c:v>
                </c:pt>
                <c:pt idx="2">
                  <c:v>1.3156452143405328E-2</c:v>
                </c:pt>
                <c:pt idx="3">
                  <c:v>4.1113912948141651E-2</c:v>
                </c:pt>
                <c:pt idx="4">
                  <c:v>1.3595000548185507E-2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7B-4E62-AD2D-45A26A38E2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46807969841058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Eng. Informàtica </a:t>
            </a:r>
            <a:r>
              <a:rPr lang="ca-ES" sz="1000" baseline="0"/>
              <a:t>(EPSA)</a:t>
            </a:r>
            <a:endParaRPr lang="ca-ES" sz="1000"/>
          </a:p>
        </c:rich>
      </c:tx>
      <c:layout>
        <c:manualLayout>
          <c:xMode val="edge"/>
          <c:yMode val="edge"/>
          <c:x val="0.28597457290973244"/>
          <c:y val="2.9480165881204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F0-4EF0-A623-2CE3799C12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F0-4EF0-A623-2CE3799C12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F0-4EF0-A623-2CE3799C129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F0-4EF0-A623-2CE3799C1299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F0-4EF0-A623-2CE3799C129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F0-4EF0-A623-2CE3799C12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F0-4EF0-A623-2CE3799C1299}"/>
                </c:ext>
              </c:extLst>
            </c:dLbl>
            <c:dLbl>
              <c:idx val="3"/>
              <c:layout>
                <c:manualLayout>
                  <c:x val="-7.3164537969902799E-2"/>
                  <c:y val="9.33535657958157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F0-4EF0-A623-2CE3799C1299}"/>
                </c:ext>
              </c:extLst>
            </c:dLbl>
            <c:dLbl>
              <c:idx val="4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F0-4EF0-A623-2CE3799C1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TITUL'!$C$16:$C$20</c:f>
              <c:strCache>
                <c:ptCount val="5"/>
                <c:pt idx="0">
                  <c:v>ALEMANY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f>'Per TITUL'!$E$16:$E$20</c:f>
              <c:numCache>
                <c:formatCode>0.0%</c:formatCode>
                <c:ptCount val="5"/>
                <c:pt idx="0">
                  <c:v>1.2140833670578713E-2</c:v>
                </c:pt>
                <c:pt idx="1">
                  <c:v>0.79967624443545127</c:v>
                </c:pt>
                <c:pt idx="2">
                  <c:v>9.1056252529340357E-3</c:v>
                </c:pt>
                <c:pt idx="3">
                  <c:v>0.10319708619991906</c:v>
                </c:pt>
                <c:pt idx="4">
                  <c:v>7.5880210441116952E-2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F0-4EF0-A623-2CE3799C12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46807969841058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Adm. i Direcció d'Empreses </a:t>
            </a:r>
            <a:r>
              <a:rPr lang="ca-ES" sz="1000" baseline="0"/>
              <a:t>(EPSA)</a:t>
            </a:r>
            <a:endParaRPr lang="ca-ES" sz="1000"/>
          </a:p>
        </c:rich>
      </c:tx>
      <c:layout>
        <c:manualLayout>
          <c:xMode val="edge"/>
          <c:yMode val="edge"/>
          <c:x val="0.42784867668579801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12-4AAA-AD84-0482F6AB37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12-4AAA-AD84-0482F6AB37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12-4AAA-AD84-0482F6AB37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12-4AAA-AD84-0482F6AB371E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12-4AAA-AD84-0482F6AB371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12-4AAA-AD84-0482F6AB371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12-4AAA-AD84-0482F6AB371E}"/>
                </c:ext>
              </c:extLst>
            </c:dLbl>
            <c:dLbl>
              <c:idx val="3"/>
              <c:layout>
                <c:manualLayout>
                  <c:x val="-2.227364791996611E-3"/>
                  <c:y val="9.335560203250206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12-4AAA-AD84-0482F6AB371E}"/>
                </c:ext>
              </c:extLst>
            </c:dLbl>
            <c:dLbl>
              <c:idx val="4"/>
              <c:layout>
                <c:manualLayout>
                  <c:x val="9.8559292511563312E-2"/>
                  <c:y val="2.2313493455587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12-4AAA-AD84-0482F6AB3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TITUL'!$C$22:$C$26</c:f>
              <c:strCache>
                <c:ptCount val="5"/>
                <c:pt idx="0">
                  <c:v>ALEMANY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f>'Per TITUL'!$E$22:$E$26</c:f>
              <c:numCache>
                <c:formatCode>0.0%</c:formatCode>
                <c:ptCount val="5"/>
                <c:pt idx="0">
                  <c:v>1.4833409402099498E-2</c:v>
                </c:pt>
                <c:pt idx="1">
                  <c:v>0.81857599269739845</c:v>
                </c:pt>
                <c:pt idx="2">
                  <c:v>1.026928343222273E-2</c:v>
                </c:pt>
                <c:pt idx="3">
                  <c:v>9.3564582382473754E-2</c:v>
                </c:pt>
                <c:pt idx="4">
                  <c:v>6.2756732085805567E-2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612-4AAA-AD84-0482F6AB37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46807969841058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Eng. Elèctrica </a:t>
            </a:r>
            <a:r>
              <a:rPr lang="ca-ES" sz="1000" baseline="0"/>
              <a:t>(EPSA)</a:t>
            </a:r>
            <a:endParaRPr lang="ca-ES" sz="1000"/>
          </a:p>
        </c:rich>
      </c:tx>
      <c:layout>
        <c:manualLayout>
          <c:xMode val="edge"/>
          <c:yMode val="edge"/>
          <c:x val="0.42784867668579801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7E-4283-BA71-6BD4BD27AA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7E-4283-BA71-6BD4BD27AA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7E-4283-BA71-6BD4BD27AA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7E-4283-BA71-6BD4BD27AAC5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7E-4283-BA71-6BD4BD27AAC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7E-4283-BA71-6BD4BD27AAC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7E-4283-BA71-6BD4BD27AAC5}"/>
                </c:ext>
              </c:extLst>
            </c:dLbl>
            <c:dLbl>
              <c:idx val="3"/>
              <c:layout>
                <c:manualLayout>
                  <c:x val="-2.227364791996611E-3"/>
                  <c:y val="9.335560203250206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7E-4283-BA71-6BD4BD27AAC5}"/>
                </c:ext>
              </c:extLst>
            </c:dLbl>
            <c:dLbl>
              <c:idx val="4"/>
              <c:layout>
                <c:manualLayout>
                  <c:x val="9.8559292511563312E-2"/>
                  <c:y val="2.2313493455587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7E-4283-BA71-6BD4BD27A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TITUL'!$C$28:$C$32</c:f>
              <c:strCache>
                <c:ptCount val="5"/>
                <c:pt idx="0">
                  <c:v>ALEMANY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f>'Per TITUL'!$E$28:$E$32</c:f>
              <c:numCache>
                <c:formatCode>0.0%</c:formatCode>
                <c:ptCount val="5"/>
                <c:pt idx="0">
                  <c:v>2.7705094659073417E-2</c:v>
                </c:pt>
                <c:pt idx="1">
                  <c:v>0.87840541788517779</c:v>
                </c:pt>
                <c:pt idx="2">
                  <c:v>1.8470063106048946E-2</c:v>
                </c:pt>
                <c:pt idx="3">
                  <c:v>3.2322610435585652E-2</c:v>
                </c:pt>
                <c:pt idx="4">
                  <c:v>4.3096813914114206E-2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7E-4283-BA71-6BD4BD27AA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46807969841058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campus i ERT'!$A$15:$C$15</c:f>
              <c:strCache>
                <c:ptCount val="1"/>
                <c:pt idx="0">
                  <c:v>E.T.S. D'ARQUITECTURA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AA-4C0C-91FF-AA6C215C62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AA-4C0C-91FF-AA6C215C62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AA-4C0C-91FF-AA6C215C62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AA-4C0C-91FF-AA6C215C62B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0AA-4C0C-91FF-AA6C215C62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campus i ERT'!$B$16:$C$18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campus i ERT'!$F$16:$F$18</c:f>
              <c:numCache>
                <c:formatCode>0.0%</c:formatCode>
                <c:ptCount val="3"/>
                <c:pt idx="0">
                  <c:v>0.7653176708046856</c:v>
                </c:pt>
                <c:pt idx="1">
                  <c:v>0.10515104154632743</c:v>
                </c:pt>
                <c:pt idx="2">
                  <c:v>0.12953128764898683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0AA-4C0C-91FF-AA6C215C62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Eng. Mecànica </a:t>
            </a:r>
            <a:r>
              <a:rPr lang="ca-ES" sz="1000" baseline="0"/>
              <a:t>(EPSA)</a:t>
            </a:r>
            <a:endParaRPr lang="ca-ES" sz="1000"/>
          </a:p>
        </c:rich>
      </c:tx>
      <c:layout>
        <c:manualLayout>
          <c:xMode val="edge"/>
          <c:yMode val="edge"/>
          <c:x val="0.42784867668579801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AC-4EF9-A5AE-2297A86E51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AC-4EF9-A5AE-2297A86E51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AC-4EF9-A5AE-2297A86E51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AC-4EF9-A5AE-2297A86E5190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AC-4EF9-A5AE-2297A86E519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AC-4EF9-A5AE-2297A86E51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AC-4EF9-A5AE-2297A86E5190}"/>
                </c:ext>
              </c:extLst>
            </c:dLbl>
            <c:dLbl>
              <c:idx val="3"/>
              <c:layout>
                <c:manualLayout>
                  <c:x val="-1.8597464825767997E-2"/>
                  <c:y val="1.965533810431280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AC-4EF9-A5AE-2297A86E5190}"/>
                </c:ext>
              </c:extLst>
            </c:dLbl>
            <c:dLbl>
              <c:idx val="4"/>
              <c:layout>
                <c:manualLayout>
                  <c:x val="6.0362273321377238E-2"/>
                  <c:y val="2.0369128062039477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AC-4EF9-A5AE-2297A86E5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TITUL'!$C$34:$C$38</c:f>
              <c:strCache>
                <c:ptCount val="5"/>
                <c:pt idx="0">
                  <c:v>ALEMANY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f>'Per TITUL'!$E$34:$E$38</c:f>
              <c:numCache>
                <c:formatCode>0.0%</c:formatCode>
                <c:ptCount val="5"/>
                <c:pt idx="0">
                  <c:v>1.3231402528668038E-2</c:v>
                </c:pt>
                <c:pt idx="1">
                  <c:v>0.88750367538959118</c:v>
                </c:pt>
                <c:pt idx="2">
                  <c:v>8.8209350191120247E-3</c:v>
                </c:pt>
                <c:pt idx="3">
                  <c:v>3.0873272566892089E-2</c:v>
                </c:pt>
                <c:pt idx="4">
                  <c:v>5.9570714495736546E-2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AC-4EF9-A5AE-2297A86E51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46807969841058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Eng. Química </a:t>
            </a:r>
            <a:r>
              <a:rPr lang="ca-ES" sz="1000" baseline="0"/>
              <a:t>(EPSA)</a:t>
            </a:r>
            <a:endParaRPr lang="ca-ES" sz="1000"/>
          </a:p>
        </c:rich>
      </c:tx>
      <c:layout>
        <c:manualLayout>
          <c:xMode val="edge"/>
          <c:yMode val="edge"/>
          <c:x val="0.42784867668579801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C2-4004-BB35-88989F2A59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C2-4004-BB35-88989F2A59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C2-4004-BB35-88989F2A59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C2-4004-BB35-88989F2A5930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8C2-4004-BB35-88989F2A593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C2-4004-BB35-88989F2A59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C2-4004-BB35-88989F2A5930}"/>
                </c:ext>
              </c:extLst>
            </c:dLbl>
            <c:dLbl>
              <c:idx val="3"/>
              <c:layout>
                <c:manualLayout>
                  <c:x val="-1.8597464825767997E-2"/>
                  <c:y val="1.965533810431280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C2-4004-BB35-88989F2A5930}"/>
                </c:ext>
              </c:extLst>
            </c:dLbl>
            <c:dLbl>
              <c:idx val="4"/>
              <c:layout>
                <c:manualLayout>
                  <c:x val="6.0362273321377238E-2"/>
                  <c:y val="2.0369128062039477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C2-4004-BB35-88989F2A59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TITUL'!$C$40:$C$44</c:f>
              <c:strCache>
                <c:ptCount val="5"/>
                <c:pt idx="0">
                  <c:v>ALEMANY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f>'Per TITUL'!$E$40:$E$44</c:f>
              <c:numCache>
                <c:formatCode>0.0%</c:formatCode>
                <c:ptCount val="5"/>
                <c:pt idx="0">
                  <c:v>9.5560129373713602E-3</c:v>
                </c:pt>
                <c:pt idx="1">
                  <c:v>0.4618494560423404</c:v>
                </c:pt>
                <c:pt idx="2">
                  <c:v>6.615701264334019E-3</c:v>
                </c:pt>
                <c:pt idx="3">
                  <c:v>1.5436636283446045E-2</c:v>
                </c:pt>
                <c:pt idx="4">
                  <c:v>4.0282269920611583E-2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8C2-4004-BB35-88989F2A59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46807969841058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</a:t>
            </a:r>
            <a:r>
              <a:rPr lang="ca-ES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Informàtica Ind. i Robòtica </a:t>
            </a:r>
            <a:r>
              <a:rPr lang="ca-ES" sz="1000" baseline="0"/>
              <a:t>(EPSA)</a:t>
            </a:r>
            <a:endParaRPr lang="ca-ES" sz="1000"/>
          </a:p>
        </c:rich>
      </c:tx>
      <c:layout>
        <c:manualLayout>
          <c:xMode val="edge"/>
          <c:yMode val="edge"/>
          <c:x val="0.42784867668579801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75-4274-8883-88BE8232A7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75-4274-8883-88BE8232A79E}"/>
              </c:ext>
            </c:extLst>
          </c:dPt>
          <c:dPt>
            <c:idx val="2"/>
            <c:bubble3D val="0"/>
            <c:explosion val="1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75-4274-8883-88BE8232A7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375-4274-8883-88BE8232A79E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375-4274-8883-88BE8232A7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TITUL'!$C$46:$C$48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TITUL'!$E$46:$E$48</c:f>
              <c:numCache>
                <c:formatCode>0.0%</c:formatCode>
                <c:ptCount val="3"/>
                <c:pt idx="0">
                  <c:v>0.9292371418709009</c:v>
                </c:pt>
                <c:pt idx="1">
                  <c:v>3.1066620642043494E-2</c:v>
                </c:pt>
                <c:pt idx="2">
                  <c:v>3.9696237487055579E-2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75-4274-8883-88BE8232A7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46807969841058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Ciències Ambientals </a:t>
            </a:r>
            <a:r>
              <a:rPr lang="ca-ES" sz="1000" baseline="0"/>
              <a:t>(EPSG)</a:t>
            </a:r>
            <a:endParaRPr lang="ca-ES" sz="1000"/>
          </a:p>
        </c:rich>
      </c:tx>
      <c:layout>
        <c:manualLayout>
          <c:xMode val="edge"/>
          <c:yMode val="edge"/>
          <c:x val="0.3959961512365453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6D-4E2D-97F3-163355FD5B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6D-4E2D-97F3-163355FD5B5D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66D-4E2D-97F3-163355FD5B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66D-4E2D-97F3-163355FD5B5D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66D-4E2D-97F3-163355FD5B5D}"/>
              </c:ext>
            </c:extLst>
          </c:dPt>
          <c:dLbls>
            <c:dLbl>
              <c:idx val="0"/>
              <c:layout>
                <c:manualLayout>
                  <c:x val="3.0038322147175011E-2"/>
                  <c:y val="-7.37002639281892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6D-4E2D-97F3-163355FD5B5D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6D-4E2D-97F3-163355FD5B5D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6D-4E2D-97F3-163355FD5B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TITUL'!$C$290:$C$292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TITUL'!$E$290:$E$292</c:f>
              <c:numCache>
                <c:formatCode>0.0%</c:formatCode>
                <c:ptCount val="3"/>
                <c:pt idx="0">
                  <c:v>0.83778773366290749</c:v>
                </c:pt>
                <c:pt idx="1">
                  <c:v>0.11370307430866677</c:v>
                </c:pt>
                <c:pt idx="2">
                  <c:v>4.8509192028425768E-2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6D-4E2D-97F3-163355FD5B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Turisme </a:t>
            </a:r>
            <a:r>
              <a:rPr lang="ca-ES" sz="1000" baseline="0"/>
              <a:t>(EPSG)</a:t>
            </a:r>
            <a:endParaRPr lang="ca-ES" sz="1000"/>
          </a:p>
        </c:rich>
      </c:tx>
      <c:layout>
        <c:manualLayout>
          <c:xMode val="edge"/>
          <c:yMode val="edge"/>
          <c:x val="0.3959961512365453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C7-4E2F-AEE8-18E18EE6D6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C7-4E2F-AEE8-18E18EE6D6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C7-4E2F-AEE8-18E18EE6D6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C7-4E2F-AEE8-18E18EE6D695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9C7-4E2F-AEE8-18E18EE6D695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C7-4E2F-AEE8-18E18EE6D695}"/>
                </c:ext>
              </c:extLst>
            </c:dLbl>
            <c:dLbl>
              <c:idx val="2"/>
              <c:layout>
                <c:manualLayout>
                  <c:x val="0"/>
                  <c:y val="-2.211007917845684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C7-4E2F-AEE8-18E18EE6D695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C7-4E2F-AEE8-18E18EE6D6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TITUL'!$C$294:$C$298</c:f>
              <c:strCache>
                <c:ptCount val="5"/>
                <c:pt idx="0">
                  <c:v>ALEMANY</c:v>
                </c:pt>
                <c:pt idx="1">
                  <c:v>CASTELLÀ</c:v>
                </c:pt>
                <c:pt idx="2">
                  <c:v>FRANCÈS</c:v>
                </c:pt>
                <c:pt idx="3">
                  <c:v>ANGLÈS</c:v>
                </c:pt>
                <c:pt idx="4">
                  <c:v>VALENCIÀ</c:v>
                </c:pt>
              </c:strCache>
            </c:strRef>
          </c:cat>
          <c:val>
            <c:numRef>
              <c:f>'Per TITUL'!$E$294:$E$298</c:f>
              <c:numCache>
                <c:formatCode>0.0%</c:formatCode>
                <c:ptCount val="5"/>
                <c:pt idx="0">
                  <c:v>6.4576886855912827E-2</c:v>
                </c:pt>
                <c:pt idx="1">
                  <c:v>0.68801291537737119</c:v>
                </c:pt>
                <c:pt idx="2">
                  <c:v>4.8432665141934617E-2</c:v>
                </c:pt>
                <c:pt idx="3">
                  <c:v>0.17220503161576753</c:v>
                </c:pt>
                <c:pt idx="4">
                  <c:v>2.6772501009013856E-2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C7-4E2F-AEE8-18E18EE6D6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Comunicació Audiovisual</a:t>
            </a:r>
            <a:r>
              <a:rPr lang="ca-ES" sz="1000" baseline="0"/>
              <a:t> (EPSG)</a:t>
            </a:r>
            <a:endParaRPr lang="ca-ES" sz="1000"/>
          </a:p>
        </c:rich>
      </c:tx>
      <c:layout>
        <c:manualLayout>
          <c:xMode val="edge"/>
          <c:yMode val="edge"/>
          <c:x val="0.3959961512365453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75-4A85-8087-4B6A58DAB2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75-4A85-8087-4B6A58DAB244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75-4A85-8087-4B6A58DAB2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75-4A85-8087-4B6A58DAB244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75-4A85-8087-4B6A58DAB244}"/>
              </c:ext>
            </c:extLst>
          </c:dPt>
          <c:dLbls>
            <c:dLbl>
              <c:idx val="0"/>
              <c:layout>
                <c:manualLayout>
                  <c:x val="3.0038322147175011E-2"/>
                  <c:y val="-7.37002639281892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75-4A85-8087-4B6A58DAB244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75-4A85-8087-4B6A58DAB244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75-4A85-8087-4B6A58DAB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TITUL'!$C$290:$C$292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TITUL'!$E$300:$E$302</c:f>
              <c:numCache>
                <c:formatCode>0.0%</c:formatCode>
                <c:ptCount val="3"/>
                <c:pt idx="0">
                  <c:v>0.85175695461200585</c:v>
                </c:pt>
                <c:pt idx="1">
                  <c:v>9.8828696925329432E-2</c:v>
                </c:pt>
                <c:pt idx="2">
                  <c:v>4.9414348462664716E-2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75-4A85-8087-4B6A58DAB2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Eng. de Sist. de Telecom.</a:t>
            </a:r>
            <a:r>
              <a:rPr lang="ca-ES" sz="1000" baseline="0"/>
              <a:t>, So i Imatge (EPSG)</a:t>
            </a:r>
            <a:endParaRPr lang="ca-ES" sz="1000"/>
          </a:p>
        </c:rich>
      </c:tx>
      <c:layout>
        <c:manualLayout>
          <c:xMode val="edge"/>
          <c:yMode val="edge"/>
          <c:x val="0.3959961512365453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1-4680-9A5E-8318D9BBB1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71-4680-9A5E-8318D9BBB1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71-4680-9A5E-8318D9BBB175}"/>
              </c:ext>
            </c:extLst>
          </c:dPt>
          <c:dPt>
            <c:idx val="3"/>
            <c:bubble3D val="0"/>
            <c:explosion val="15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71-4680-9A5E-8318D9BBB175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171-4680-9A5E-8318D9BBB175}"/>
              </c:ext>
            </c:extLst>
          </c:dPt>
          <c:dLbls>
            <c:dLbl>
              <c:idx val="0"/>
              <c:layout>
                <c:manualLayout>
                  <c:x val="3.0038322147175011E-2"/>
                  <c:y val="-7.37002639281892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71-4680-9A5E-8318D9BBB175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71-4680-9A5E-8318D9BBB175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71-4680-9A5E-8318D9BBB1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TITUL'!$C$304:$C$307</c:f>
              <c:strCache>
                <c:ptCount val="4"/>
                <c:pt idx="0">
                  <c:v>ALEMANY</c:v>
                </c:pt>
                <c:pt idx="1">
                  <c:v>CASTELLÀ</c:v>
                </c:pt>
                <c:pt idx="2">
                  <c:v>ANGLÈS</c:v>
                </c:pt>
                <c:pt idx="3">
                  <c:v>VALENCIÀ</c:v>
                </c:pt>
              </c:strCache>
            </c:strRef>
          </c:cat>
          <c:val>
            <c:numRef>
              <c:f>'Per TITUL'!$E$304:$E$307</c:f>
              <c:numCache>
                <c:formatCode>0.0%</c:formatCode>
                <c:ptCount val="4"/>
                <c:pt idx="0">
                  <c:v>1.3958682300390842E-2</c:v>
                </c:pt>
                <c:pt idx="1">
                  <c:v>0.87220050871642163</c:v>
                </c:pt>
                <c:pt idx="2">
                  <c:v>3.4741609280972766E-2</c:v>
                </c:pt>
                <c:pt idx="3">
                  <c:v>7.9099199702214781E-2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171-4680-9A5E-8318D9BBB1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422706993284571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Eng. de Tecn. Industrials </a:t>
            </a:r>
            <a:r>
              <a:rPr lang="ca-ES" sz="1000" baseline="0"/>
              <a:t>(ETSEInd)</a:t>
            </a:r>
            <a:endParaRPr lang="ca-ES" sz="1000"/>
          </a:p>
        </c:rich>
      </c:tx>
      <c:layout>
        <c:manualLayout>
          <c:xMode val="edge"/>
          <c:yMode val="edge"/>
          <c:x val="0.42001546124876765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DA-48F5-9100-ACA9563F9E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DA-48F5-9100-ACA9563F9E16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DA-48F5-9100-ACA9563F9E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DA-48F5-9100-ACA9563F9E16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DA-48F5-9100-ACA9563F9E16}"/>
              </c:ext>
            </c:extLst>
          </c:dPt>
          <c:dLbls>
            <c:dLbl>
              <c:idx val="0"/>
              <c:layout>
                <c:manualLayout>
                  <c:x val="3.0038322147175011E-2"/>
                  <c:y val="-7.37002639281892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DA-48F5-9100-ACA9563F9E16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DA-48F5-9100-ACA9563F9E16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DA-48F5-9100-ACA9563F9E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TITUL'!$C$239:$C$241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TITUL'!$E$239:$E$241</c:f>
              <c:numCache>
                <c:formatCode>0.0%</c:formatCode>
                <c:ptCount val="3"/>
                <c:pt idx="0">
                  <c:v>0.70712495830731992</c:v>
                </c:pt>
                <c:pt idx="1">
                  <c:v>0.16606820617015011</c:v>
                </c:pt>
                <c:pt idx="2">
                  <c:v>0.12680683552252994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BDA-48F5-9100-ACA9563F9E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Organització Industrial </a:t>
            </a:r>
            <a:r>
              <a:rPr lang="ca-ES" sz="1000" baseline="0"/>
              <a:t>(ETSEInd)</a:t>
            </a:r>
            <a:endParaRPr lang="ca-ES" sz="1000"/>
          </a:p>
        </c:rich>
      </c:tx>
      <c:layout>
        <c:manualLayout>
          <c:xMode val="edge"/>
          <c:yMode val="edge"/>
          <c:x val="0.42001546124876765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93-452C-8D33-6B3AF2ECB8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93-452C-8D33-6B3AF2ECB89C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93-452C-8D33-6B3AF2ECB8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93-452C-8D33-6B3AF2ECB89C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793-452C-8D33-6B3AF2ECB89C}"/>
              </c:ext>
            </c:extLst>
          </c:dPt>
          <c:dLbls>
            <c:dLbl>
              <c:idx val="0"/>
              <c:layout>
                <c:manualLayout>
                  <c:x val="3.0038322147175011E-2"/>
                  <c:y val="-7.37002639281892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93-452C-8D33-6B3AF2ECB89C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93-452C-8D33-6B3AF2ECB89C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93-452C-8D33-6B3AF2ECB8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TITUL'!$C$243:$C$245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TITUL'!$E$243:$E$245</c:f>
              <c:numCache>
                <c:formatCode>0.0%</c:formatCode>
                <c:ptCount val="3"/>
                <c:pt idx="0">
                  <c:v>0.88848555249019878</c:v>
                </c:pt>
                <c:pt idx="1">
                  <c:v>0.1067228110933643</c:v>
                </c:pt>
                <c:pt idx="2">
                  <c:v>4.7916364164367646E-3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93-452C-8D33-6B3AF2ECB8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Eng. de</a:t>
            </a:r>
            <a:r>
              <a:rPr lang="ca-ES" sz="1000" baseline="0"/>
              <a:t> l'Energia</a:t>
            </a:r>
            <a:r>
              <a:rPr lang="ca-ES" sz="1000"/>
              <a:t> </a:t>
            </a:r>
            <a:r>
              <a:rPr lang="ca-ES" sz="1000" baseline="0"/>
              <a:t>(ETSEInd)</a:t>
            </a:r>
            <a:endParaRPr lang="ca-ES" sz="1000"/>
          </a:p>
        </c:rich>
      </c:tx>
      <c:layout>
        <c:manualLayout>
          <c:xMode val="edge"/>
          <c:yMode val="edge"/>
          <c:x val="0.42001546124876765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6F-45DC-BB95-ACF6D33447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6F-45DC-BB95-ACF6D3344767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6F-45DC-BB95-ACF6D33447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C6F-45DC-BB95-ACF6D3344767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C6F-45DC-BB95-ACF6D3344767}"/>
              </c:ext>
            </c:extLst>
          </c:dPt>
          <c:dLbls>
            <c:dLbl>
              <c:idx val="0"/>
              <c:layout>
                <c:manualLayout>
                  <c:x val="3.0038322147175011E-2"/>
                  <c:y val="-7.37002639281892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6F-45DC-BB95-ACF6D3344767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6F-45DC-BB95-ACF6D3344767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6F-45DC-BB95-ACF6D33447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TITUL'!$C$247:$C$249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TITUL'!$E$247:$E$249</c:f>
              <c:numCache>
                <c:formatCode>0.0%</c:formatCode>
                <c:ptCount val="3"/>
                <c:pt idx="0">
                  <c:v>0.84162333257969701</c:v>
                </c:pt>
                <c:pt idx="1">
                  <c:v>4.069635993669455E-2</c:v>
                </c:pt>
                <c:pt idx="2">
                  <c:v>0.1176803074836084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6F-45DC-BB95-ACF6D33447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campus i ERT'!$A$19:$C$19</c:f>
              <c:strCache>
                <c:ptCount val="1"/>
                <c:pt idx="0">
                  <c:v>E.T.S. D'ENG. D'EDIFICACIÓ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DA-49E2-B8FA-4199F2FA1C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DA-49E2-B8FA-4199F2FA1C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5DA-49E2-B8FA-4199F2FA1C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5DA-49E2-B8FA-4199F2FA1C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5DA-49E2-B8FA-4199F2FA1C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campus i ERT'!$B$20:$C$22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campus i ERT'!$F$20:$F$22</c:f>
              <c:numCache>
                <c:formatCode>0.0%</c:formatCode>
                <c:ptCount val="3"/>
                <c:pt idx="0">
                  <c:v>0.92425292134312498</c:v>
                </c:pt>
                <c:pt idx="1">
                  <c:v>5.6810308992656232E-2</c:v>
                </c:pt>
                <c:pt idx="2">
                  <c:v>1.8936769664218745E-2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5DA-49E2-B8FA-4199F2FA1C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Eng. Biomèdica </a:t>
            </a:r>
            <a:r>
              <a:rPr lang="ca-ES" sz="1000" baseline="0"/>
              <a:t>(ETSEInd)</a:t>
            </a:r>
            <a:endParaRPr lang="ca-ES" sz="1000"/>
          </a:p>
        </c:rich>
      </c:tx>
      <c:layout>
        <c:manualLayout>
          <c:xMode val="edge"/>
          <c:yMode val="edge"/>
          <c:x val="0.42001546124876765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63-44C0-A68E-8425AE969E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63-44C0-A68E-8425AE969EEF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63-44C0-A68E-8425AE969E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63-44C0-A68E-8425AE969EEF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63-44C0-A68E-8425AE969EEF}"/>
              </c:ext>
            </c:extLst>
          </c:dPt>
          <c:dLbls>
            <c:dLbl>
              <c:idx val="0"/>
              <c:layout>
                <c:manualLayout>
                  <c:x val="3.0038322147175011E-2"/>
                  <c:y val="-7.37002639281892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63-44C0-A68E-8425AE969EEF}"/>
                </c:ext>
              </c:extLst>
            </c:dLbl>
            <c:dLbl>
              <c:idx val="1"/>
              <c:layout>
                <c:manualLayout>
                  <c:x val="-2.401931001222245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63-44C0-A68E-8425AE969EEF}"/>
                </c:ext>
              </c:extLst>
            </c:dLbl>
            <c:dLbl>
              <c:idx val="2"/>
              <c:layout>
                <c:manualLayout>
                  <c:x val="7.2057930036667217E-2"/>
                  <c:y val="7.370026392818891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63-44C0-A68E-8425AE969EEF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63-44C0-A68E-8425AE969E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TITUL'!$C$247:$C$249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TITUL'!$E$251:$E$253</c:f>
              <c:numCache>
                <c:formatCode>0.0%</c:formatCode>
                <c:ptCount val="3"/>
                <c:pt idx="0">
                  <c:v>0.97371495327102808</c:v>
                </c:pt>
                <c:pt idx="1">
                  <c:v>1.1682242990654205E-2</c:v>
                </c:pt>
                <c:pt idx="2">
                  <c:v>1.4602803738317757E-2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63-44C0-A68E-8425AE969E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Eng. Química </a:t>
            </a:r>
            <a:r>
              <a:rPr lang="ca-ES" sz="1000" baseline="0"/>
              <a:t>(ETSEInd)</a:t>
            </a:r>
            <a:endParaRPr lang="ca-ES" sz="1000"/>
          </a:p>
        </c:rich>
      </c:tx>
      <c:layout>
        <c:manualLayout>
          <c:xMode val="edge"/>
          <c:yMode val="edge"/>
          <c:x val="0.42001546124876765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0F-4A06-B0D5-CD59CD2AA1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0F-4A06-B0D5-CD59CD2AA105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0F-4A06-B0D5-CD59CD2AA1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C0F-4A06-B0D5-CD59CD2AA105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C0F-4A06-B0D5-CD59CD2AA105}"/>
              </c:ext>
            </c:extLst>
          </c:dPt>
          <c:dLbls>
            <c:dLbl>
              <c:idx val="0"/>
              <c:layout>
                <c:manualLayout>
                  <c:x val="3.0038322147175011E-2"/>
                  <c:y val="-7.37002639281892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0F-4A06-B0D5-CD59CD2AA105}"/>
                </c:ext>
              </c:extLst>
            </c:dLbl>
            <c:dLbl>
              <c:idx val="1"/>
              <c:layout>
                <c:manualLayout>
                  <c:x val="-2.401931001222245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0F-4A06-B0D5-CD59CD2AA105}"/>
                </c:ext>
              </c:extLst>
            </c:dLbl>
            <c:dLbl>
              <c:idx val="2"/>
              <c:layout>
                <c:manualLayout>
                  <c:x val="7.2057930036667217E-2"/>
                  <c:y val="7.370026392818891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0F-4A06-B0D5-CD59CD2AA105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0F-4A06-B0D5-CD59CD2AA1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TITUL'!$C$247:$C$249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TITUL'!$E$255:$E$257</c:f>
              <c:numCache>
                <c:formatCode>0.0%</c:formatCode>
                <c:ptCount val="3"/>
                <c:pt idx="0">
                  <c:v>0.87661585770961081</c:v>
                </c:pt>
                <c:pt idx="1">
                  <c:v>8.5419790816423386E-3</c:v>
                </c:pt>
                <c:pt idx="2">
                  <c:v>0.114842163208747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0F-4A06-B0D5-CD59CD2AA1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Eng. Geomàtica i Topografia </a:t>
            </a:r>
            <a:r>
              <a:rPr lang="ca-ES" sz="1000" baseline="0"/>
              <a:t>(ETSGCT)</a:t>
            </a:r>
            <a:endParaRPr lang="ca-ES" sz="1000"/>
          </a:p>
        </c:rich>
      </c:tx>
      <c:layout>
        <c:manualLayout>
          <c:xMode val="edge"/>
          <c:yMode val="edge"/>
          <c:x val="0.42001546124876765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51-4880-BBEF-3FAB952771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51-4880-BBEF-3FAB952771F6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51-4880-BBEF-3FAB952771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51-4880-BBEF-3FAB952771F6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51-4880-BBEF-3FAB952771F6}"/>
              </c:ext>
            </c:extLst>
          </c:dPt>
          <c:dLbls>
            <c:dLbl>
              <c:idx val="0"/>
              <c:layout>
                <c:manualLayout>
                  <c:x val="3.0038322147175011E-2"/>
                  <c:y val="-7.37002639281892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51-4880-BBEF-3FAB952771F6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51-4880-BBEF-3FAB952771F6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51-4880-BBEF-3FAB95277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TITUL'!$C$239:$C$240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f>'Per TITUL'!$E$231:$E$232</c:f>
              <c:numCache>
                <c:formatCode>0.0%</c:formatCode>
                <c:ptCount val="2"/>
                <c:pt idx="0">
                  <c:v>0.98237216904039226</c:v>
                </c:pt>
                <c:pt idx="1">
                  <c:v>1.7627830959607751E-2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E51-4880-BBEF-3FAB952771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Màster</a:t>
            </a:r>
            <a:r>
              <a:rPr lang="ca-ES" sz="1000" baseline="0"/>
              <a:t> Univ. en Eng. Geomàtica i Geoinformació (ETSEGCT)</a:t>
            </a:r>
            <a:endParaRPr lang="ca-ES" sz="1000"/>
          </a:p>
        </c:rich>
      </c:tx>
      <c:layout>
        <c:manualLayout>
          <c:xMode val="edge"/>
          <c:yMode val="edge"/>
          <c:x val="0.42001546124876765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7B-4385-B442-8ADE1F56F5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7B-4385-B442-8ADE1F56F50B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7B-4385-B442-8ADE1F56F5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D7B-4385-B442-8ADE1F56F50B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D7B-4385-B442-8ADE1F56F50B}"/>
              </c:ext>
            </c:extLst>
          </c:dPt>
          <c:dLbls>
            <c:dLbl>
              <c:idx val="0"/>
              <c:layout>
                <c:manualLayout>
                  <c:x val="0.24621211225717685"/>
                  <c:y val="-7.37002639281892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7B-4385-B442-8ADE1F56F50B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7B-4385-B442-8ADE1F56F50B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7B-4385-B442-8ADE1F56F5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TITUL'!$C$234</c:f>
              <c:strCache>
                <c:ptCount val="1"/>
                <c:pt idx="0">
                  <c:v>CASTELLÀ</c:v>
                </c:pt>
              </c:strCache>
            </c:strRef>
          </c:cat>
          <c:val>
            <c:numRef>
              <c:f>'Per TITUL'!$E$234</c:f>
              <c:numCache>
                <c:formatCode>0.0%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7B-4385-B442-8ADE1F56F5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Màster</a:t>
            </a:r>
            <a:r>
              <a:rPr lang="ca-ES" sz="1000" baseline="0"/>
              <a:t> Univ. en Eng. de Telecomunicació (ETSET)</a:t>
            </a:r>
            <a:endParaRPr lang="ca-ES" sz="1000"/>
          </a:p>
        </c:rich>
      </c:tx>
      <c:layout>
        <c:manualLayout>
          <c:xMode val="edge"/>
          <c:yMode val="edge"/>
          <c:x val="0.42001546124876765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4-415E-9C2D-DE30915368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64-415E-9C2D-DE30915368FA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4-415E-9C2D-DE30915368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64-415E-9C2D-DE30915368FA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E64-415E-9C2D-DE30915368FA}"/>
              </c:ext>
            </c:extLst>
          </c:dPt>
          <c:dLbls>
            <c:dLbl>
              <c:idx val="0"/>
              <c:layout>
                <c:manualLayout>
                  <c:x val="-1.1995470374214341E-2"/>
                  <c:y val="5.159018474973247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64-415E-9C2D-DE30915368FA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64-415E-9C2D-DE30915368FA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64-415E-9C2D-DE30915368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TITUL'!$C$225:$C$226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f>'Per TITUL'!$E$225:$E$226</c:f>
              <c:numCache>
                <c:formatCode>0.0%</c:formatCode>
                <c:ptCount val="2"/>
                <c:pt idx="0">
                  <c:v>0.66433566433566427</c:v>
                </c:pt>
                <c:pt idx="1">
                  <c:v>0.33566433566433562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E64-415E-9C2D-DE30915368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 baseline="0"/>
              <a:t>Màster Univ. en Edificació (ETSEE)</a:t>
            </a:r>
            <a:endParaRPr lang="ca-ES" sz="1000"/>
          </a:p>
        </c:rich>
      </c:tx>
      <c:layout>
        <c:manualLayout>
          <c:xMode val="edge"/>
          <c:yMode val="edge"/>
          <c:x val="0.32214481090703628"/>
          <c:y val="5.1590184749732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BF-4E6C-91DD-27ADD8160F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BF-4E6C-91DD-27ADD8160FA5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BF-4E6C-91DD-27ADD8160F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BF-4E6C-91DD-27ADD8160FA5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9BF-4E6C-91DD-27ADD8160FA5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BF-4E6C-91DD-27ADD8160FA5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BF-4E6C-91DD-27ADD8160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TITUL'!$C$92</c:f>
              <c:strCache>
                <c:ptCount val="1"/>
                <c:pt idx="0">
                  <c:v>CASTELLÀ</c:v>
                </c:pt>
              </c:strCache>
            </c:strRef>
          </c:cat>
          <c:val>
            <c:numRef>
              <c:f>'Per TITUL'!$E$92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BF-4E6C-91DD-27ADD8160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Eng.</a:t>
            </a:r>
            <a:r>
              <a:rPr lang="ca-ES" sz="1000" baseline="0"/>
              <a:t> Aeronàutica (ETSED)</a:t>
            </a:r>
            <a:endParaRPr lang="ca-ES" sz="1000"/>
          </a:p>
        </c:rich>
      </c:tx>
      <c:layout>
        <c:manualLayout>
          <c:xMode val="edge"/>
          <c:yMode val="edge"/>
          <c:x val="0.32393822119987803"/>
          <c:y val="3.6850131964094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42-44D0-8D3E-C7A1956C4E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42-44D0-8D3E-C7A1956C4E6A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42-44D0-8D3E-C7A1956C4E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42-44D0-8D3E-C7A1956C4E6A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842-44D0-8D3E-C7A1956C4E6A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42-44D0-8D3E-C7A1956C4E6A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42-44D0-8D3E-C7A1956C4E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TITUL'!$C$121:$C$122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f>'Per TITUL'!$E$121:$E$122</c:f>
              <c:numCache>
                <c:formatCode>0.0%</c:formatCode>
                <c:ptCount val="2"/>
                <c:pt idx="0">
                  <c:v>0.98224852071005919</c:v>
                </c:pt>
                <c:pt idx="1">
                  <c:v>1.7751479289940829E-2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42-44D0-8D3E-C7A1956C4E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Màster Univ. en Eng. Informàtica </a:t>
            </a:r>
            <a:r>
              <a:rPr lang="ca-ES" sz="1000" baseline="0"/>
              <a:t>(ETSEInf)</a:t>
            </a:r>
            <a:endParaRPr lang="ca-ES" sz="1000"/>
          </a:p>
        </c:rich>
      </c:tx>
      <c:layout>
        <c:manualLayout>
          <c:xMode val="edge"/>
          <c:yMode val="edge"/>
          <c:x val="0.42001546124876776"/>
          <c:y val="3.6850131964094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E8-443F-B9B2-3B562BF13A02}"/>
              </c:ext>
            </c:extLst>
          </c:dPt>
          <c:dPt>
            <c:idx val="1"/>
            <c:bubble3D val="0"/>
            <c:explosion val="9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E8-443F-B9B2-3B562BF13A02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E8-443F-B9B2-3B562BF13A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E8-443F-B9B2-3B562BF13A02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E8-443F-B9B2-3B562BF13A02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E8-443F-B9B2-3B562BF13A02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E8-443F-B9B2-3B562BF13A02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E8-443F-B9B2-3B562BF13A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TITUL'!$C$149:$C$150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f>'Per TITUL'!$E$149:$E$150</c:f>
              <c:numCache>
                <c:formatCode>0.0%</c:formatCode>
                <c:ptCount val="2"/>
                <c:pt idx="0">
                  <c:v>0.94557823129251706</c:v>
                </c:pt>
                <c:pt idx="1">
                  <c:v>5.4421768707482991E-2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E8-443F-B9B2-3B562BF13A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Màster Univ.</a:t>
            </a:r>
            <a:r>
              <a:rPr lang="ca-ES" sz="1000" baseline="0"/>
              <a:t> en Eng. de Camins, Canals i Ports (ETSECCP)</a:t>
            </a:r>
            <a:endParaRPr lang="ca-ES" sz="1000"/>
          </a:p>
        </c:rich>
      </c:tx>
      <c:layout>
        <c:manualLayout>
          <c:xMode val="edge"/>
          <c:yMode val="edge"/>
          <c:x val="0.3959961512365453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8B-4730-9814-A88794B8C04E}"/>
              </c:ext>
            </c:extLst>
          </c:dPt>
          <c:dPt>
            <c:idx val="1"/>
            <c:bubble3D val="0"/>
            <c:explosion val="7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8B-4730-9814-A88794B8C04E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8B-4730-9814-A88794B8C0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8B-4730-9814-A88794B8C04E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98B-4730-9814-A88794B8C04E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8B-4730-9814-A88794B8C04E}"/>
                </c:ext>
              </c:extLst>
            </c:dLbl>
            <c:dLbl>
              <c:idx val="2"/>
              <c:layout>
                <c:manualLayout>
                  <c:x val="6.605310253361167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8B-4730-9814-A88794B8C04E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8B-4730-9814-A88794B8C0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TITUL'!$C$208:$C$209</c:f>
              <c:strCache>
                <c:ptCount val="2"/>
                <c:pt idx="0">
                  <c:v>CASTELLÀ</c:v>
                </c:pt>
                <c:pt idx="1">
                  <c:v>ANGLÈS</c:v>
                </c:pt>
              </c:strCache>
            </c:strRef>
          </c:cat>
          <c:val>
            <c:numRef>
              <c:f>'Per TITUL'!$E$208:$E$209</c:f>
              <c:numCache>
                <c:formatCode>0.0%</c:formatCode>
                <c:ptCount val="2"/>
                <c:pt idx="0">
                  <c:v>0.97606701236537696</c:v>
                </c:pt>
                <c:pt idx="1">
                  <c:v>2.3932987634623055E-2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8B-4730-9814-A88794B8C0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4776911215"/>
          <c:y val="0.42538747768680985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Màster</a:t>
            </a:r>
            <a:r>
              <a:rPr lang="ca-ES" sz="1000" baseline="0"/>
              <a:t> Univ.</a:t>
            </a:r>
            <a:r>
              <a:rPr lang="ca-ES" sz="1000"/>
              <a:t> en Eng. Química </a:t>
            </a:r>
            <a:r>
              <a:rPr lang="ca-ES" sz="1000" baseline="0"/>
              <a:t>(ETSEInd)</a:t>
            </a:r>
            <a:endParaRPr lang="ca-ES" sz="1000"/>
          </a:p>
        </c:rich>
      </c:tx>
      <c:layout>
        <c:manualLayout>
          <c:xMode val="edge"/>
          <c:yMode val="edge"/>
          <c:x val="0.42001546124876765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60-4044-A305-1A50BD07B2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60-4044-A305-1A50BD07B2D4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60-4044-A305-1A50BD07B2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60-4044-A305-1A50BD07B2D4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060-4044-A305-1A50BD07B2D4}"/>
              </c:ext>
            </c:extLst>
          </c:dPt>
          <c:dLbls>
            <c:dLbl>
              <c:idx val="0"/>
              <c:layout>
                <c:manualLayout>
                  <c:x val="3.0038322147175011E-2"/>
                  <c:y val="-7.37002639281892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60-4044-A305-1A50BD07B2D4}"/>
                </c:ext>
              </c:extLst>
            </c:dLbl>
            <c:dLbl>
              <c:idx val="1"/>
              <c:layout>
                <c:manualLayout>
                  <c:x val="-2.401931001222245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60-4044-A305-1A50BD07B2D4}"/>
                </c:ext>
              </c:extLst>
            </c:dLbl>
            <c:dLbl>
              <c:idx val="2"/>
              <c:layout>
                <c:manualLayout>
                  <c:x val="7.2057930036667217E-2"/>
                  <c:y val="7.370026392818891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60-4044-A305-1A50BD07B2D4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60-4044-A305-1A50BD07B2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TITUL'!$C$247:$C$249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TITUL'!$E$263:$E$265</c:f>
              <c:numCache>
                <c:formatCode>0.0%</c:formatCode>
                <c:ptCount val="3"/>
                <c:pt idx="0">
                  <c:v>0.8468392023759016</c:v>
                </c:pt>
                <c:pt idx="1">
                  <c:v>0.10946117946542215</c:v>
                </c:pt>
                <c:pt idx="2">
                  <c:v>4.369961815867629E-2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60-4044-A305-1A50BD07B2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campus i ERT'!$A$23:$C$23</c:f>
              <c:strCache>
                <c:ptCount val="1"/>
                <c:pt idx="0">
                  <c:v>E.T.S. D'ENG. DEL DISSENY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02-42D0-882A-BF4E5AEFF9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B02-42D0-882A-BF4E5AEFF9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B02-42D0-882A-BF4E5AEFF9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B02-42D0-882A-BF4E5AEFF9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B02-42D0-882A-BF4E5AEFF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campus i ERT'!$B$20:$C$22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campus i ERT'!$F$24:$F$26</c:f>
              <c:numCache>
                <c:formatCode>0.0%</c:formatCode>
                <c:ptCount val="3"/>
                <c:pt idx="0">
                  <c:v>0.86188854108802126</c:v>
                </c:pt>
                <c:pt idx="1">
                  <c:v>0.10555966605759834</c:v>
                </c:pt>
                <c:pt idx="2">
                  <c:v>3.2551792854380382E-2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B02-42D0-882A-BF4E5AEFF9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Grau en Eng. Biomèdica </a:t>
            </a:r>
            <a:r>
              <a:rPr lang="ca-ES" sz="1000" baseline="0"/>
              <a:t>(ETSEInd)</a:t>
            </a:r>
            <a:endParaRPr lang="ca-ES" sz="1000"/>
          </a:p>
        </c:rich>
      </c:tx>
      <c:layout>
        <c:manualLayout>
          <c:xMode val="edge"/>
          <c:yMode val="edge"/>
          <c:x val="0.42001546124876765"/>
          <c:y val="2.94801055712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5B-4EBE-95AB-1107988573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5B-4EBE-95AB-1107988573E9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5B-4EBE-95AB-1107988573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5B-4EBE-95AB-1107988573E9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5B-4EBE-95AB-1107988573E9}"/>
              </c:ext>
            </c:extLst>
          </c:dPt>
          <c:dLbls>
            <c:dLbl>
              <c:idx val="0"/>
              <c:layout>
                <c:manualLayout>
                  <c:x val="3.0038322147175011E-2"/>
                  <c:y val="-7.37002639281892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5B-4EBE-95AB-1107988573E9}"/>
                </c:ext>
              </c:extLst>
            </c:dLbl>
            <c:dLbl>
              <c:idx val="1"/>
              <c:layout>
                <c:manualLayout>
                  <c:x val="-2.4019310012222451E-2"/>
                  <c:y val="-3.3778897417047977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5B-4EBE-95AB-1107988573E9}"/>
                </c:ext>
              </c:extLst>
            </c:dLbl>
            <c:dLbl>
              <c:idx val="2"/>
              <c:layout>
                <c:manualLayout>
                  <c:x val="7.2057930036667217E-2"/>
                  <c:y val="7.370026392818891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5B-4EBE-95AB-1107988573E9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5B-4EBE-95AB-1107988573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TITUL'!$C$247:$C$249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TITUL'!$E$282:$E$283</c:f>
              <c:numCache>
                <c:formatCode>0.0%</c:formatCode>
                <c:ptCount val="2"/>
                <c:pt idx="0">
                  <c:v>0.53629032258064513</c:v>
                </c:pt>
                <c:pt idx="1">
                  <c:v>0.46370967741935482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C5B-4EBE-95AB-1107988573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00"/>
              <a:t>Màster Univ.</a:t>
            </a:r>
            <a:r>
              <a:rPr lang="ca-ES" sz="1000" baseline="0"/>
              <a:t> en Intel. Turística (EPSG)</a:t>
            </a:r>
            <a:endParaRPr lang="ca-ES" sz="1000"/>
          </a:p>
        </c:rich>
      </c:tx>
      <c:layout>
        <c:manualLayout>
          <c:xMode val="edge"/>
          <c:yMode val="edge"/>
          <c:x val="0.24609390699136865"/>
          <c:y val="4.4220158356913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1877177059360537"/>
          <c:y val="0.31273624839448261"/>
          <c:w val="0.44219345812460487"/>
          <c:h val="0.5221645166694588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8E-45FD-B419-5F60C97525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8E-45FD-B419-5F60C975254A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8E-45FD-B419-5F60C97525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68E-45FD-B419-5F60C975254A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68E-45FD-B419-5F60C975254A}"/>
              </c:ext>
            </c:extLst>
          </c:dPt>
          <c:dLbls>
            <c:dLbl>
              <c:idx val="0"/>
              <c:layout>
                <c:manualLayout>
                  <c:x val="7.207208570562734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8E-45FD-B419-5F60C975254A}"/>
                </c:ext>
              </c:extLst>
            </c:dLbl>
            <c:dLbl>
              <c:idx val="3"/>
              <c:layout>
                <c:manualLayout>
                  <c:x val="-5.2852862850793381E-2"/>
                  <c:y val="-2.3324582121563345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8E-45FD-B419-5F60C97525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TITUL'!$C$337:$C$339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TITUL'!$E$327:$E$329</c:f>
              <c:numCache>
                <c:formatCode>0.0%</c:formatCode>
                <c:ptCount val="3"/>
                <c:pt idx="0">
                  <c:v>0.93901156677181918</c:v>
                </c:pt>
                <c:pt idx="1">
                  <c:v>4.2060988433228183E-2</c:v>
                </c:pt>
                <c:pt idx="2">
                  <c:v>1.8927444794952682E-2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8E-45FD-B419-5F60C97525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5803494020255"/>
          <c:y val="0.29272713792131921"/>
          <c:w val="0.31491407465469529"/>
          <c:h val="0.3416367869270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Tècnica Superior </a:t>
            </a:r>
            <a:r>
              <a:rPr lang="en-US" sz="1200" b="1" cap="all" baseline="0"/>
              <a:t>d'Arquitectura</a:t>
            </a:r>
            <a:r>
              <a:rPr lang="en-US" sz="1200" cap="all" baseline="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ERTs'!$B$4</c:f>
              <c:strCache>
                <c:ptCount val="1"/>
                <c:pt idx="0">
                  <c:v>ETS Arquit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ERTs'!$M$2:$AB$2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ERTs'!$M$4:$AB$4</c:f>
              <c:numCache>
                <c:formatCode>0.0%</c:formatCode>
                <c:ptCount val="16"/>
                <c:pt idx="0">
                  <c:v>1.4739475911485082E-2</c:v>
                </c:pt>
                <c:pt idx="1">
                  <c:v>1.335976095532436E-2</c:v>
                </c:pt>
                <c:pt idx="2">
                  <c:v>1.3123252001157295E-2</c:v>
                </c:pt>
                <c:pt idx="3">
                  <c:v>1.9400000000000001E-2</c:v>
                </c:pt>
                <c:pt idx="4">
                  <c:v>9.1176965571829627E-3</c:v>
                </c:pt>
                <c:pt idx="5">
                  <c:v>4.9164734360217406E-2</c:v>
                </c:pt>
                <c:pt idx="6">
                  <c:v>6.5323020315428915E-2</c:v>
                </c:pt>
                <c:pt idx="7">
                  <c:v>8.7588101318564537E-2</c:v>
                </c:pt>
                <c:pt idx="8">
                  <c:v>0.11061340254098399</c:v>
                </c:pt>
                <c:pt idx="9">
                  <c:v>0.11854488100988821</c:v>
                </c:pt>
                <c:pt idx="10">
                  <c:v>0.13070736516075299</c:v>
                </c:pt>
                <c:pt idx="11">
                  <c:v>0.13500000000000001</c:v>
                </c:pt>
                <c:pt idx="12">
                  <c:v>0.13151498850799551</c:v>
                </c:pt>
                <c:pt idx="13">
                  <c:v>0.13541633090974392</c:v>
                </c:pt>
                <c:pt idx="14">
                  <c:v>0.12791379261864436</c:v>
                </c:pt>
                <c:pt idx="15">
                  <c:v>0.12953128764898683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B-473D-91B5-9D2C5D92235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Tècnica Superior </a:t>
            </a:r>
            <a:r>
              <a:rPr lang="en-US" sz="12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d'ENG. de camins, canals i ports</a:t>
            </a:r>
            <a:r>
              <a:rPr lang="en-US" sz="1200" b="0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en-US" sz="1200" cap="all" baseline="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ERTs'!$B$5</c:f>
              <c:strCache>
                <c:ptCount val="1"/>
                <c:pt idx="0">
                  <c:v>Camins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ERTs'!$M$2:$AB$2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ERTs'!$M$5:$AB$5</c:f>
              <c:numCache>
                <c:formatCode>0.0%</c:formatCode>
                <c:ptCount val="16"/>
                <c:pt idx="0">
                  <c:v>3.1638527958997478E-2</c:v>
                </c:pt>
                <c:pt idx="1">
                  <c:v>2.0918474233380134E-2</c:v>
                </c:pt>
                <c:pt idx="2">
                  <c:v>1.575129097440503E-2</c:v>
                </c:pt>
                <c:pt idx="3">
                  <c:v>2.2800000000000001E-2</c:v>
                </c:pt>
                <c:pt idx="4">
                  <c:v>3.5281037220442991E-2</c:v>
                </c:pt>
                <c:pt idx="5">
                  <c:v>3.141586898335072E-2</c:v>
                </c:pt>
                <c:pt idx="6">
                  <c:v>3.6056067184471853E-3</c:v>
                </c:pt>
                <c:pt idx="7">
                  <c:v>1.8970687228443792E-2</c:v>
                </c:pt>
                <c:pt idx="8">
                  <c:v>9.7566179139310198E-3</c:v>
                </c:pt>
                <c:pt idx="9">
                  <c:v>4.5143330072981722E-3</c:v>
                </c:pt>
                <c:pt idx="10">
                  <c:v>3.0244171276102398E-3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1-47C5-ABF6-D6EA17A16BE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Tècnica Superior </a:t>
            </a:r>
            <a:r>
              <a:rPr lang="en-US" sz="12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d'ENG. AGRONÒMICA I DEL MEDI NATURAL</a:t>
            </a:r>
            <a:endParaRPr lang="en-US" sz="1200" cap="all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ERTs'!$B$3</c:f>
              <c:strCache>
                <c:ptCount val="1"/>
                <c:pt idx="0">
                  <c:v>Agrònoms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ERTs'!$M$2:$AB$2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ERTs'!$M$3:$AB$3</c:f>
              <c:numCache>
                <c:formatCode>0.0%</c:formatCode>
                <c:ptCount val="16"/>
                <c:pt idx="0">
                  <c:v>5.5E-2</c:v>
                </c:pt>
                <c:pt idx="1">
                  <c:v>4.2999999999999997E-2</c:v>
                </c:pt>
                <c:pt idx="2">
                  <c:v>2.9000000000000001E-2</c:v>
                </c:pt>
                <c:pt idx="3">
                  <c:v>1.7000000000000001E-2</c:v>
                </c:pt>
                <c:pt idx="4">
                  <c:v>0.04</c:v>
                </c:pt>
                <c:pt idx="5">
                  <c:v>7.3999999999999996E-2</c:v>
                </c:pt>
                <c:pt idx="6">
                  <c:v>5.2999999999999999E-2</c:v>
                </c:pt>
                <c:pt idx="7">
                  <c:v>0.06</c:v>
                </c:pt>
                <c:pt idx="8">
                  <c:v>7.6999999999999999E-2</c:v>
                </c:pt>
                <c:pt idx="9">
                  <c:v>6.0999999999999999E-2</c:v>
                </c:pt>
                <c:pt idx="10">
                  <c:v>6.0999999999999999E-2</c:v>
                </c:pt>
                <c:pt idx="11">
                  <c:v>7.0000000000000007E-2</c:v>
                </c:pt>
                <c:pt idx="12">
                  <c:v>5.5477206542244362E-2</c:v>
                </c:pt>
                <c:pt idx="13">
                  <c:v>6.3297878408749508E-2</c:v>
                </c:pt>
                <c:pt idx="14">
                  <c:v>6.3460837629276345E-2</c:v>
                </c:pt>
                <c:pt idx="15">
                  <c:v>7.0310152794030994E-2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1-45B3-BEB9-65845618F42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Tècnica Superior </a:t>
            </a:r>
            <a:r>
              <a:rPr lang="en-US" sz="12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d'ENG. industrial</a:t>
            </a:r>
            <a:endParaRPr lang="en-US" sz="1200" cap="all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ERTs'!$B$6</c:f>
              <c:strCache>
                <c:ptCount val="1"/>
                <c:pt idx="0">
                  <c:v>Industr.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ERTs'!$M$2:$AB$2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ERTs'!$M$6:$AB$6</c:f>
              <c:numCache>
                <c:formatCode>0.0%</c:formatCode>
                <c:ptCount val="16"/>
                <c:pt idx="0">
                  <c:v>6.3147591788962662E-2</c:v>
                </c:pt>
                <c:pt idx="1">
                  <c:v>4.481959956765659E-2</c:v>
                </c:pt>
                <c:pt idx="2">
                  <c:v>4.7115370866297752E-2</c:v>
                </c:pt>
                <c:pt idx="3">
                  <c:v>4.1599999999999998E-2</c:v>
                </c:pt>
                <c:pt idx="4">
                  <c:v>7.4945089925194983E-2</c:v>
                </c:pt>
                <c:pt idx="5">
                  <c:v>0.10092632598288201</c:v>
                </c:pt>
                <c:pt idx="6">
                  <c:v>8.2367549575291799E-2</c:v>
                </c:pt>
                <c:pt idx="7">
                  <c:v>9.3450919766569274E-2</c:v>
                </c:pt>
                <c:pt idx="8">
                  <c:v>9.8805327200881393E-2</c:v>
                </c:pt>
                <c:pt idx="9">
                  <c:v>9.7353052848541816E-2</c:v>
                </c:pt>
                <c:pt idx="10">
                  <c:v>8.7369838598756813E-2</c:v>
                </c:pt>
                <c:pt idx="11">
                  <c:v>9.8000000000000004E-2</c:v>
                </c:pt>
                <c:pt idx="12">
                  <c:v>0.10721272246139843</c:v>
                </c:pt>
                <c:pt idx="13">
                  <c:v>9.5361091829851294E-2</c:v>
                </c:pt>
                <c:pt idx="14">
                  <c:v>6.545549301992859E-2</c:v>
                </c:pt>
                <c:pt idx="15">
                  <c:v>6.6509281616709007E-2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2-4AEB-87B7-54927367B35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Tècnica Superior </a:t>
            </a:r>
            <a:r>
              <a:rPr lang="en-US" sz="12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d'ENG. AEROESPACIAL I DISSENY INDUsTRIAL </a:t>
            </a:r>
            <a:r>
              <a:rPr lang="en-US" sz="1200" cap="all" baseline="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ERTs'!$B$4</c:f>
              <c:strCache>
                <c:ptCount val="1"/>
                <c:pt idx="0">
                  <c:v>ETS Arquit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ERTs'!$M$2:$AB$2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ERTs'!$M$7:$AB$7</c:f>
              <c:numCache>
                <c:formatCode>0.0%</c:formatCode>
                <c:ptCount val="16"/>
                <c:pt idx="0">
                  <c:v>3.6144994363135924E-2</c:v>
                </c:pt>
                <c:pt idx="1">
                  <c:v>3.5354341602545684E-2</c:v>
                </c:pt>
                <c:pt idx="2">
                  <c:v>2.1040590826245445E-2</c:v>
                </c:pt>
                <c:pt idx="3">
                  <c:v>1.9599999999999999E-2</c:v>
                </c:pt>
                <c:pt idx="4">
                  <c:v>2.4697209159265758E-2</c:v>
                </c:pt>
                <c:pt idx="5">
                  <c:v>2.4181213845667463E-2</c:v>
                </c:pt>
                <c:pt idx="6">
                  <c:v>5.2336709351341222E-2</c:v>
                </c:pt>
                <c:pt idx="7">
                  <c:v>5.7043192191293883E-2</c:v>
                </c:pt>
                <c:pt idx="8">
                  <c:v>5.9538862699745503E-2</c:v>
                </c:pt>
                <c:pt idx="9">
                  <c:v>4.8153409090909094E-2</c:v>
                </c:pt>
                <c:pt idx="10">
                  <c:v>4.4675367603386029E-2</c:v>
                </c:pt>
                <c:pt idx="11">
                  <c:v>4.3999999999999997E-2</c:v>
                </c:pt>
                <c:pt idx="12">
                  <c:v>3.6513079233001011E-2</c:v>
                </c:pt>
                <c:pt idx="13">
                  <c:v>4.171031080457558E-2</c:v>
                </c:pt>
                <c:pt idx="14">
                  <c:v>3.5784005803612025E-2</c:v>
                </c:pt>
                <c:pt idx="15">
                  <c:v>3.2551792854380382E-2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8-4DF9-AD75-EBDFEABEDDD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Tècnica Superior </a:t>
            </a:r>
            <a:r>
              <a:rPr lang="en-US" sz="12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d'ENG. GEODÈSICA, CARTOGRÀFICA I TOPOGRÀFICA </a:t>
            </a:r>
            <a:endParaRPr lang="en-US" sz="1200" cap="all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ERTs'!$B$5</c:f>
              <c:strCache>
                <c:ptCount val="1"/>
                <c:pt idx="0">
                  <c:v>Camins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ERTs'!$M$2:$AB$2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ERTs'!$M$8:$AB$8</c:f>
              <c:numCache>
                <c:formatCode>0.0%</c:formatCode>
                <c:ptCount val="16"/>
                <c:pt idx="0">
                  <c:v>1.8329938900203666E-2</c:v>
                </c:pt>
                <c:pt idx="1">
                  <c:v>1.7641870038224053E-2</c:v>
                </c:pt>
                <c:pt idx="2">
                  <c:v>1.2056262558606833E-2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4.5327754532775454E-2</c:v>
                </c:pt>
                <c:pt idx="7">
                  <c:v>2.8933092224231464E-2</c:v>
                </c:pt>
                <c:pt idx="8">
                  <c:v>8.5106382978723406E-3</c:v>
                </c:pt>
                <c:pt idx="9">
                  <c:v>3.2454361054766734E-2</c:v>
                </c:pt>
                <c:pt idx="10">
                  <c:v>4.652730950775455E-2</c:v>
                </c:pt>
                <c:pt idx="11">
                  <c:v>2.7E-2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F-43CF-8966-96E9E90158A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Tècnica Superior </a:t>
            </a:r>
            <a:r>
              <a:rPr lang="en-US" sz="12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d'ENG. d'edificació</a:t>
            </a:r>
            <a:endParaRPr lang="en-US" sz="1200" cap="all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ERTs'!$B$3</c:f>
              <c:strCache>
                <c:ptCount val="1"/>
                <c:pt idx="0">
                  <c:v>Agrònoms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ERTs'!$M$2:$AB$2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ERTs'!$M$9:$AB$9</c:f>
              <c:numCache>
                <c:formatCode>0.0%</c:formatCode>
                <c:ptCount val="16"/>
                <c:pt idx="0">
                  <c:v>3.3836451247165535E-2</c:v>
                </c:pt>
                <c:pt idx="1">
                  <c:v>3.8537232825300929E-2</c:v>
                </c:pt>
                <c:pt idx="2">
                  <c:v>4.5029325821438336E-2</c:v>
                </c:pt>
                <c:pt idx="3">
                  <c:v>4.1599999999999998E-2</c:v>
                </c:pt>
                <c:pt idx="4">
                  <c:v>2.8530103263876085E-2</c:v>
                </c:pt>
                <c:pt idx="5">
                  <c:v>3.5311382631437079E-2</c:v>
                </c:pt>
                <c:pt idx="6">
                  <c:v>3.3073522440384973E-2</c:v>
                </c:pt>
                <c:pt idx="7">
                  <c:v>2.5166880385412798E-2</c:v>
                </c:pt>
                <c:pt idx="8">
                  <c:v>1.6479894528675001E-2</c:v>
                </c:pt>
                <c:pt idx="9">
                  <c:v>9.137844382510165E-3</c:v>
                </c:pt>
                <c:pt idx="10">
                  <c:v>3.5778175313059032E-2</c:v>
                </c:pt>
                <c:pt idx="11">
                  <c:v>3.9E-2</c:v>
                </c:pt>
                <c:pt idx="12">
                  <c:v>3.5778175313059032E-2</c:v>
                </c:pt>
                <c:pt idx="13">
                  <c:v>1.0671039920921978E-2</c:v>
                </c:pt>
                <c:pt idx="14">
                  <c:v>2.260273217416232E-2</c:v>
                </c:pt>
                <c:pt idx="15">
                  <c:v>1.8936769664218745E-2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1-4312-913E-8BC598F9220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poliTècnica Superior </a:t>
            </a:r>
            <a:r>
              <a:rPr lang="en-US" sz="12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d'alcoi</a:t>
            </a:r>
            <a:endParaRPr lang="en-US" sz="1200" cap="all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ERTs'!$B$6</c:f>
              <c:strCache>
                <c:ptCount val="1"/>
                <c:pt idx="0">
                  <c:v>Industr.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ERTs'!$M$2:$AB$2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ERTs'!$M$10:$AB$10</c:f>
              <c:numCache>
                <c:formatCode>0.0%</c:formatCode>
                <c:ptCount val="16"/>
                <c:pt idx="0">
                  <c:v>7.6612820248996807E-2</c:v>
                </c:pt>
                <c:pt idx="1">
                  <c:v>7.4891346925071337E-2</c:v>
                </c:pt>
                <c:pt idx="2">
                  <c:v>8.1860277093822348E-2</c:v>
                </c:pt>
                <c:pt idx="3">
                  <c:v>9.0899999999999995E-2</c:v>
                </c:pt>
                <c:pt idx="4">
                  <c:v>0.10298380767813957</c:v>
                </c:pt>
                <c:pt idx="5">
                  <c:v>0.1068084335165831</c:v>
                </c:pt>
                <c:pt idx="6">
                  <c:v>8.1669763369635412E-2</c:v>
                </c:pt>
                <c:pt idx="7">
                  <c:v>8.3547671665817197E-2</c:v>
                </c:pt>
                <c:pt idx="8">
                  <c:v>8.48700881436487E-2</c:v>
                </c:pt>
                <c:pt idx="9">
                  <c:v>4.8257404638437314E-2</c:v>
                </c:pt>
                <c:pt idx="10">
                  <c:v>4.1666666666666664E-2</c:v>
                </c:pt>
                <c:pt idx="11">
                  <c:v>7.0000000000000007E-2</c:v>
                </c:pt>
                <c:pt idx="12">
                  <c:v>3.5024665702356662E-2</c:v>
                </c:pt>
                <c:pt idx="13">
                  <c:v>4.2020970526181187E-2</c:v>
                </c:pt>
                <c:pt idx="14">
                  <c:v>4.9242661325655628E-2</c:v>
                </c:pt>
                <c:pt idx="15">
                  <c:v>4.6579097658480867E-2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4-4166-8E94-CA5201D77B7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campus i ERT'!$A$27:$C$27</c:f>
              <c:strCache>
                <c:ptCount val="1"/>
                <c:pt idx="0">
                  <c:v>E.T.S. D'ENG. INFORMÀTICA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74-4BCC-BA57-90E2BCECCF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74-4BCC-BA57-90E2BCECCF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74-4BCC-BA57-90E2BCECCF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74-4BCC-BA57-90E2BCECCF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74-4BCC-BA57-90E2BCECCF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campus i ERT'!$B$20:$C$22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campus i ERT'!$F$28:$F$30</c:f>
              <c:numCache>
                <c:formatCode>0.0%</c:formatCode>
                <c:ptCount val="3"/>
                <c:pt idx="0">
                  <c:v>0.80963943183197773</c:v>
                </c:pt>
                <c:pt idx="1">
                  <c:v>0.11352665383259046</c:v>
                </c:pt>
                <c:pt idx="2">
                  <c:v>7.683391433543188E-2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74-4BCC-BA57-90E2BCECCF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facultat </a:t>
            </a:r>
            <a:r>
              <a:rPr lang="en-US" sz="12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 belles arts</a:t>
            </a:r>
            <a:endParaRPr lang="en-US" sz="1200" b="0" i="0" u="none" strike="noStrike" kern="1200" cap="all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ERTs'!$B$4</c:f>
              <c:strCache>
                <c:ptCount val="1"/>
                <c:pt idx="0">
                  <c:v>ETS Arquit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ERTs'!$M$2:$AB$2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ERTs'!$M$11:$AB$11</c:f>
              <c:numCache>
                <c:formatCode>0.0%</c:formatCode>
                <c:ptCount val="16"/>
                <c:pt idx="0">
                  <c:v>0.14247141889822626</c:v>
                </c:pt>
                <c:pt idx="1">
                  <c:v>0.11743344301525575</c:v>
                </c:pt>
                <c:pt idx="2">
                  <c:v>0.11641049754606637</c:v>
                </c:pt>
                <c:pt idx="3">
                  <c:v>7.8E-2</c:v>
                </c:pt>
                <c:pt idx="4">
                  <c:v>4.5905843561091772E-2</c:v>
                </c:pt>
                <c:pt idx="5">
                  <c:v>7.3096089486044402E-2</c:v>
                </c:pt>
                <c:pt idx="6">
                  <c:v>7.8763205440759931E-2</c:v>
                </c:pt>
                <c:pt idx="7">
                  <c:v>7.0327175954915472E-2</c:v>
                </c:pt>
                <c:pt idx="8">
                  <c:v>5.9561504745069001E-2</c:v>
                </c:pt>
                <c:pt idx="9">
                  <c:v>6.0928657901404878E-2</c:v>
                </c:pt>
                <c:pt idx="10">
                  <c:v>5.9425118712913512E-2</c:v>
                </c:pt>
                <c:pt idx="11">
                  <c:v>6.2E-2</c:v>
                </c:pt>
                <c:pt idx="12">
                  <c:v>5.1883207168237293E-2</c:v>
                </c:pt>
                <c:pt idx="13">
                  <c:v>4.9343111249804963E-2</c:v>
                </c:pt>
                <c:pt idx="14">
                  <c:v>5.253570223771506E-2</c:v>
                </c:pt>
                <c:pt idx="15">
                  <c:v>5.6321406151914624E-2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0-4DD6-AAFE-AD4111DC215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facultat </a:t>
            </a:r>
            <a:r>
              <a:rPr lang="en-US" sz="12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d'administració d'empreses</a:t>
            </a:r>
            <a:endParaRPr lang="en-US" sz="1200" cap="all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ERTs'!$B$5</c:f>
              <c:strCache>
                <c:ptCount val="1"/>
                <c:pt idx="0">
                  <c:v>Camins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ERTs'!$M$2:$AB$2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ERTs'!$M$12:$AB$12</c:f>
              <c:numCache>
                <c:formatCode>0.0%</c:formatCode>
                <c:ptCount val="16"/>
                <c:pt idx="0">
                  <c:v>5.2307994983154214E-2</c:v>
                </c:pt>
                <c:pt idx="1">
                  <c:v>8.1423976932460909E-2</c:v>
                </c:pt>
                <c:pt idx="2">
                  <c:v>4.690416751006455E-2</c:v>
                </c:pt>
                <c:pt idx="3">
                  <c:v>4.3200000000000002E-2</c:v>
                </c:pt>
                <c:pt idx="4">
                  <c:v>4.4155844155844157E-2</c:v>
                </c:pt>
                <c:pt idx="5">
                  <c:v>3.3344792024750776E-2</c:v>
                </c:pt>
                <c:pt idx="6">
                  <c:v>2.0302001300484072E-2</c:v>
                </c:pt>
                <c:pt idx="7">
                  <c:v>7.2938006385766752E-2</c:v>
                </c:pt>
                <c:pt idx="8">
                  <c:v>5.9673969167219898E-2</c:v>
                </c:pt>
                <c:pt idx="9">
                  <c:v>6.1130378444300471E-2</c:v>
                </c:pt>
                <c:pt idx="10">
                  <c:v>6.2233285917496446E-2</c:v>
                </c:pt>
                <c:pt idx="11">
                  <c:v>8.5000000000000006E-2</c:v>
                </c:pt>
                <c:pt idx="12">
                  <c:v>7.2327777130201651E-2</c:v>
                </c:pt>
                <c:pt idx="13">
                  <c:v>6.164464369985842E-2</c:v>
                </c:pt>
                <c:pt idx="14">
                  <c:v>6.5632952595135227E-2</c:v>
                </c:pt>
                <c:pt idx="15">
                  <c:v>6.2683526098160233E-2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A-4D80-84B2-24ACC03DBCC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Tècnica Superior </a:t>
            </a:r>
            <a:r>
              <a:rPr lang="en-US" sz="12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d'ENG. informàtica</a:t>
            </a:r>
            <a:endParaRPr lang="en-US" sz="1200" cap="all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ERTs'!$B$3</c:f>
              <c:strCache>
                <c:ptCount val="1"/>
                <c:pt idx="0">
                  <c:v>Agrònoms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ERTs'!$M$2:$AB$2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ERTs'!$M$14:$AB$14</c:f>
              <c:numCache>
                <c:formatCode>0.0%</c:formatCode>
                <c:ptCount val="16"/>
                <c:pt idx="0">
                  <c:v>0.14175809990964244</c:v>
                </c:pt>
                <c:pt idx="1">
                  <c:v>0.11305459135373934</c:v>
                </c:pt>
                <c:pt idx="2">
                  <c:v>0.13621927428794381</c:v>
                </c:pt>
                <c:pt idx="3">
                  <c:v>0.10440000000000001</c:v>
                </c:pt>
                <c:pt idx="4">
                  <c:v>0.11573463746544757</c:v>
                </c:pt>
                <c:pt idx="5">
                  <c:v>0.12104646622413121</c:v>
                </c:pt>
                <c:pt idx="6">
                  <c:v>0.1145285434437229</c:v>
                </c:pt>
                <c:pt idx="7">
                  <c:v>0.12479133028652746</c:v>
                </c:pt>
                <c:pt idx="8">
                  <c:v>0.120586685403127</c:v>
                </c:pt>
                <c:pt idx="9">
                  <c:v>0.11134747886390697</c:v>
                </c:pt>
                <c:pt idx="10">
                  <c:v>0.10560909556688707</c:v>
                </c:pt>
                <c:pt idx="11">
                  <c:v>9.8000000000000004E-2</c:v>
                </c:pt>
                <c:pt idx="12">
                  <c:v>9.6245893946503985E-2</c:v>
                </c:pt>
                <c:pt idx="13">
                  <c:v>8.1554853734009641E-2</c:v>
                </c:pt>
                <c:pt idx="14">
                  <c:v>7.9825607905108717E-2</c:v>
                </c:pt>
                <c:pt idx="15">
                  <c:v>7.683391433543188E-2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3-40D3-9A20-4B16DD77D2E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poliTècnica Superior </a:t>
            </a:r>
            <a:r>
              <a:rPr lang="en-US" sz="12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 gandia</a:t>
            </a:r>
            <a:endParaRPr lang="en-US" sz="1200" cap="all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ERTs'!$B$6</c:f>
              <c:strCache>
                <c:ptCount val="1"/>
                <c:pt idx="0">
                  <c:v>Industr.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ERTs'!$M$2:$AB$2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ERTs'!$M$13:$AB$13</c:f>
              <c:numCache>
                <c:formatCode>0.0%</c:formatCode>
                <c:ptCount val="16"/>
                <c:pt idx="0">
                  <c:v>0.10272607792428033</c:v>
                </c:pt>
                <c:pt idx="1">
                  <c:v>9.4803441247380507E-2</c:v>
                </c:pt>
                <c:pt idx="2">
                  <c:v>8.9126803756742701E-2</c:v>
                </c:pt>
                <c:pt idx="3">
                  <c:v>7.2400000000000006E-2</c:v>
                </c:pt>
                <c:pt idx="4">
                  <c:v>8.4030429333411066E-2</c:v>
                </c:pt>
                <c:pt idx="5">
                  <c:v>0.14237166290886513</c:v>
                </c:pt>
                <c:pt idx="6">
                  <c:v>0.11973785401411043</c:v>
                </c:pt>
                <c:pt idx="7">
                  <c:v>0.14380149754064978</c:v>
                </c:pt>
                <c:pt idx="8">
                  <c:v>0.15378484035795301</c:v>
                </c:pt>
                <c:pt idx="9">
                  <c:v>0.14949913845974125</c:v>
                </c:pt>
                <c:pt idx="10">
                  <c:v>0.12566165913036026</c:v>
                </c:pt>
                <c:pt idx="11">
                  <c:v>0.151</c:v>
                </c:pt>
                <c:pt idx="12">
                  <c:v>9.2295974889217119E-2</c:v>
                </c:pt>
                <c:pt idx="13">
                  <c:v>8.92284295321151E-2</c:v>
                </c:pt>
                <c:pt idx="14">
                  <c:v>9.2470851186086389E-2</c:v>
                </c:pt>
                <c:pt idx="15">
                  <c:v>7.4385679230134227E-2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F-418A-889D-000451C40AF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cap="all" baseline="0"/>
              <a:t>Escola Tècnica Superior </a:t>
            </a:r>
            <a:r>
              <a:rPr lang="en-US" sz="12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d'ENG. telecomunicacions</a:t>
            </a:r>
            <a:endParaRPr lang="en-US" sz="1200" cap="all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ERTs'!$B$3</c:f>
              <c:strCache>
                <c:ptCount val="1"/>
                <c:pt idx="0">
                  <c:v>Agrònoms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ERTs'!$M$2:$AB$2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ERTs'!$M$15:$AB$15</c:f>
              <c:numCache>
                <c:formatCode>0.0%</c:formatCode>
                <c:ptCount val="16"/>
                <c:pt idx="0">
                  <c:v>2.996876494920787E-2</c:v>
                </c:pt>
                <c:pt idx="1">
                  <c:v>8.7439149173669031E-3</c:v>
                </c:pt>
                <c:pt idx="2">
                  <c:v>1.4327062228654125E-2</c:v>
                </c:pt>
                <c:pt idx="3">
                  <c:v>1.6199999999999999E-2</c:v>
                </c:pt>
                <c:pt idx="4">
                  <c:v>1.4556629331608104E-2</c:v>
                </c:pt>
                <c:pt idx="5">
                  <c:v>4.2809836189420932E-3</c:v>
                </c:pt>
                <c:pt idx="6">
                  <c:v>1.4070463106580987E-2</c:v>
                </c:pt>
                <c:pt idx="7">
                  <c:v>2.5593299208934391E-3</c:v>
                </c:pt>
                <c:pt idx="8">
                  <c:v>7.1665418761364796E-3</c:v>
                </c:pt>
                <c:pt idx="9">
                  <c:v>4.4637100373959709E-3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2.9660255257954343E-3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758-9715-14FE94ABC9C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cap="all" baseline="0"/>
              <a:t>total upv </a:t>
            </a:r>
            <a:r>
              <a:rPr lang="en-US" sz="1200" cap="all" baseline="0"/>
              <a:t>(totes les titulacions)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ERTs'!$B$6</c:f>
              <c:strCache>
                <c:ptCount val="1"/>
                <c:pt idx="0">
                  <c:v>Industr.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ERTs'!$C$2:$AB$2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'Històric ERTs'!$C$18:$AB$18</c:f>
              <c:numCache>
                <c:formatCode>0.0%</c:formatCode>
                <c:ptCount val="26"/>
                <c:pt idx="0">
                  <c:v>7.9530400621259892E-2</c:v>
                </c:pt>
                <c:pt idx="1">
                  <c:v>7.8918277468543768E-2</c:v>
                </c:pt>
                <c:pt idx="2">
                  <c:v>7.8927157460387642E-2</c:v>
                </c:pt>
                <c:pt idx="3">
                  <c:v>7.8977099271684753E-2</c:v>
                </c:pt>
                <c:pt idx="4">
                  <c:v>7.2985186540684574E-2</c:v>
                </c:pt>
                <c:pt idx="5">
                  <c:v>7.3988476470948555E-2</c:v>
                </c:pt>
                <c:pt idx="6">
                  <c:v>6.8712949080170366E-2</c:v>
                </c:pt>
                <c:pt idx="7">
                  <c:v>6.898224541676877E-2</c:v>
                </c:pt>
                <c:pt idx="8">
                  <c:v>7.3383393638982497E-2</c:v>
                </c:pt>
                <c:pt idx="9">
                  <c:v>6.6560148573973257E-2</c:v>
                </c:pt>
                <c:pt idx="10">
                  <c:v>6.2322847119865278E-2</c:v>
                </c:pt>
                <c:pt idx="11">
                  <c:v>5.1283728958788077E-2</c:v>
                </c:pt>
                <c:pt idx="12">
                  <c:v>4.8075460384281253E-2</c:v>
                </c:pt>
                <c:pt idx="13">
                  <c:v>4.2000000000000003E-2</c:v>
                </c:pt>
                <c:pt idx="14">
                  <c:v>4.6257829036104876E-2</c:v>
                </c:pt>
                <c:pt idx="15">
                  <c:v>6.4237705350936397E-2</c:v>
                </c:pt>
                <c:pt idx="16">
                  <c:v>6.1236382412146947E-2</c:v>
                </c:pt>
                <c:pt idx="17">
                  <c:v>7.0910234461015659E-2</c:v>
                </c:pt>
                <c:pt idx="18">
                  <c:v>7.4015243055496949E-2</c:v>
                </c:pt>
                <c:pt idx="19">
                  <c:v>6.983740923245628E-2</c:v>
                </c:pt>
                <c:pt idx="20">
                  <c:v>6.6037644728169337E-2</c:v>
                </c:pt>
                <c:pt idx="21">
                  <c:v>7.3041071973053054E-2</c:v>
                </c:pt>
                <c:pt idx="22">
                  <c:v>6.326859857527202E-2</c:v>
                </c:pt>
                <c:pt idx="23">
                  <c:v>6.2389406933517987E-2</c:v>
                </c:pt>
                <c:pt idx="24">
                  <c:v>5.8256574260963347E-2</c:v>
                </c:pt>
                <c:pt idx="25">
                  <c:v>5.693256638244848E-2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E-4E0A-BE88-9C82EEBA9B7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01393440"/>
        <c:axId val="1001402560"/>
      </c:lineChart>
      <c:catAx>
        <c:axId val="10013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402560"/>
        <c:crosses val="autoZero"/>
        <c:auto val="1"/>
        <c:lblAlgn val="ctr"/>
        <c:lblOffset val="100"/>
        <c:noMultiLvlLbl val="0"/>
      </c:catAx>
      <c:valAx>
        <c:axId val="10014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0139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% d'oferta de crèdits en</a:t>
            </a:r>
            <a:r>
              <a:rPr lang="ca-ES" baseline="0"/>
              <a:t> valencià als departaments al curs 25-26 (totes les titulacions)</a:t>
            </a: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'Històric dep-ling'!$F$3:$F$45</c:f>
              <c:strCache>
                <c:ptCount val="43"/>
                <c:pt idx="0">
                  <c:v>BIOTECNOLOGIA</c:v>
                </c:pt>
                <c:pt idx="1">
                  <c:v>CIÈNCIA ANIMAL</c:v>
                </c:pt>
                <c:pt idx="2">
                  <c:v>COMPOSICIÓ ARQUITECTÒNICA</c:v>
                </c:pt>
                <c:pt idx="3">
                  <c:v>COM. AUDIOVISUAL I HISTÒRIA DE L'ART</c:v>
                </c:pt>
                <c:pt idx="4">
                  <c:v>COMUNICACIONS</c:v>
                </c:pt>
                <c:pt idx="5">
                  <c:v>CONSERVACIÓ I RESTAURACIÓ</c:v>
                </c:pt>
                <c:pt idx="6">
                  <c:v>CONSTRUCCIONS ARQUITECTÒNIQUES</c:v>
                </c:pt>
                <c:pt idx="7">
                  <c:v>DEP. D'ALTRES UNIVERSITATS</c:v>
                </c:pt>
                <c:pt idx="8">
                  <c:v>DIBUIX</c:v>
                </c:pt>
                <c:pt idx="9">
                  <c:v>ECONOMIA I CIÈNCIES SOCIALS</c:v>
                </c:pt>
                <c:pt idx="10">
                  <c:v>ECOSISTEMES AGROFORESTALS</c:v>
                </c:pt>
                <c:pt idx="11">
                  <c:v>ESCULTURA</c:v>
                </c:pt>
                <c:pt idx="12">
                  <c:v>ESTADÍSTICA I INVESTIGACIÓ OPERATIVA</c:v>
                </c:pt>
                <c:pt idx="13">
                  <c:v>EXPRESSIÓ GRÀFICA ARQUITECTÒNICA</c:v>
                </c:pt>
                <c:pt idx="14">
                  <c:v>FÍSICA APLICADA</c:v>
                </c:pt>
                <c:pt idx="15">
                  <c:v>INFORMÀTICA DE SISTEMES I COMPUTADORS</c:v>
                </c:pt>
                <c:pt idx="16">
                  <c:v>ENG. CARTOGRÀFICA, GEODÈSIA I FOTOGR.</c:v>
                </c:pt>
                <c:pt idx="17">
                  <c:v>ENG. DE LA CONSTRUCCIÓ I D'ENGINYERIA CIVIL</c:v>
                </c:pt>
                <c:pt idx="18">
                  <c:v>ENG. DE SISTEMES I AUTOMÀTICA</c:v>
                </c:pt>
                <c:pt idx="19">
                  <c:v>ENG. DEL TERRENY</c:v>
                </c:pt>
                <c:pt idx="20">
                  <c:v>ENG. ELÈCTRICA</c:v>
                </c:pt>
                <c:pt idx="21">
                  <c:v>ENG. ELECTRÒNICA</c:v>
                </c:pt>
                <c:pt idx="22">
                  <c:v>ENG. GRÀFICA</c:v>
                </c:pt>
                <c:pt idx="23">
                  <c:v>ENG. HIDRÀULICA I M.A.</c:v>
                </c:pt>
                <c:pt idx="24">
                  <c:v>ENG. I INFRAESTRUCTURA DELS TRANSPORTS</c:v>
                </c:pt>
                <c:pt idx="25">
                  <c:v>ENG. MECÀNICA I DE MATERIALS</c:v>
                </c:pt>
                <c:pt idx="26">
                  <c:v>ENG. QUÍMICA I NUCLEAR</c:v>
                </c:pt>
                <c:pt idx="27">
                  <c:v>ENG. RURAL I AGROALIMENTÀRIA</c:v>
                </c:pt>
                <c:pt idx="28">
                  <c:v>ENG. TÈXTIL I PAPERERA</c:v>
                </c:pt>
                <c:pt idx="29">
                  <c:v>LINGÜÍSTICA APLICADA</c:v>
                </c:pt>
                <c:pt idx="30">
                  <c:v>MÀQUINES I MOTORS TÈRMICS</c:v>
                </c:pt>
                <c:pt idx="31">
                  <c:v>MATEMÀTICA APLICADA</c:v>
                </c:pt>
                <c:pt idx="32">
                  <c:v>MECÀNICA MEDIS CONTINUS I TEORIA D'ESTRUCTURES</c:v>
                </c:pt>
                <c:pt idx="33">
                  <c:v>ORGANITZACIÓ D'EMPRESA</c:v>
                </c:pt>
                <c:pt idx="34">
                  <c:v>PINTURA</c:v>
                </c:pt>
                <c:pt idx="35">
                  <c:v>PRODUCCIÓ VEGETAL</c:v>
                </c:pt>
                <c:pt idx="36">
                  <c:v>PROJECTES ARQUITECTÒNICS</c:v>
                </c:pt>
                <c:pt idx="37">
                  <c:v>PROJECTES D'ENGINYERIA</c:v>
                </c:pt>
                <c:pt idx="38">
                  <c:v>QUÍMICA</c:v>
                </c:pt>
                <c:pt idx="39">
                  <c:v>SISTEMES INFORMÀTICS I COMPUTACIÓ</c:v>
                </c:pt>
                <c:pt idx="40">
                  <c:v>TECNOLOGIA D'ALIMENTS</c:v>
                </c:pt>
                <c:pt idx="41">
                  <c:v>TERMODINÀMICA APLICADA</c:v>
                </c:pt>
                <c:pt idx="42">
                  <c:v>URBANISME</c:v>
                </c:pt>
              </c:strCache>
            </c:strRef>
          </c:cat>
          <c:val>
            <c:numRef>
              <c:f>'Històric dep-ling'!$AF$3:$AF$45</c:f>
              <c:numCache>
                <c:formatCode>0.0%</c:formatCode>
                <c:ptCount val="43"/>
                <c:pt idx="0">
                  <c:v>5.2326248682714079E-2</c:v>
                </c:pt>
                <c:pt idx="1">
                  <c:v>5.3441429516876235E-2</c:v>
                </c:pt>
                <c:pt idx="2">
                  <c:v>0.13662912646422926</c:v>
                </c:pt>
                <c:pt idx="3">
                  <c:v>3.9785167948000431E-2</c:v>
                </c:pt>
                <c:pt idx="4">
                  <c:v>1.8138010404958844E-2</c:v>
                </c:pt>
                <c:pt idx="5">
                  <c:v>2.600216684723727E-2</c:v>
                </c:pt>
                <c:pt idx="6">
                  <c:v>8.8052236285562649E-2</c:v>
                </c:pt>
                <c:pt idx="7">
                  <c:v>0</c:v>
                </c:pt>
                <c:pt idx="8">
                  <c:v>6.5858127563039881E-2</c:v>
                </c:pt>
                <c:pt idx="9">
                  <c:v>2.8493206857666632E-2</c:v>
                </c:pt>
                <c:pt idx="10">
                  <c:v>5.1051051051051052E-2</c:v>
                </c:pt>
                <c:pt idx="11">
                  <c:v>8.800562025453279E-2</c:v>
                </c:pt>
                <c:pt idx="12">
                  <c:v>6.5291158356303947E-2</c:v>
                </c:pt>
                <c:pt idx="13">
                  <c:v>0.11308897963175782</c:v>
                </c:pt>
                <c:pt idx="14">
                  <c:v>6.1781599742083214E-2</c:v>
                </c:pt>
                <c:pt idx="15">
                  <c:v>5.3996496186835295E-2</c:v>
                </c:pt>
                <c:pt idx="16">
                  <c:v>7.3246985261277353E-3</c:v>
                </c:pt>
                <c:pt idx="17">
                  <c:v>8.6713952715910519E-3</c:v>
                </c:pt>
                <c:pt idx="18">
                  <c:v>4.5282510606774858E-2</c:v>
                </c:pt>
                <c:pt idx="19">
                  <c:v>0</c:v>
                </c:pt>
                <c:pt idx="20">
                  <c:v>1.0325535989186348E-2</c:v>
                </c:pt>
                <c:pt idx="21">
                  <c:v>4.5033097308393159E-2</c:v>
                </c:pt>
                <c:pt idx="22">
                  <c:v>3.080960522335029E-2</c:v>
                </c:pt>
                <c:pt idx="23">
                  <c:v>3.8716406274691584E-2</c:v>
                </c:pt>
                <c:pt idx="24">
                  <c:v>1.3590577199808119E-2</c:v>
                </c:pt>
                <c:pt idx="25">
                  <c:v>2.6333015948583512E-2</c:v>
                </c:pt>
                <c:pt idx="26">
                  <c:v>5.3379680403492016E-2</c:v>
                </c:pt>
                <c:pt idx="27">
                  <c:v>5.2092442223610244E-2</c:v>
                </c:pt>
                <c:pt idx="28">
                  <c:v>0</c:v>
                </c:pt>
                <c:pt idx="29">
                  <c:v>5.6928182907716361E-2</c:v>
                </c:pt>
                <c:pt idx="30">
                  <c:v>1.6910069177555723E-2</c:v>
                </c:pt>
                <c:pt idx="31">
                  <c:v>9.562744400995378E-2</c:v>
                </c:pt>
                <c:pt idx="32">
                  <c:v>7.4704381723734781E-2</c:v>
                </c:pt>
                <c:pt idx="33">
                  <c:v>5.3535119201954175E-2</c:v>
                </c:pt>
                <c:pt idx="34">
                  <c:v>5.948289536297785E-2</c:v>
                </c:pt>
                <c:pt idx="35">
                  <c:v>8.8000879459132639E-2</c:v>
                </c:pt>
                <c:pt idx="36">
                  <c:v>0.10776309205628577</c:v>
                </c:pt>
                <c:pt idx="37">
                  <c:v>5.0216450216450215E-2</c:v>
                </c:pt>
                <c:pt idx="38">
                  <c:v>6.8394433241876301E-2</c:v>
                </c:pt>
                <c:pt idx="39">
                  <c:v>7.1518361386092855E-2</c:v>
                </c:pt>
                <c:pt idx="40">
                  <c:v>2.5738185457925215E-2</c:v>
                </c:pt>
                <c:pt idx="41">
                  <c:v>5.5658627087198514E-2</c:v>
                </c:pt>
                <c:pt idx="42">
                  <c:v>9.5941425235119615E-2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0-4C25-9153-03F04EFF73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90421855"/>
        <c:axId val="1390443935"/>
      </c:barChart>
      <c:catAx>
        <c:axId val="139042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390443935"/>
        <c:crosses val="autoZero"/>
        <c:auto val="1"/>
        <c:lblAlgn val="ctr"/>
        <c:lblOffset val="100"/>
        <c:noMultiLvlLbl val="0"/>
      </c:catAx>
      <c:valAx>
        <c:axId val="139044393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390421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dep-ling'!$F$3</c:f>
              <c:strCache>
                <c:ptCount val="1"/>
                <c:pt idx="0">
                  <c:v>BIOTECNOLOGIA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dep-ling'!$Q$3:$AF$3</c:f>
              <c:numCache>
                <c:formatCode>0.0%</c:formatCode>
                <c:ptCount val="16"/>
                <c:pt idx="0">
                  <c:v>8.1381154449805277E-3</c:v>
                </c:pt>
                <c:pt idx="1">
                  <c:v>4.8062481225593298E-3</c:v>
                </c:pt>
                <c:pt idx="2">
                  <c:v>1.1361699710276659E-3</c:v>
                </c:pt>
                <c:pt idx="3">
                  <c:v>0</c:v>
                </c:pt>
                <c:pt idx="4">
                  <c:v>2.2777822440174719E-3</c:v>
                </c:pt>
                <c:pt idx="5">
                  <c:v>2.852881497025719E-2</c:v>
                </c:pt>
                <c:pt idx="6">
                  <c:v>4.7784227665298041E-3</c:v>
                </c:pt>
                <c:pt idx="7">
                  <c:v>1.9760772243984332E-2</c:v>
                </c:pt>
                <c:pt idx="8">
                  <c:v>7.4838322554836981E-2</c:v>
                </c:pt>
                <c:pt idx="9">
                  <c:v>1.6114385427609908E-2</c:v>
                </c:pt>
                <c:pt idx="10">
                  <c:v>1.3838421570957991E-2</c:v>
                </c:pt>
                <c:pt idx="11">
                  <c:v>0.03</c:v>
                </c:pt>
                <c:pt idx="12">
                  <c:v>7.1003123411055427E-2</c:v>
                </c:pt>
                <c:pt idx="13">
                  <c:v>6.4439625965577993E-2</c:v>
                </c:pt>
                <c:pt idx="14">
                  <c:v>4.9074145470968597E-2</c:v>
                </c:pt>
                <c:pt idx="15">
                  <c:v>5.2326248682714079E-2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3-4278-907D-25643AAA3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dep-ling'!$F$4</c:f>
              <c:strCache>
                <c:ptCount val="1"/>
                <c:pt idx="0">
                  <c:v>CIÈNCIA ANIMAL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dep-ling'!$Q$4:$AF$4</c:f>
              <c:numCache>
                <c:formatCode>0.0%</c:formatCode>
                <c:ptCount val="16"/>
                <c:pt idx="0">
                  <c:v>7.2907107168349153E-2</c:v>
                </c:pt>
                <c:pt idx="1">
                  <c:v>6.3941272599932555E-2</c:v>
                </c:pt>
                <c:pt idx="2">
                  <c:v>5.4963672498615321E-2</c:v>
                </c:pt>
                <c:pt idx="3">
                  <c:v>3.0576789437109106E-2</c:v>
                </c:pt>
                <c:pt idx="4">
                  <c:v>3.7336538811787424E-2</c:v>
                </c:pt>
                <c:pt idx="5">
                  <c:v>3.8693115519253203E-2</c:v>
                </c:pt>
                <c:pt idx="6">
                  <c:v>4.6042442760872299E-2</c:v>
                </c:pt>
                <c:pt idx="7">
                  <c:v>4.7927741043260301E-2</c:v>
                </c:pt>
                <c:pt idx="8">
                  <c:v>4.7845977887914601E-2</c:v>
                </c:pt>
                <c:pt idx="9">
                  <c:v>7.0353063343717562E-2</c:v>
                </c:pt>
                <c:pt idx="10">
                  <c:v>5.4646037600071966E-2</c:v>
                </c:pt>
                <c:pt idx="11">
                  <c:v>8.5000000000000006E-2</c:v>
                </c:pt>
                <c:pt idx="12">
                  <c:v>0.10495594713656388</c:v>
                </c:pt>
                <c:pt idx="13">
                  <c:v>6.10514675390499E-2</c:v>
                </c:pt>
                <c:pt idx="14">
                  <c:v>6.1851851851851852E-2</c:v>
                </c:pt>
                <c:pt idx="15">
                  <c:v>5.3441429516876235E-2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3-4A22-A0F1-47771B9F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dep-ling'!$F$5</c:f>
              <c:strCache>
                <c:ptCount val="1"/>
                <c:pt idx="0">
                  <c:v>COMPOSICIÓ ARQUITECTÒNICA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dep-ling'!$Q$5:$AF$5</c:f>
              <c:numCache>
                <c:formatCode>0.0%</c:formatCode>
                <c:ptCount val="16"/>
                <c:pt idx="0">
                  <c:v>1.2257633162469356E-2</c:v>
                </c:pt>
                <c:pt idx="1">
                  <c:v>0</c:v>
                </c:pt>
                <c:pt idx="2">
                  <c:v>3.4272005483520877E-2</c:v>
                </c:pt>
                <c:pt idx="3">
                  <c:v>2.8828136260990726E-2</c:v>
                </c:pt>
                <c:pt idx="4">
                  <c:v>3.0503304524656841E-2</c:v>
                </c:pt>
                <c:pt idx="5">
                  <c:v>0.10389159138290478</c:v>
                </c:pt>
                <c:pt idx="6">
                  <c:v>8.5973571087406456E-2</c:v>
                </c:pt>
                <c:pt idx="7">
                  <c:v>0.11073857649200114</c:v>
                </c:pt>
                <c:pt idx="8">
                  <c:v>0.1459485698956324</c:v>
                </c:pt>
                <c:pt idx="9">
                  <c:v>0.11744654477843199</c:v>
                </c:pt>
                <c:pt idx="10">
                  <c:v>0.1173965169106512</c:v>
                </c:pt>
                <c:pt idx="11">
                  <c:v>0.123</c:v>
                </c:pt>
                <c:pt idx="12">
                  <c:v>0.14547138693717102</c:v>
                </c:pt>
                <c:pt idx="13">
                  <c:v>0.11991883977773167</c:v>
                </c:pt>
                <c:pt idx="14">
                  <c:v>0.12650397517112366</c:v>
                </c:pt>
                <c:pt idx="15">
                  <c:v>0.13662912646422926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1-42F5-B002-0752FB679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418991193975316"/>
          <c:y val="0.23295202682997959"/>
          <c:w val="0.53857877480755978"/>
          <c:h val="0.6404972295129775"/>
        </c:manualLayout>
      </c:layout>
      <c:pieChart>
        <c:varyColors val="1"/>
        <c:ser>
          <c:idx val="0"/>
          <c:order val="0"/>
          <c:tx>
            <c:strRef>
              <c:f>'Per campus i ERT'!$A$31:$C$31</c:f>
              <c:strCache>
                <c:ptCount val="1"/>
                <c:pt idx="0">
                  <c:v>E.T.S.E. AGRONÒMICA I DEL MEDI NATURAL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A3-454F-9FE1-9F44D0F318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A3-454F-9FE1-9F44D0F318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A3-454F-9FE1-9F44D0F318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A3-454F-9FE1-9F44D0F318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DA3-454F-9FE1-9F44D0F318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 campus i ERT'!$B$20:$C$22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'Per campus i ERT'!$F$32:$F$34</c:f>
              <c:numCache>
                <c:formatCode>0.0%</c:formatCode>
                <c:ptCount val="3"/>
                <c:pt idx="0">
                  <c:v>0.89200673920440876</c:v>
                </c:pt>
                <c:pt idx="1">
                  <c:v>3.7683108001560314E-2</c:v>
                </c:pt>
                <c:pt idx="2">
                  <c:v>7.0310152794030994E-2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A3-454F-9FE1-9F44D0F318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5257964290361"/>
          <c:y val="0.24691054243219593"/>
          <c:w val="0.3057518716787358"/>
          <c:h val="0.47531167979002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dep-ling'!$F$6</c:f>
              <c:strCache>
                <c:ptCount val="1"/>
                <c:pt idx="0">
                  <c:v>COM. AUDIOVISUAL I HISTÒRIA DE L'ART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dep-ling'!$Q$6:$AF$6</c:f>
              <c:numCache>
                <c:formatCode>0.0%</c:formatCode>
                <c:ptCount val="16"/>
                <c:pt idx="0">
                  <c:v>9.5510657799793286E-2</c:v>
                </c:pt>
                <c:pt idx="1">
                  <c:v>7.5665859564164648E-2</c:v>
                </c:pt>
                <c:pt idx="2">
                  <c:v>9.2026877946043528E-2</c:v>
                </c:pt>
                <c:pt idx="3">
                  <c:v>4.7082585278276481E-2</c:v>
                </c:pt>
                <c:pt idx="4">
                  <c:v>6.1189747741098317E-2</c:v>
                </c:pt>
                <c:pt idx="5">
                  <c:v>6.155499820852741E-2</c:v>
                </c:pt>
                <c:pt idx="6">
                  <c:v>5.6966102149816157E-2</c:v>
                </c:pt>
                <c:pt idx="7">
                  <c:v>7.4675758791282257E-2</c:v>
                </c:pt>
                <c:pt idx="8">
                  <c:v>7.7985084600785862E-2</c:v>
                </c:pt>
                <c:pt idx="9">
                  <c:v>7.5601101578222654E-2</c:v>
                </c:pt>
                <c:pt idx="10">
                  <c:v>4.5853560379304277E-2</c:v>
                </c:pt>
                <c:pt idx="11">
                  <c:v>0.06</c:v>
                </c:pt>
                <c:pt idx="12">
                  <c:v>3.6488805275888443E-2</c:v>
                </c:pt>
                <c:pt idx="13">
                  <c:v>3.0019836429018468E-2</c:v>
                </c:pt>
                <c:pt idx="14">
                  <c:v>6.2197945227401227E-2</c:v>
                </c:pt>
                <c:pt idx="15">
                  <c:v>3.9785167948000431E-2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8-4531-B186-922D7385B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dep-ling'!$F$7</c:f>
              <c:strCache>
                <c:ptCount val="1"/>
                <c:pt idx="0">
                  <c:v>COMUNICACIONS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dep-ling'!$Q$7:$AF$7</c:f>
              <c:numCache>
                <c:formatCode>0.0%</c:formatCode>
                <c:ptCount val="16"/>
                <c:pt idx="0">
                  <c:v>2.8983169328386297E-2</c:v>
                </c:pt>
                <c:pt idx="1">
                  <c:v>3.5999999999999997E-2</c:v>
                </c:pt>
                <c:pt idx="2">
                  <c:v>2.6101082373555771E-2</c:v>
                </c:pt>
                <c:pt idx="3">
                  <c:v>2.2988807734748571E-2</c:v>
                </c:pt>
                <c:pt idx="4">
                  <c:v>2.3392863252249478E-2</c:v>
                </c:pt>
                <c:pt idx="5">
                  <c:v>6.6138095967390412E-2</c:v>
                </c:pt>
                <c:pt idx="6">
                  <c:v>5.5463673951565269E-2</c:v>
                </c:pt>
                <c:pt idx="7">
                  <c:v>5.3286496784948803E-2</c:v>
                </c:pt>
                <c:pt idx="8">
                  <c:v>4.1424784019746766E-2</c:v>
                </c:pt>
                <c:pt idx="9">
                  <c:v>3.921084500252784E-2</c:v>
                </c:pt>
                <c:pt idx="10">
                  <c:v>3.0309267740441518E-2</c:v>
                </c:pt>
                <c:pt idx="11">
                  <c:v>3.5999999999999997E-2</c:v>
                </c:pt>
                <c:pt idx="12">
                  <c:v>4.3653599759152555E-2</c:v>
                </c:pt>
                <c:pt idx="13">
                  <c:v>1.9381677224165641E-2</c:v>
                </c:pt>
                <c:pt idx="14">
                  <c:v>2.0274797770117644E-2</c:v>
                </c:pt>
                <c:pt idx="15">
                  <c:v>1.8138010404958844E-2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3-44CB-861E-54E979B6C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dep-ling'!$F$9</c:f>
              <c:strCache>
                <c:ptCount val="1"/>
                <c:pt idx="0">
                  <c:v>CONSTRUCCIONS ARQUITECTÒNIQUES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dep-ling'!$Q$9:$AF$9</c:f>
              <c:numCache>
                <c:formatCode>0.0%</c:formatCode>
                <c:ptCount val="16"/>
                <c:pt idx="0">
                  <c:v>0</c:v>
                </c:pt>
                <c:pt idx="1">
                  <c:v>8.8988677902057699E-4</c:v>
                </c:pt>
                <c:pt idx="2">
                  <c:v>3.3827356035750654E-3</c:v>
                </c:pt>
                <c:pt idx="3">
                  <c:v>2.7307810033669628E-3</c:v>
                </c:pt>
                <c:pt idx="4">
                  <c:v>1.6627988821754369E-2</c:v>
                </c:pt>
                <c:pt idx="5">
                  <c:v>3.157394943773531E-2</c:v>
                </c:pt>
                <c:pt idx="6">
                  <c:v>3.5630885948274918E-2</c:v>
                </c:pt>
                <c:pt idx="7">
                  <c:v>6.3689905492398294E-2</c:v>
                </c:pt>
                <c:pt idx="8">
                  <c:v>7.6766820781875064E-2</c:v>
                </c:pt>
                <c:pt idx="9">
                  <c:v>8.4442020116012984E-2</c:v>
                </c:pt>
                <c:pt idx="10">
                  <c:v>0</c:v>
                </c:pt>
                <c:pt idx="11">
                  <c:v>0.11899999999999999</c:v>
                </c:pt>
                <c:pt idx="12">
                  <c:v>0.18573072309311833</c:v>
                </c:pt>
                <c:pt idx="13">
                  <c:v>9.3114964433291189E-2</c:v>
                </c:pt>
                <c:pt idx="14">
                  <c:v>9.0805249083535516E-2</c:v>
                </c:pt>
                <c:pt idx="15">
                  <c:v>8.8052236285562649E-2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B-455F-8B1C-988AD20ED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dep-ling'!$F$11</c:f>
              <c:strCache>
                <c:ptCount val="1"/>
                <c:pt idx="0">
                  <c:v>DIBUIX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dep-ling'!$Q$11:$AF$11</c:f>
              <c:numCache>
                <c:formatCode>0.0%</c:formatCode>
                <c:ptCount val="16"/>
                <c:pt idx="0">
                  <c:v>5.3846288546062653E-2</c:v>
                </c:pt>
                <c:pt idx="1">
                  <c:v>6.5672701455449067E-2</c:v>
                </c:pt>
                <c:pt idx="2">
                  <c:v>5.453365072495131E-2</c:v>
                </c:pt>
                <c:pt idx="3">
                  <c:v>5.0226467554598857E-2</c:v>
                </c:pt>
                <c:pt idx="4">
                  <c:v>3.0369598007754368E-2</c:v>
                </c:pt>
                <c:pt idx="5">
                  <c:v>7.3890820827595863E-2</c:v>
                </c:pt>
                <c:pt idx="6">
                  <c:v>9.392477628635347E-2</c:v>
                </c:pt>
                <c:pt idx="7">
                  <c:v>8.5761751419500931E-2</c:v>
                </c:pt>
                <c:pt idx="8">
                  <c:v>5.7663408908925379E-2</c:v>
                </c:pt>
                <c:pt idx="9">
                  <c:v>6.9519464052157059E-2</c:v>
                </c:pt>
                <c:pt idx="10">
                  <c:v>6.1642562773969983E-2</c:v>
                </c:pt>
                <c:pt idx="11">
                  <c:v>7.0000000000000007E-2</c:v>
                </c:pt>
                <c:pt idx="12">
                  <c:v>0.12330212103016829</c:v>
                </c:pt>
                <c:pt idx="13">
                  <c:v>6.5883621251771413E-2</c:v>
                </c:pt>
                <c:pt idx="14">
                  <c:v>6.0726363770033813E-2</c:v>
                </c:pt>
                <c:pt idx="15">
                  <c:v>6.5858127563039881E-2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2-4A6D-BDAC-CD9AA7703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dep-ling'!$F$12</c:f>
              <c:strCache>
                <c:ptCount val="1"/>
                <c:pt idx="0">
                  <c:v>ECONOMIA I CIÈNCIES SOCIALS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dep-ling'!$Q$12:$AF$12</c:f>
              <c:numCache>
                <c:formatCode>0.0%</c:formatCode>
                <c:ptCount val="16"/>
                <c:pt idx="0">
                  <c:v>4.8984191950648043E-2</c:v>
                </c:pt>
                <c:pt idx="1">
                  <c:v>9.535774686777343E-2</c:v>
                </c:pt>
                <c:pt idx="2">
                  <c:v>6.3918793115795E-2</c:v>
                </c:pt>
                <c:pt idx="3">
                  <c:v>5.7603152526657389E-2</c:v>
                </c:pt>
                <c:pt idx="4">
                  <c:v>8.254393911940569E-2</c:v>
                </c:pt>
                <c:pt idx="5">
                  <c:v>0.10240286511472951</c:v>
                </c:pt>
                <c:pt idx="6">
                  <c:v>5.5944660685821011E-2</c:v>
                </c:pt>
                <c:pt idx="7">
                  <c:v>8.1139027081034945E-2</c:v>
                </c:pt>
                <c:pt idx="8">
                  <c:v>7.0734436112472376E-2</c:v>
                </c:pt>
                <c:pt idx="9">
                  <c:v>4.1077012773625909E-2</c:v>
                </c:pt>
                <c:pt idx="10">
                  <c:v>5.0913804277381729E-2</c:v>
                </c:pt>
                <c:pt idx="11">
                  <c:v>0.10199999999999999</c:v>
                </c:pt>
                <c:pt idx="12">
                  <c:v>8.8147903598547378E-2</c:v>
                </c:pt>
                <c:pt idx="13">
                  <c:v>2.7389254935203378E-2</c:v>
                </c:pt>
                <c:pt idx="14">
                  <c:v>3.0079064970780337E-2</c:v>
                </c:pt>
                <c:pt idx="15">
                  <c:v>2.8493206857666632E-2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B-4E99-9449-94079F97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dep-ling'!$F$13</c:f>
              <c:strCache>
                <c:ptCount val="1"/>
                <c:pt idx="0">
                  <c:v>ECOSISTEMES AGROFORESTALS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dep-ling'!$Q$13:$AF$13</c:f>
              <c:numCache>
                <c:formatCode>0.0%</c:formatCode>
                <c:ptCount val="16"/>
                <c:pt idx="0">
                  <c:v>5.9067211497815977E-2</c:v>
                </c:pt>
                <c:pt idx="1">
                  <c:v>2.9293473097507683E-2</c:v>
                </c:pt>
                <c:pt idx="2">
                  <c:v>6.3606265121609579E-2</c:v>
                </c:pt>
                <c:pt idx="3">
                  <c:v>3.0964606279151808E-2</c:v>
                </c:pt>
                <c:pt idx="4">
                  <c:v>7.5147163194589403E-2</c:v>
                </c:pt>
                <c:pt idx="5">
                  <c:v>8.5891133243332737E-2</c:v>
                </c:pt>
                <c:pt idx="6">
                  <c:v>4.2987239331454978E-2</c:v>
                </c:pt>
                <c:pt idx="7">
                  <c:v>3.5701463959471852E-2</c:v>
                </c:pt>
                <c:pt idx="8">
                  <c:v>5.0805957967761675E-2</c:v>
                </c:pt>
                <c:pt idx="9">
                  <c:v>5.7322175732217567E-2</c:v>
                </c:pt>
                <c:pt idx="10">
                  <c:v>4.9758811003433136E-2</c:v>
                </c:pt>
                <c:pt idx="11">
                  <c:v>6.4000000000000001E-2</c:v>
                </c:pt>
                <c:pt idx="12">
                  <c:v>0.14691683831101954</c:v>
                </c:pt>
                <c:pt idx="13">
                  <c:v>4.7094227537421346E-2</c:v>
                </c:pt>
                <c:pt idx="14">
                  <c:v>4.9174102904879433E-2</c:v>
                </c:pt>
                <c:pt idx="15">
                  <c:v>5.1051051051051052E-2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1-4265-983B-6B3582F37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dep-ling'!$F$14</c:f>
              <c:strCache>
                <c:ptCount val="1"/>
                <c:pt idx="0">
                  <c:v>ESCULTURA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dep-ling'!$Q$14:$AF$14</c:f>
              <c:numCache>
                <c:formatCode>0.0%</c:formatCode>
                <c:ptCount val="16"/>
                <c:pt idx="0">
                  <c:v>5.5181347150259068E-2</c:v>
                </c:pt>
                <c:pt idx="1">
                  <c:v>4.3377674956622328E-2</c:v>
                </c:pt>
                <c:pt idx="2">
                  <c:v>6.1728395061728392E-3</c:v>
                </c:pt>
                <c:pt idx="3">
                  <c:v>0</c:v>
                </c:pt>
                <c:pt idx="4">
                  <c:v>5.379969298308538E-2</c:v>
                </c:pt>
                <c:pt idx="5">
                  <c:v>0.11336402623612514</c:v>
                </c:pt>
                <c:pt idx="6">
                  <c:v>9.5359871826472764E-2</c:v>
                </c:pt>
                <c:pt idx="7">
                  <c:v>9.5226003047232097E-2</c:v>
                </c:pt>
                <c:pt idx="8">
                  <c:v>9.5391327020547284E-2</c:v>
                </c:pt>
                <c:pt idx="9">
                  <c:v>0.10253433933062488</c:v>
                </c:pt>
                <c:pt idx="10">
                  <c:v>9.904594899839507E-2</c:v>
                </c:pt>
                <c:pt idx="11">
                  <c:v>8.8999999999999996E-2</c:v>
                </c:pt>
                <c:pt idx="12">
                  <c:v>0.1174491716616161</c:v>
                </c:pt>
                <c:pt idx="13">
                  <c:v>8.2588746679546007E-2</c:v>
                </c:pt>
                <c:pt idx="14">
                  <c:v>8.9304112945894007E-2</c:v>
                </c:pt>
                <c:pt idx="15">
                  <c:v>8.800562025453279E-2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F-418D-9873-97E70EB6C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dep-ling'!$F$15</c:f>
              <c:strCache>
                <c:ptCount val="1"/>
                <c:pt idx="0">
                  <c:v>ESTADÍSTICA I INVESTIGACIÓ OPERATIVA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dep-ling'!$Q$15:$AF$15</c:f>
              <c:numCache>
                <c:formatCode>0.0%</c:formatCode>
                <c:ptCount val="16"/>
                <c:pt idx="0">
                  <c:v>0.13154818133353285</c:v>
                </c:pt>
                <c:pt idx="1">
                  <c:v>7.6509034986543628E-2</c:v>
                </c:pt>
                <c:pt idx="2">
                  <c:v>4.2882625018148636E-2</c:v>
                </c:pt>
                <c:pt idx="3">
                  <c:v>5.2772179222668782E-2</c:v>
                </c:pt>
                <c:pt idx="4">
                  <c:v>5.6774407661581858E-2</c:v>
                </c:pt>
                <c:pt idx="5">
                  <c:v>0.11407796568859763</c:v>
                </c:pt>
                <c:pt idx="6">
                  <c:v>9.8494641029784044E-2</c:v>
                </c:pt>
                <c:pt idx="7">
                  <c:v>0.11935178451363257</c:v>
                </c:pt>
                <c:pt idx="8">
                  <c:v>0.10929800806823099</c:v>
                </c:pt>
                <c:pt idx="9">
                  <c:v>0.10968021210973432</c:v>
                </c:pt>
                <c:pt idx="10">
                  <c:v>0.1150917248665633</c:v>
                </c:pt>
                <c:pt idx="11">
                  <c:v>0.13100000000000001</c:v>
                </c:pt>
                <c:pt idx="12">
                  <c:v>0.14422300146477873</c:v>
                </c:pt>
                <c:pt idx="13">
                  <c:v>8.4740781172914031E-2</c:v>
                </c:pt>
                <c:pt idx="14">
                  <c:v>6.7060307947085146E-2</c:v>
                </c:pt>
                <c:pt idx="15">
                  <c:v>6.5291158356303947E-2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E-4DBE-87BC-0EE2105E8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dep-ling'!$F$16</c:f>
              <c:strCache>
                <c:ptCount val="1"/>
                <c:pt idx="0">
                  <c:v>EXPRESSIÓ GRÀFICA ARQUITECTÒNICA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dep-ling'!$Q$16:$AF$16</c:f>
              <c:numCache>
                <c:formatCode>0.0%</c:formatCode>
                <c:ptCount val="16"/>
                <c:pt idx="0">
                  <c:v>2.9802350809431848E-3</c:v>
                </c:pt>
                <c:pt idx="1">
                  <c:v>2.4521454386322313E-2</c:v>
                </c:pt>
                <c:pt idx="2">
                  <c:v>2.8040212213424256E-2</c:v>
                </c:pt>
                <c:pt idx="3">
                  <c:v>2.6413735142273985E-2</c:v>
                </c:pt>
                <c:pt idx="4">
                  <c:v>0</c:v>
                </c:pt>
                <c:pt idx="5">
                  <c:v>8.6532710637160698E-2</c:v>
                </c:pt>
                <c:pt idx="6">
                  <c:v>0.10558908722514732</c:v>
                </c:pt>
                <c:pt idx="7">
                  <c:v>8.387572971884856E-2</c:v>
                </c:pt>
                <c:pt idx="8">
                  <c:v>9.4859517571596344E-2</c:v>
                </c:pt>
                <c:pt idx="9">
                  <c:v>9.840711680268717E-2</c:v>
                </c:pt>
                <c:pt idx="10">
                  <c:v>0.1006510514106114</c:v>
                </c:pt>
                <c:pt idx="11">
                  <c:v>0.108</c:v>
                </c:pt>
                <c:pt idx="12">
                  <c:v>0.12185540310494843</c:v>
                </c:pt>
                <c:pt idx="13">
                  <c:v>0.12011052423826619</c:v>
                </c:pt>
                <c:pt idx="14">
                  <c:v>0.11863800221704328</c:v>
                </c:pt>
                <c:pt idx="15">
                  <c:v>0.11308897963175782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E-44E1-8B69-AEE8D58E2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'Històric dep-ling'!$F$17</c:f>
              <c:strCache>
                <c:ptCount val="1"/>
                <c:pt idx="0">
                  <c:v>FÍSICA APLICADA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'Històric dep-ling'!$Q$2:$AF$2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'Històric dep-ling'!$Q$17:$AF$17</c:f>
              <c:numCache>
                <c:formatCode>0.0%</c:formatCode>
                <c:ptCount val="16"/>
                <c:pt idx="0">
                  <c:v>6.4061485169950194E-2</c:v>
                </c:pt>
                <c:pt idx="1">
                  <c:v>3.9359917408697896E-2</c:v>
                </c:pt>
                <c:pt idx="2">
                  <c:v>3.6305524753766874E-2</c:v>
                </c:pt>
                <c:pt idx="3">
                  <c:v>6.7696556953113359E-4</c:v>
                </c:pt>
                <c:pt idx="4">
                  <c:v>5.352122854561879E-2</c:v>
                </c:pt>
                <c:pt idx="5">
                  <c:v>8.3343839489941104E-2</c:v>
                </c:pt>
                <c:pt idx="6">
                  <c:v>5.9282326724187193E-2</c:v>
                </c:pt>
                <c:pt idx="7">
                  <c:v>6.6710275687778625E-2</c:v>
                </c:pt>
                <c:pt idx="8">
                  <c:v>6.1786880619279921E-2</c:v>
                </c:pt>
                <c:pt idx="9">
                  <c:v>5.9098577468602254E-2</c:v>
                </c:pt>
                <c:pt idx="10">
                  <c:v>5.9939642659482262E-2</c:v>
                </c:pt>
                <c:pt idx="11">
                  <c:v>3.5999999999999997E-2</c:v>
                </c:pt>
                <c:pt idx="12">
                  <c:v>0.14093533146799994</c:v>
                </c:pt>
                <c:pt idx="13">
                  <c:v>4.9641239080011272E-2</c:v>
                </c:pt>
                <c:pt idx="14">
                  <c:v>3.3711870448642871E-2</c:v>
                </c:pt>
                <c:pt idx="15">
                  <c:v>6.1781599742083214E-2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7-4172-B81A-07E68CAB9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83631"/>
        <c:axId val="1502687951"/>
      </c:lineChart>
      <c:catAx>
        <c:axId val="15026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7951"/>
        <c:crosses val="autoZero"/>
        <c:auto val="1"/>
        <c:lblAlgn val="ctr"/>
        <c:lblOffset val="100"/>
        <c:noMultiLvlLbl val="0"/>
      </c:catAx>
      <c:valAx>
        <c:axId val="15026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26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30.xml"/><Relationship Id="rId18" Type="http://schemas.openxmlformats.org/officeDocument/2006/relationships/chart" Target="../charts/chart35.xml"/><Relationship Id="rId26" Type="http://schemas.openxmlformats.org/officeDocument/2006/relationships/chart" Target="../charts/chart43.xml"/><Relationship Id="rId39" Type="http://schemas.openxmlformats.org/officeDocument/2006/relationships/chart" Target="../charts/chart56.xml"/><Relationship Id="rId21" Type="http://schemas.openxmlformats.org/officeDocument/2006/relationships/chart" Target="../charts/chart38.xml"/><Relationship Id="rId34" Type="http://schemas.openxmlformats.org/officeDocument/2006/relationships/chart" Target="../charts/chart51.xml"/><Relationship Id="rId42" Type="http://schemas.openxmlformats.org/officeDocument/2006/relationships/chart" Target="../charts/chart59.xml"/><Relationship Id="rId47" Type="http://schemas.openxmlformats.org/officeDocument/2006/relationships/chart" Target="../charts/chart64.xml"/><Relationship Id="rId50" Type="http://schemas.openxmlformats.org/officeDocument/2006/relationships/chart" Target="../charts/chart67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29" Type="http://schemas.openxmlformats.org/officeDocument/2006/relationships/chart" Target="../charts/chart46.xml"/><Relationship Id="rId11" Type="http://schemas.openxmlformats.org/officeDocument/2006/relationships/chart" Target="../charts/chart28.xml"/><Relationship Id="rId24" Type="http://schemas.openxmlformats.org/officeDocument/2006/relationships/chart" Target="../charts/chart41.xml"/><Relationship Id="rId32" Type="http://schemas.openxmlformats.org/officeDocument/2006/relationships/chart" Target="../charts/chart49.xml"/><Relationship Id="rId37" Type="http://schemas.openxmlformats.org/officeDocument/2006/relationships/chart" Target="../charts/chart54.xml"/><Relationship Id="rId40" Type="http://schemas.openxmlformats.org/officeDocument/2006/relationships/chart" Target="../charts/chart57.xml"/><Relationship Id="rId45" Type="http://schemas.openxmlformats.org/officeDocument/2006/relationships/chart" Target="../charts/chart62.xml"/><Relationship Id="rId53" Type="http://schemas.openxmlformats.org/officeDocument/2006/relationships/chart" Target="../charts/chart70.xml"/><Relationship Id="rId5" Type="http://schemas.openxmlformats.org/officeDocument/2006/relationships/chart" Target="../charts/chart22.xml"/><Relationship Id="rId10" Type="http://schemas.openxmlformats.org/officeDocument/2006/relationships/chart" Target="../charts/chart27.xml"/><Relationship Id="rId19" Type="http://schemas.openxmlformats.org/officeDocument/2006/relationships/chart" Target="../charts/chart36.xml"/><Relationship Id="rId31" Type="http://schemas.openxmlformats.org/officeDocument/2006/relationships/chart" Target="../charts/chart48.xml"/><Relationship Id="rId44" Type="http://schemas.openxmlformats.org/officeDocument/2006/relationships/chart" Target="../charts/chart61.xml"/><Relationship Id="rId52" Type="http://schemas.openxmlformats.org/officeDocument/2006/relationships/chart" Target="../charts/chart69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Relationship Id="rId22" Type="http://schemas.openxmlformats.org/officeDocument/2006/relationships/chart" Target="../charts/chart39.xml"/><Relationship Id="rId27" Type="http://schemas.openxmlformats.org/officeDocument/2006/relationships/chart" Target="../charts/chart44.xml"/><Relationship Id="rId30" Type="http://schemas.openxmlformats.org/officeDocument/2006/relationships/chart" Target="../charts/chart47.xml"/><Relationship Id="rId35" Type="http://schemas.openxmlformats.org/officeDocument/2006/relationships/chart" Target="../charts/chart52.xml"/><Relationship Id="rId43" Type="http://schemas.openxmlformats.org/officeDocument/2006/relationships/chart" Target="../charts/chart60.xml"/><Relationship Id="rId48" Type="http://schemas.openxmlformats.org/officeDocument/2006/relationships/chart" Target="../charts/chart65.xml"/><Relationship Id="rId8" Type="http://schemas.openxmlformats.org/officeDocument/2006/relationships/chart" Target="../charts/chart25.xml"/><Relationship Id="rId51" Type="http://schemas.openxmlformats.org/officeDocument/2006/relationships/chart" Target="../charts/chart68.xml"/><Relationship Id="rId3" Type="http://schemas.openxmlformats.org/officeDocument/2006/relationships/chart" Target="../charts/chart20.xml"/><Relationship Id="rId12" Type="http://schemas.openxmlformats.org/officeDocument/2006/relationships/chart" Target="../charts/chart29.xml"/><Relationship Id="rId17" Type="http://schemas.openxmlformats.org/officeDocument/2006/relationships/chart" Target="../charts/chart34.xml"/><Relationship Id="rId25" Type="http://schemas.openxmlformats.org/officeDocument/2006/relationships/chart" Target="../charts/chart42.xml"/><Relationship Id="rId33" Type="http://schemas.openxmlformats.org/officeDocument/2006/relationships/chart" Target="../charts/chart50.xml"/><Relationship Id="rId38" Type="http://schemas.openxmlformats.org/officeDocument/2006/relationships/chart" Target="../charts/chart55.xml"/><Relationship Id="rId46" Type="http://schemas.openxmlformats.org/officeDocument/2006/relationships/chart" Target="../charts/chart63.xml"/><Relationship Id="rId20" Type="http://schemas.openxmlformats.org/officeDocument/2006/relationships/chart" Target="../charts/chart37.xml"/><Relationship Id="rId41" Type="http://schemas.openxmlformats.org/officeDocument/2006/relationships/chart" Target="../charts/chart58.xml"/><Relationship Id="rId54" Type="http://schemas.openxmlformats.org/officeDocument/2006/relationships/chart" Target="../charts/chart71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5" Type="http://schemas.openxmlformats.org/officeDocument/2006/relationships/chart" Target="../charts/chart32.xml"/><Relationship Id="rId23" Type="http://schemas.openxmlformats.org/officeDocument/2006/relationships/chart" Target="../charts/chart40.xml"/><Relationship Id="rId28" Type="http://schemas.openxmlformats.org/officeDocument/2006/relationships/chart" Target="../charts/chart45.xml"/><Relationship Id="rId36" Type="http://schemas.openxmlformats.org/officeDocument/2006/relationships/chart" Target="../charts/chart53.xml"/><Relationship Id="rId49" Type="http://schemas.openxmlformats.org/officeDocument/2006/relationships/chart" Target="../charts/chart6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9.xml"/><Relationship Id="rId13" Type="http://schemas.openxmlformats.org/officeDocument/2006/relationships/chart" Target="../charts/chart84.xml"/><Relationship Id="rId3" Type="http://schemas.openxmlformats.org/officeDocument/2006/relationships/chart" Target="../charts/chart74.xml"/><Relationship Id="rId7" Type="http://schemas.openxmlformats.org/officeDocument/2006/relationships/chart" Target="../charts/chart78.xml"/><Relationship Id="rId12" Type="http://schemas.openxmlformats.org/officeDocument/2006/relationships/chart" Target="../charts/chart83.xml"/><Relationship Id="rId2" Type="http://schemas.openxmlformats.org/officeDocument/2006/relationships/chart" Target="../charts/chart73.xml"/><Relationship Id="rId1" Type="http://schemas.openxmlformats.org/officeDocument/2006/relationships/chart" Target="../charts/chart72.xml"/><Relationship Id="rId6" Type="http://schemas.openxmlformats.org/officeDocument/2006/relationships/chart" Target="../charts/chart77.xml"/><Relationship Id="rId11" Type="http://schemas.openxmlformats.org/officeDocument/2006/relationships/chart" Target="../charts/chart82.xml"/><Relationship Id="rId5" Type="http://schemas.openxmlformats.org/officeDocument/2006/relationships/chart" Target="../charts/chart76.xml"/><Relationship Id="rId10" Type="http://schemas.openxmlformats.org/officeDocument/2006/relationships/chart" Target="../charts/chart81.xml"/><Relationship Id="rId4" Type="http://schemas.openxmlformats.org/officeDocument/2006/relationships/chart" Target="../charts/chart75.xml"/><Relationship Id="rId9" Type="http://schemas.openxmlformats.org/officeDocument/2006/relationships/chart" Target="../charts/chart80.xml"/><Relationship Id="rId14" Type="http://schemas.openxmlformats.org/officeDocument/2006/relationships/chart" Target="../charts/chart85.xml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98.xml"/><Relationship Id="rId18" Type="http://schemas.openxmlformats.org/officeDocument/2006/relationships/chart" Target="../charts/chart103.xml"/><Relationship Id="rId26" Type="http://schemas.openxmlformats.org/officeDocument/2006/relationships/chart" Target="../charts/chart111.xml"/><Relationship Id="rId39" Type="http://schemas.openxmlformats.org/officeDocument/2006/relationships/chart" Target="../charts/chart124.xml"/><Relationship Id="rId21" Type="http://schemas.openxmlformats.org/officeDocument/2006/relationships/chart" Target="../charts/chart106.xml"/><Relationship Id="rId34" Type="http://schemas.openxmlformats.org/officeDocument/2006/relationships/chart" Target="../charts/chart119.xml"/><Relationship Id="rId42" Type="http://schemas.openxmlformats.org/officeDocument/2006/relationships/chart" Target="../charts/chart127.xml"/><Relationship Id="rId7" Type="http://schemas.openxmlformats.org/officeDocument/2006/relationships/chart" Target="../charts/chart92.xml"/><Relationship Id="rId2" Type="http://schemas.openxmlformats.org/officeDocument/2006/relationships/chart" Target="../charts/chart87.xml"/><Relationship Id="rId16" Type="http://schemas.openxmlformats.org/officeDocument/2006/relationships/chart" Target="../charts/chart101.xml"/><Relationship Id="rId20" Type="http://schemas.openxmlformats.org/officeDocument/2006/relationships/chart" Target="../charts/chart105.xml"/><Relationship Id="rId29" Type="http://schemas.openxmlformats.org/officeDocument/2006/relationships/chart" Target="../charts/chart114.xml"/><Relationship Id="rId41" Type="http://schemas.openxmlformats.org/officeDocument/2006/relationships/chart" Target="../charts/chart126.xml"/><Relationship Id="rId1" Type="http://schemas.openxmlformats.org/officeDocument/2006/relationships/chart" Target="../charts/chart86.xml"/><Relationship Id="rId6" Type="http://schemas.openxmlformats.org/officeDocument/2006/relationships/chart" Target="../charts/chart91.xml"/><Relationship Id="rId11" Type="http://schemas.openxmlformats.org/officeDocument/2006/relationships/chart" Target="../charts/chart96.xml"/><Relationship Id="rId24" Type="http://schemas.openxmlformats.org/officeDocument/2006/relationships/chart" Target="../charts/chart109.xml"/><Relationship Id="rId32" Type="http://schemas.openxmlformats.org/officeDocument/2006/relationships/chart" Target="../charts/chart117.xml"/><Relationship Id="rId37" Type="http://schemas.openxmlformats.org/officeDocument/2006/relationships/chart" Target="../charts/chart122.xml"/><Relationship Id="rId40" Type="http://schemas.openxmlformats.org/officeDocument/2006/relationships/chart" Target="../charts/chart125.xml"/><Relationship Id="rId5" Type="http://schemas.openxmlformats.org/officeDocument/2006/relationships/chart" Target="../charts/chart90.xml"/><Relationship Id="rId15" Type="http://schemas.openxmlformats.org/officeDocument/2006/relationships/chart" Target="../charts/chart100.xml"/><Relationship Id="rId23" Type="http://schemas.openxmlformats.org/officeDocument/2006/relationships/chart" Target="../charts/chart108.xml"/><Relationship Id="rId28" Type="http://schemas.openxmlformats.org/officeDocument/2006/relationships/chart" Target="../charts/chart113.xml"/><Relationship Id="rId36" Type="http://schemas.openxmlformats.org/officeDocument/2006/relationships/chart" Target="../charts/chart121.xml"/><Relationship Id="rId10" Type="http://schemas.openxmlformats.org/officeDocument/2006/relationships/chart" Target="../charts/chart95.xml"/><Relationship Id="rId19" Type="http://schemas.openxmlformats.org/officeDocument/2006/relationships/chart" Target="../charts/chart104.xml"/><Relationship Id="rId31" Type="http://schemas.openxmlformats.org/officeDocument/2006/relationships/chart" Target="../charts/chart116.xml"/><Relationship Id="rId4" Type="http://schemas.openxmlformats.org/officeDocument/2006/relationships/chart" Target="../charts/chart89.xml"/><Relationship Id="rId9" Type="http://schemas.openxmlformats.org/officeDocument/2006/relationships/chart" Target="../charts/chart94.xml"/><Relationship Id="rId14" Type="http://schemas.openxmlformats.org/officeDocument/2006/relationships/chart" Target="../charts/chart99.xml"/><Relationship Id="rId22" Type="http://schemas.openxmlformats.org/officeDocument/2006/relationships/chart" Target="../charts/chart107.xml"/><Relationship Id="rId27" Type="http://schemas.openxmlformats.org/officeDocument/2006/relationships/chart" Target="../charts/chart112.xml"/><Relationship Id="rId30" Type="http://schemas.openxmlformats.org/officeDocument/2006/relationships/chart" Target="../charts/chart115.xml"/><Relationship Id="rId35" Type="http://schemas.openxmlformats.org/officeDocument/2006/relationships/chart" Target="../charts/chart120.xml"/><Relationship Id="rId8" Type="http://schemas.openxmlformats.org/officeDocument/2006/relationships/chart" Target="../charts/chart93.xml"/><Relationship Id="rId3" Type="http://schemas.openxmlformats.org/officeDocument/2006/relationships/chart" Target="../charts/chart88.xml"/><Relationship Id="rId12" Type="http://schemas.openxmlformats.org/officeDocument/2006/relationships/chart" Target="../charts/chart97.xml"/><Relationship Id="rId17" Type="http://schemas.openxmlformats.org/officeDocument/2006/relationships/chart" Target="../charts/chart102.xml"/><Relationship Id="rId25" Type="http://schemas.openxmlformats.org/officeDocument/2006/relationships/chart" Target="../charts/chart110.xml"/><Relationship Id="rId33" Type="http://schemas.openxmlformats.org/officeDocument/2006/relationships/chart" Target="../charts/chart118.xml"/><Relationship Id="rId38" Type="http://schemas.openxmlformats.org/officeDocument/2006/relationships/chart" Target="../charts/chart1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</xdr:colOff>
      <xdr:row>8</xdr:row>
      <xdr:rowOff>133350</xdr:rowOff>
    </xdr:from>
    <xdr:to>
      <xdr:col>16</xdr:col>
      <xdr:colOff>304800</xdr:colOff>
      <xdr:row>25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009BDB-9F98-43FA-A2E1-B3801454D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27</xdr:row>
      <xdr:rowOff>0</xdr:rowOff>
    </xdr:from>
    <xdr:to>
      <xdr:col>16</xdr:col>
      <xdr:colOff>566738</xdr:colOff>
      <xdr:row>43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38CE18-A53C-4FAA-A971-529B7CFCF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442912</xdr:colOff>
      <xdr:row>41</xdr:row>
      <xdr:rowOff>9525</xdr:rowOff>
    </xdr:from>
    <xdr:to>
      <xdr:col>11</xdr:col>
      <xdr:colOff>119062</xdr:colOff>
      <xdr:row>58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5BC0ED4-2054-4325-B31C-7DCD91983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38100</xdr:rowOff>
    </xdr:from>
    <xdr:to>
      <xdr:col>11</xdr:col>
      <xdr:colOff>285750</xdr:colOff>
      <xdr:row>13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7A1579-7872-46B9-A82A-3EA2E3C88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12</xdr:col>
      <xdr:colOff>95250</xdr:colOff>
      <xdr:row>30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2CD112-8720-4132-B9B3-245F533E1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30</xdr:row>
      <xdr:rowOff>0</xdr:rowOff>
    </xdr:from>
    <xdr:to>
      <xdr:col>12</xdr:col>
      <xdr:colOff>95250</xdr:colOff>
      <xdr:row>46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24C071-6A57-4439-8C3F-FA179799F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46</xdr:row>
      <xdr:rowOff>0</xdr:rowOff>
    </xdr:from>
    <xdr:to>
      <xdr:col>12</xdr:col>
      <xdr:colOff>95250</xdr:colOff>
      <xdr:row>62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58C2F3-6CC3-4325-9352-CD9FF73A6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62</xdr:row>
      <xdr:rowOff>0</xdr:rowOff>
    </xdr:from>
    <xdr:to>
      <xdr:col>12</xdr:col>
      <xdr:colOff>95250</xdr:colOff>
      <xdr:row>78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B249C9F-DAFD-424B-A33D-B9E10B243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14</xdr:row>
      <xdr:rowOff>0</xdr:rowOff>
    </xdr:from>
    <xdr:to>
      <xdr:col>17</xdr:col>
      <xdr:colOff>95250</xdr:colOff>
      <xdr:row>30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033233-FBD2-49A0-AB1B-F1D308E38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30</xdr:row>
      <xdr:rowOff>0</xdr:rowOff>
    </xdr:from>
    <xdr:to>
      <xdr:col>17</xdr:col>
      <xdr:colOff>95250</xdr:colOff>
      <xdr:row>46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5D2B3DB-4F5A-4264-A13F-A1F76E59F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17</xdr:col>
      <xdr:colOff>95250</xdr:colOff>
      <xdr:row>62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0AEA256-4B49-405D-A9FC-408E75605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62</xdr:row>
      <xdr:rowOff>0</xdr:rowOff>
    </xdr:from>
    <xdr:to>
      <xdr:col>17</xdr:col>
      <xdr:colOff>95250</xdr:colOff>
      <xdr:row>78</xdr:row>
      <xdr:rowOff>28575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0BB8E2B-9489-41D1-815F-3369FA0FD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17</xdr:col>
      <xdr:colOff>95250</xdr:colOff>
      <xdr:row>13</xdr:row>
      <xdr:rowOff>114300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F1061A8-9B8B-4D77-B291-1A8320937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0</xdr:colOff>
      <xdr:row>14</xdr:row>
      <xdr:rowOff>0</xdr:rowOff>
    </xdr:from>
    <xdr:to>
      <xdr:col>22</xdr:col>
      <xdr:colOff>95250</xdr:colOff>
      <xdr:row>30</xdr:row>
      <xdr:rowOff>28575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96D887D-F358-42D8-B221-8F2A5CA4E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30</xdr:row>
      <xdr:rowOff>0</xdr:rowOff>
    </xdr:from>
    <xdr:to>
      <xdr:col>22</xdr:col>
      <xdr:colOff>95250</xdr:colOff>
      <xdr:row>46</xdr:row>
      <xdr:rowOff>28575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1257F19-1E9D-42ED-9496-D50CC9C6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0</xdr:colOff>
      <xdr:row>46</xdr:row>
      <xdr:rowOff>0</xdr:rowOff>
    </xdr:from>
    <xdr:to>
      <xdr:col>22</xdr:col>
      <xdr:colOff>95250</xdr:colOff>
      <xdr:row>62</xdr:row>
      <xdr:rowOff>28575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93E2B3F-1540-4E63-881E-2E73885C2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0</xdr:colOff>
      <xdr:row>1</xdr:row>
      <xdr:rowOff>0</xdr:rowOff>
    </xdr:from>
    <xdr:to>
      <xdr:col>23</xdr:col>
      <xdr:colOff>95250</xdr:colOff>
      <xdr:row>13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D75BCF14-E750-4121-B8F6-F587D4A7E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330</xdr:row>
      <xdr:rowOff>57150</xdr:rowOff>
    </xdr:from>
    <xdr:to>
      <xdr:col>9</xdr:col>
      <xdr:colOff>381000</xdr:colOff>
      <xdr:row>340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DA4312D-B9C4-4F0C-8141-9DB0F84AE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330</xdr:row>
      <xdr:rowOff>0</xdr:rowOff>
    </xdr:from>
    <xdr:to>
      <xdr:col>13</xdr:col>
      <xdr:colOff>276225</xdr:colOff>
      <xdr:row>340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DCA5328-3006-4189-83B0-8B3C4CD06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330</xdr:row>
      <xdr:rowOff>0</xdr:rowOff>
    </xdr:from>
    <xdr:to>
      <xdr:col>17</xdr:col>
      <xdr:colOff>276225</xdr:colOff>
      <xdr:row>340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4FF25EE-7BC9-45A1-8798-BC2F65687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319</xdr:row>
      <xdr:rowOff>57150</xdr:rowOff>
    </xdr:from>
    <xdr:to>
      <xdr:col>9</xdr:col>
      <xdr:colOff>276225</xdr:colOff>
      <xdr:row>329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85CD410-F8D1-4D85-9431-F7CBF4693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466725</xdr:colOff>
      <xdr:row>308</xdr:row>
      <xdr:rowOff>152400</xdr:rowOff>
    </xdr:from>
    <xdr:to>
      <xdr:col>13</xdr:col>
      <xdr:colOff>133350</xdr:colOff>
      <xdr:row>319</xdr:row>
      <xdr:rowOff>57150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7151F6-F34A-4248-8959-DE742A427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309</xdr:row>
      <xdr:rowOff>0</xdr:rowOff>
    </xdr:from>
    <xdr:to>
      <xdr:col>9</xdr:col>
      <xdr:colOff>276225</xdr:colOff>
      <xdr:row>319</xdr:row>
      <xdr:rowOff>66675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778C2DA-C300-49BD-9272-83099BBCA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457200</xdr:colOff>
      <xdr:row>319</xdr:row>
      <xdr:rowOff>57150</xdr:rowOff>
    </xdr:from>
    <xdr:to>
      <xdr:col>13</xdr:col>
      <xdr:colOff>123825</xdr:colOff>
      <xdr:row>329</xdr:row>
      <xdr:rowOff>123825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33B3235-44B5-4785-B59A-1EB6022C8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466725</xdr:colOff>
      <xdr:row>350</xdr:row>
      <xdr:rowOff>0</xdr:rowOff>
    </xdr:from>
    <xdr:to>
      <xdr:col>13</xdr:col>
      <xdr:colOff>133350</xdr:colOff>
      <xdr:row>360</xdr:row>
      <xdr:rowOff>70402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429E0D33-E69B-49FF-98EC-C53CADBDB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612913</xdr:colOff>
      <xdr:row>350</xdr:row>
      <xdr:rowOff>13252</xdr:rowOff>
    </xdr:from>
    <xdr:to>
      <xdr:col>9</xdr:col>
      <xdr:colOff>276225</xdr:colOff>
      <xdr:row>360</xdr:row>
      <xdr:rowOff>79927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9695235-7F99-405F-85CA-5F3B345E3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612913</xdr:colOff>
      <xdr:row>361</xdr:row>
      <xdr:rowOff>0</xdr:rowOff>
    </xdr:from>
    <xdr:to>
      <xdr:col>9</xdr:col>
      <xdr:colOff>276225</xdr:colOff>
      <xdr:row>371</xdr:row>
      <xdr:rowOff>66675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7D2B928-D7C5-4C1F-9671-1C0F289C2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49695</xdr:colOff>
      <xdr:row>94</xdr:row>
      <xdr:rowOff>0</xdr:rowOff>
    </xdr:from>
    <xdr:to>
      <xdr:col>8</xdr:col>
      <xdr:colOff>325920</xdr:colOff>
      <xdr:row>104</xdr:row>
      <xdr:rowOff>66675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020A272-C99B-44E0-A3BD-83EF70272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12</xdr:col>
      <xdr:colOff>276226</xdr:colOff>
      <xdr:row>104</xdr:row>
      <xdr:rowOff>66675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F62DFB7C-E418-4A75-86CC-205A0E91F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0</xdr:colOff>
      <xdr:row>105</xdr:row>
      <xdr:rowOff>0</xdr:rowOff>
    </xdr:from>
    <xdr:to>
      <xdr:col>8</xdr:col>
      <xdr:colOff>276225</xdr:colOff>
      <xdr:row>115</xdr:row>
      <xdr:rowOff>66675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64CC4A5-6568-49A4-9B6A-7FF13A15E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105</xdr:row>
      <xdr:rowOff>0</xdr:rowOff>
    </xdr:from>
    <xdr:to>
      <xdr:col>12</xdr:col>
      <xdr:colOff>276226</xdr:colOff>
      <xdr:row>115</xdr:row>
      <xdr:rowOff>66675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EBFEDF7-E372-4C89-B44C-A7FA0D381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24848</xdr:colOff>
      <xdr:row>115</xdr:row>
      <xdr:rowOff>157369</xdr:rowOff>
    </xdr:from>
    <xdr:to>
      <xdr:col>8</xdr:col>
      <xdr:colOff>301073</xdr:colOff>
      <xdr:row>126</xdr:row>
      <xdr:rowOff>58391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F0C63AD1-7F94-46DD-9DD7-D97F55573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463827</xdr:colOff>
      <xdr:row>68</xdr:row>
      <xdr:rowOff>107674</xdr:rowOff>
    </xdr:from>
    <xdr:to>
      <xdr:col>9</xdr:col>
      <xdr:colOff>127139</xdr:colOff>
      <xdr:row>79</xdr:row>
      <xdr:rowOff>8696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8D394E1B-9201-457B-AE66-1C61901EC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82826</xdr:colOff>
      <xdr:row>82</xdr:row>
      <xdr:rowOff>91108</xdr:rowOff>
    </xdr:from>
    <xdr:to>
      <xdr:col>8</xdr:col>
      <xdr:colOff>359051</xdr:colOff>
      <xdr:row>92</xdr:row>
      <xdr:rowOff>157783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8AE412A-4376-4152-B69C-62DED0605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0</xdr:colOff>
      <xdr:row>68</xdr:row>
      <xdr:rowOff>0</xdr:rowOff>
    </xdr:from>
    <xdr:to>
      <xdr:col>13</xdr:col>
      <xdr:colOff>276226</xdr:colOff>
      <xdr:row>78</xdr:row>
      <xdr:rowOff>66674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E9743127-7ED3-4F53-AC0B-023AE4B2A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347870</xdr:colOff>
      <xdr:row>78</xdr:row>
      <xdr:rowOff>149087</xdr:rowOff>
    </xdr:from>
    <xdr:to>
      <xdr:col>15</xdr:col>
      <xdr:colOff>11183</xdr:colOff>
      <xdr:row>89</xdr:row>
      <xdr:rowOff>50109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3F1C27C1-6CEC-469C-8AB9-5F3443EC8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49695</xdr:colOff>
      <xdr:row>154</xdr:row>
      <xdr:rowOff>0</xdr:rowOff>
    </xdr:from>
    <xdr:to>
      <xdr:col>8</xdr:col>
      <xdr:colOff>325920</xdr:colOff>
      <xdr:row>164</xdr:row>
      <xdr:rowOff>66674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5A2E6315-3065-4131-8B82-FB8C88F1C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0</xdr:colOff>
      <xdr:row>154</xdr:row>
      <xdr:rowOff>0</xdr:rowOff>
    </xdr:from>
    <xdr:to>
      <xdr:col>12</xdr:col>
      <xdr:colOff>276226</xdr:colOff>
      <xdr:row>164</xdr:row>
      <xdr:rowOff>66674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100AC316-917D-445C-B88D-EAA050506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132522</xdr:colOff>
      <xdr:row>165</xdr:row>
      <xdr:rowOff>8283</xdr:rowOff>
    </xdr:from>
    <xdr:to>
      <xdr:col>8</xdr:col>
      <xdr:colOff>408747</xdr:colOff>
      <xdr:row>175</xdr:row>
      <xdr:rowOff>74957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CE5E6270-50D5-406B-9AD4-DF7CBC630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0</xdr:colOff>
      <xdr:row>165</xdr:row>
      <xdr:rowOff>0</xdr:rowOff>
    </xdr:from>
    <xdr:to>
      <xdr:col>12</xdr:col>
      <xdr:colOff>276226</xdr:colOff>
      <xdr:row>175</xdr:row>
      <xdr:rowOff>66674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21F7EBFA-50CF-41B3-B6A8-26290E433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422413</xdr:colOff>
      <xdr:row>176</xdr:row>
      <xdr:rowOff>16565</xdr:rowOff>
    </xdr:from>
    <xdr:to>
      <xdr:col>9</xdr:col>
      <xdr:colOff>85725</xdr:colOff>
      <xdr:row>186</xdr:row>
      <xdr:rowOff>83239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1674D50-1AEF-4DF1-BD74-668357A3A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66261</xdr:colOff>
      <xdr:row>128</xdr:row>
      <xdr:rowOff>0</xdr:rowOff>
    </xdr:from>
    <xdr:to>
      <xdr:col>8</xdr:col>
      <xdr:colOff>342486</xdr:colOff>
      <xdr:row>138</xdr:row>
      <xdr:rowOff>66675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D3569274-CD11-42E5-B6E7-3F0F2B5DB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</xdr:col>
      <xdr:colOff>563218</xdr:colOff>
      <xdr:row>128</xdr:row>
      <xdr:rowOff>0</xdr:rowOff>
    </xdr:from>
    <xdr:to>
      <xdr:col>12</xdr:col>
      <xdr:colOff>226531</xdr:colOff>
      <xdr:row>138</xdr:row>
      <xdr:rowOff>66675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3C6BD5D2-BD1B-412F-B38B-CED8D9031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74543</xdr:colOff>
      <xdr:row>138</xdr:row>
      <xdr:rowOff>157370</xdr:rowOff>
    </xdr:from>
    <xdr:to>
      <xdr:col>8</xdr:col>
      <xdr:colOff>350768</xdr:colOff>
      <xdr:row>149</xdr:row>
      <xdr:rowOff>58392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F8758981-1383-4F3A-838E-BF51FD7C6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0</xdr:colOff>
      <xdr:row>139</xdr:row>
      <xdr:rowOff>0</xdr:rowOff>
    </xdr:from>
    <xdr:to>
      <xdr:col>12</xdr:col>
      <xdr:colOff>276226</xdr:colOff>
      <xdr:row>149</xdr:row>
      <xdr:rowOff>66674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374D84DD-5860-48DB-81A1-32EFAFF2A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</xdr:col>
      <xdr:colOff>115956</xdr:colOff>
      <xdr:row>8</xdr:row>
      <xdr:rowOff>140804</xdr:rowOff>
    </xdr:from>
    <xdr:to>
      <xdr:col>9</xdr:col>
      <xdr:colOff>604630</xdr:colOff>
      <xdr:row>19</xdr:row>
      <xdr:rowOff>41826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4FE588FB-455C-40FD-84BF-4C1C40D66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10</xdr:col>
      <xdr:colOff>33130</xdr:colOff>
      <xdr:row>8</xdr:row>
      <xdr:rowOff>149087</xdr:rowOff>
    </xdr:from>
    <xdr:to>
      <xdr:col>13</xdr:col>
      <xdr:colOff>521805</xdr:colOff>
      <xdr:row>19</xdr:row>
      <xdr:rowOff>50109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7697C3C6-0D37-47B2-9873-6F9BF6B0D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612913</xdr:colOff>
      <xdr:row>20</xdr:row>
      <xdr:rowOff>0</xdr:rowOff>
    </xdr:from>
    <xdr:to>
      <xdr:col>9</xdr:col>
      <xdr:colOff>488674</xdr:colOff>
      <xdr:row>30</xdr:row>
      <xdr:rowOff>66675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C2B7CA51-7191-4F0F-95A4-3AEEA7AEA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10</xdr:col>
      <xdr:colOff>0</xdr:colOff>
      <xdr:row>20</xdr:row>
      <xdr:rowOff>0</xdr:rowOff>
    </xdr:from>
    <xdr:to>
      <xdr:col>13</xdr:col>
      <xdr:colOff>488675</xdr:colOff>
      <xdr:row>30</xdr:row>
      <xdr:rowOff>66675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18AFD64E-57E4-4085-A9B0-C05E3ECCB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612913</xdr:colOff>
      <xdr:row>31</xdr:row>
      <xdr:rowOff>0</xdr:rowOff>
    </xdr:from>
    <xdr:to>
      <xdr:col>9</xdr:col>
      <xdr:colOff>488674</xdr:colOff>
      <xdr:row>41</xdr:row>
      <xdr:rowOff>66675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3A4DA168-5D42-45E5-A184-022E31461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13</xdr:col>
      <xdr:colOff>488675</xdr:colOff>
      <xdr:row>41</xdr:row>
      <xdr:rowOff>66675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CBFDB158-6191-45FD-8089-DA19B8B84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612913</xdr:colOff>
      <xdr:row>42</xdr:row>
      <xdr:rowOff>0</xdr:rowOff>
    </xdr:from>
    <xdr:to>
      <xdr:col>9</xdr:col>
      <xdr:colOff>488674</xdr:colOff>
      <xdr:row>52</xdr:row>
      <xdr:rowOff>66675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1BDFDAB8-AF62-4103-8670-BAA6D0240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5</xdr:col>
      <xdr:colOff>612913</xdr:colOff>
      <xdr:row>288</xdr:row>
      <xdr:rowOff>8283</xdr:rowOff>
    </xdr:from>
    <xdr:to>
      <xdr:col>9</xdr:col>
      <xdr:colOff>276225</xdr:colOff>
      <xdr:row>298</xdr:row>
      <xdr:rowOff>74957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B09BF3AD-C8EB-42C6-822E-03607CF8D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10</xdr:col>
      <xdr:colOff>0</xdr:colOff>
      <xdr:row>288</xdr:row>
      <xdr:rowOff>0</xdr:rowOff>
    </xdr:from>
    <xdr:to>
      <xdr:col>13</xdr:col>
      <xdr:colOff>276226</xdr:colOff>
      <xdr:row>298</xdr:row>
      <xdr:rowOff>66674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937A6029-569F-4AF6-9451-3AB9388B8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5</xdr:col>
      <xdr:colOff>612913</xdr:colOff>
      <xdr:row>299</xdr:row>
      <xdr:rowOff>0</xdr:rowOff>
    </xdr:from>
    <xdr:to>
      <xdr:col>9</xdr:col>
      <xdr:colOff>276225</xdr:colOff>
      <xdr:row>309</xdr:row>
      <xdr:rowOff>66674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6E10B228-0C32-438B-89A7-AF6263E85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10</xdr:col>
      <xdr:colOff>0</xdr:colOff>
      <xdr:row>299</xdr:row>
      <xdr:rowOff>0</xdr:rowOff>
    </xdr:from>
    <xdr:to>
      <xdr:col>13</xdr:col>
      <xdr:colOff>276226</xdr:colOff>
      <xdr:row>309</xdr:row>
      <xdr:rowOff>66674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AB2DD580-C53A-4D89-BEBA-5FBA839ED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223630</xdr:colOff>
      <xdr:row>235</xdr:row>
      <xdr:rowOff>0</xdr:rowOff>
    </xdr:from>
    <xdr:to>
      <xdr:col>8</xdr:col>
      <xdr:colOff>499855</xdr:colOff>
      <xdr:row>245</xdr:row>
      <xdr:rowOff>66674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E60D6257-D15E-4304-96B5-663C96262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9</xdr:col>
      <xdr:colOff>0</xdr:colOff>
      <xdr:row>235</xdr:row>
      <xdr:rowOff>0</xdr:rowOff>
    </xdr:from>
    <xdr:to>
      <xdr:col>12</xdr:col>
      <xdr:colOff>276226</xdr:colOff>
      <xdr:row>245</xdr:row>
      <xdr:rowOff>66674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FCAEDC8C-CF0A-44D9-9948-D39F417AC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612913</xdr:colOff>
      <xdr:row>246</xdr:row>
      <xdr:rowOff>0</xdr:rowOff>
    </xdr:from>
    <xdr:to>
      <xdr:col>9</xdr:col>
      <xdr:colOff>276225</xdr:colOff>
      <xdr:row>256</xdr:row>
      <xdr:rowOff>66674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073732B8-147E-4AE2-9E79-B60CA9A50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10</xdr:col>
      <xdr:colOff>0</xdr:colOff>
      <xdr:row>246</xdr:row>
      <xdr:rowOff>0</xdr:rowOff>
    </xdr:from>
    <xdr:to>
      <xdr:col>13</xdr:col>
      <xdr:colOff>276226</xdr:colOff>
      <xdr:row>256</xdr:row>
      <xdr:rowOff>66674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251B730B-85AF-4642-8F3D-6FF37ED0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5</xdr:col>
      <xdr:colOff>612913</xdr:colOff>
      <xdr:row>256</xdr:row>
      <xdr:rowOff>0</xdr:rowOff>
    </xdr:from>
    <xdr:to>
      <xdr:col>9</xdr:col>
      <xdr:colOff>276225</xdr:colOff>
      <xdr:row>266</xdr:row>
      <xdr:rowOff>66674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A225EBEE-160F-497C-A359-D18E53571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5</xdr:col>
      <xdr:colOff>182217</xdr:colOff>
      <xdr:row>227</xdr:row>
      <xdr:rowOff>24848</xdr:rowOff>
    </xdr:from>
    <xdr:to>
      <xdr:col>8</xdr:col>
      <xdr:colOff>458442</xdr:colOff>
      <xdr:row>236</xdr:row>
      <xdr:rowOff>149087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8A1CB24F-8C4F-459A-8818-A5D0BB72E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9</xdr:col>
      <xdr:colOff>0</xdr:colOff>
      <xdr:row>227</xdr:row>
      <xdr:rowOff>0</xdr:rowOff>
    </xdr:from>
    <xdr:to>
      <xdr:col>12</xdr:col>
      <xdr:colOff>276226</xdr:colOff>
      <xdr:row>237</xdr:row>
      <xdr:rowOff>66675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51724402-4031-483C-AD43-B2A757CBC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9</xdr:col>
      <xdr:colOff>0</xdr:colOff>
      <xdr:row>220</xdr:row>
      <xdr:rowOff>0</xdr:rowOff>
    </xdr:from>
    <xdr:to>
      <xdr:col>12</xdr:col>
      <xdr:colOff>276226</xdr:colOff>
      <xdr:row>230</xdr:row>
      <xdr:rowOff>66675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125FAC0B-3102-4FE8-8630-2B53C047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9</xdr:col>
      <xdr:colOff>0</xdr:colOff>
      <xdr:row>83</xdr:row>
      <xdr:rowOff>0</xdr:rowOff>
    </xdr:from>
    <xdr:to>
      <xdr:col>12</xdr:col>
      <xdr:colOff>276226</xdr:colOff>
      <xdr:row>93</xdr:row>
      <xdr:rowOff>66675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5F1CFD6C-F9F4-421E-B60E-92D64251A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0</xdr:colOff>
      <xdr:row>105</xdr:row>
      <xdr:rowOff>0</xdr:rowOff>
    </xdr:from>
    <xdr:to>
      <xdr:col>16</xdr:col>
      <xdr:colOff>276226</xdr:colOff>
      <xdr:row>115</xdr:row>
      <xdr:rowOff>66675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0E5E320B-CD51-4A53-BD0A-375C27A80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12</xdr:col>
      <xdr:colOff>0</xdr:colOff>
      <xdr:row>139</xdr:row>
      <xdr:rowOff>0</xdr:rowOff>
    </xdr:from>
    <xdr:to>
      <xdr:col>15</xdr:col>
      <xdr:colOff>276226</xdr:colOff>
      <xdr:row>149</xdr:row>
      <xdr:rowOff>66674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C35E8690-C619-477B-A317-1745FCC95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5</xdr:col>
      <xdr:colOff>82826</xdr:colOff>
      <xdr:row>203</xdr:row>
      <xdr:rowOff>0</xdr:rowOff>
    </xdr:from>
    <xdr:to>
      <xdr:col>8</xdr:col>
      <xdr:colOff>359051</xdr:colOff>
      <xdr:row>213</xdr:row>
      <xdr:rowOff>66675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741F3DBE-982C-46AD-AA55-C7398D612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10</xdr:col>
      <xdr:colOff>0</xdr:colOff>
      <xdr:row>256</xdr:row>
      <xdr:rowOff>0</xdr:rowOff>
    </xdr:from>
    <xdr:to>
      <xdr:col>13</xdr:col>
      <xdr:colOff>276226</xdr:colOff>
      <xdr:row>266</xdr:row>
      <xdr:rowOff>66674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1E7B9B26-77E2-457D-8301-AB35430DA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5</xdr:col>
      <xdr:colOff>612913</xdr:colOff>
      <xdr:row>267</xdr:row>
      <xdr:rowOff>0</xdr:rowOff>
    </xdr:from>
    <xdr:to>
      <xdr:col>9</xdr:col>
      <xdr:colOff>276225</xdr:colOff>
      <xdr:row>277</xdr:row>
      <xdr:rowOff>66675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C0828509-43B2-450E-BF33-D18F4BB1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414131</xdr:colOff>
      <xdr:row>319</xdr:row>
      <xdr:rowOff>33130</xdr:rowOff>
    </xdr:from>
    <xdr:to>
      <xdr:col>17</xdr:col>
      <xdr:colOff>77444</xdr:colOff>
      <xdr:row>329</xdr:row>
      <xdr:rowOff>99805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D5BB28FB-C25E-4370-BF22-4EC33EFFE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8</xdr:col>
      <xdr:colOff>734786</xdr:colOff>
      <xdr:row>33</xdr:row>
      <xdr:rowOff>17690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DE6F54-C98C-45E6-ABAA-6E95B012C9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20</xdr:row>
      <xdr:rowOff>0</xdr:rowOff>
    </xdr:from>
    <xdr:to>
      <xdr:col>16</xdr:col>
      <xdr:colOff>734786</xdr:colOff>
      <xdr:row>33</xdr:row>
      <xdr:rowOff>17690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FEB325-52B7-4F76-800C-212AAF5FE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20</xdr:row>
      <xdr:rowOff>0</xdr:rowOff>
    </xdr:from>
    <xdr:to>
      <xdr:col>24</xdr:col>
      <xdr:colOff>734786</xdr:colOff>
      <xdr:row>33</xdr:row>
      <xdr:rowOff>17690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AEB37F6-A3F9-4D31-9F05-16BC6FDC6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20</xdr:row>
      <xdr:rowOff>0</xdr:rowOff>
    </xdr:from>
    <xdr:to>
      <xdr:col>32</xdr:col>
      <xdr:colOff>734786</xdr:colOff>
      <xdr:row>33</xdr:row>
      <xdr:rowOff>17690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FFC8075-DC16-4C2D-9D35-038A88598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8</xdr:col>
      <xdr:colOff>734786</xdr:colOff>
      <xdr:row>47</xdr:row>
      <xdr:rowOff>17690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024CA51-54BB-462A-9105-D68167D49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16</xdr:col>
      <xdr:colOff>734786</xdr:colOff>
      <xdr:row>47</xdr:row>
      <xdr:rowOff>17690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02F41BE-A20F-457E-8093-0CCEE9114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34</xdr:row>
      <xdr:rowOff>0</xdr:rowOff>
    </xdr:from>
    <xdr:to>
      <xdr:col>24</xdr:col>
      <xdr:colOff>734786</xdr:colOff>
      <xdr:row>47</xdr:row>
      <xdr:rowOff>17690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F81ACCB-CF59-4899-8B84-23CE0EF06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32</xdr:col>
      <xdr:colOff>734786</xdr:colOff>
      <xdr:row>47</xdr:row>
      <xdr:rowOff>17690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41B35AC-9315-4049-8DA9-8BAD54BBB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734786</xdr:colOff>
      <xdr:row>61</xdr:row>
      <xdr:rowOff>17690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E66F7C4-E813-4698-82FC-57592B2D1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734786</xdr:colOff>
      <xdr:row>61</xdr:row>
      <xdr:rowOff>17690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C00DEA2-754E-4770-8F2A-89DE5DE2A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734786</xdr:colOff>
      <xdr:row>61</xdr:row>
      <xdr:rowOff>17690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27507CD-21C6-4D1E-A0BC-24F27A695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0</xdr:colOff>
      <xdr:row>48</xdr:row>
      <xdr:rowOff>0</xdr:rowOff>
    </xdr:from>
    <xdr:to>
      <xdr:col>32</xdr:col>
      <xdr:colOff>734786</xdr:colOff>
      <xdr:row>61</xdr:row>
      <xdr:rowOff>17690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94C9C6D-2506-4EC4-A863-143E22831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0</xdr:colOff>
      <xdr:row>62</xdr:row>
      <xdr:rowOff>0</xdr:rowOff>
    </xdr:from>
    <xdr:to>
      <xdr:col>24</xdr:col>
      <xdr:colOff>734786</xdr:colOff>
      <xdr:row>75</xdr:row>
      <xdr:rowOff>17690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7FCFD5F-5D60-4A16-A405-25260D5FA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25</xdr:col>
      <xdr:colOff>0</xdr:colOff>
      <xdr:row>62</xdr:row>
      <xdr:rowOff>0</xdr:rowOff>
    </xdr:from>
    <xdr:to>
      <xdr:col>32</xdr:col>
      <xdr:colOff>0</xdr:colOff>
      <xdr:row>75</xdr:row>
      <xdr:rowOff>17690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F99BCD6-1EE2-4700-B773-27F099B48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693964</xdr:colOff>
      <xdr:row>47</xdr:row>
      <xdr:rowOff>77560</xdr:rowOff>
    </xdr:from>
    <xdr:to>
      <xdr:col>32</xdr:col>
      <xdr:colOff>340178</xdr:colOff>
      <xdr:row>69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9CFE9F-A4BB-491F-A7D9-3D966032A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48</xdr:row>
      <xdr:rowOff>0</xdr:rowOff>
    </xdr:from>
    <xdr:to>
      <xdr:col>8</xdr:col>
      <xdr:colOff>551089</xdr:colOff>
      <xdr:row>60</xdr:row>
      <xdr:rowOff>112259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43C3A6-8569-484A-A311-05F7D91F3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142875</xdr:colOff>
      <xdr:row>60</xdr:row>
      <xdr:rowOff>112259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28FBB0-0B18-44FA-91BD-8B5E34533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61</xdr:row>
      <xdr:rowOff>0</xdr:rowOff>
    </xdr:from>
    <xdr:to>
      <xdr:col>8</xdr:col>
      <xdr:colOff>551089</xdr:colOff>
      <xdr:row>73</xdr:row>
      <xdr:rowOff>112259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460C53-F92C-4DD3-8219-0212BECE1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61</xdr:row>
      <xdr:rowOff>0</xdr:rowOff>
    </xdr:from>
    <xdr:to>
      <xdr:col>16</xdr:col>
      <xdr:colOff>142875</xdr:colOff>
      <xdr:row>73</xdr:row>
      <xdr:rowOff>112259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177B051-0D5C-4EFD-831A-1DB31696D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74</xdr:row>
      <xdr:rowOff>0</xdr:rowOff>
    </xdr:from>
    <xdr:to>
      <xdr:col>8</xdr:col>
      <xdr:colOff>551089</xdr:colOff>
      <xdr:row>86</xdr:row>
      <xdr:rowOff>112260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5D5DB34-8241-4621-8A3E-61C1E91B2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74</xdr:row>
      <xdr:rowOff>0</xdr:rowOff>
    </xdr:from>
    <xdr:to>
      <xdr:col>16</xdr:col>
      <xdr:colOff>142875</xdr:colOff>
      <xdr:row>86</xdr:row>
      <xdr:rowOff>112260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B149B62-D737-4E46-99F5-76E6F1C37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87</xdr:row>
      <xdr:rowOff>0</xdr:rowOff>
    </xdr:from>
    <xdr:to>
      <xdr:col>8</xdr:col>
      <xdr:colOff>551089</xdr:colOff>
      <xdr:row>99</xdr:row>
      <xdr:rowOff>112259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C7ECEA1-37E8-40F5-B5A9-431F060C5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87</xdr:row>
      <xdr:rowOff>0</xdr:rowOff>
    </xdr:from>
    <xdr:to>
      <xdr:col>16</xdr:col>
      <xdr:colOff>142875</xdr:colOff>
      <xdr:row>99</xdr:row>
      <xdr:rowOff>112259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B492084-5983-478F-952F-4D69D7F38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100</xdr:row>
      <xdr:rowOff>0</xdr:rowOff>
    </xdr:from>
    <xdr:to>
      <xdr:col>8</xdr:col>
      <xdr:colOff>551089</xdr:colOff>
      <xdr:row>112</xdr:row>
      <xdr:rowOff>112259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578D907-276B-4857-BD58-5355BC511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100</xdr:row>
      <xdr:rowOff>0</xdr:rowOff>
    </xdr:from>
    <xdr:to>
      <xdr:col>16</xdr:col>
      <xdr:colOff>142875</xdr:colOff>
      <xdr:row>112</xdr:row>
      <xdr:rowOff>112259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30E83E7C-D84B-4BD5-9D61-C7F67C0FE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113</xdr:row>
      <xdr:rowOff>0</xdr:rowOff>
    </xdr:from>
    <xdr:to>
      <xdr:col>8</xdr:col>
      <xdr:colOff>551089</xdr:colOff>
      <xdr:row>125</xdr:row>
      <xdr:rowOff>112260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B6E8164-78DD-4838-B340-F173EC013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113</xdr:row>
      <xdr:rowOff>0</xdr:rowOff>
    </xdr:from>
    <xdr:to>
      <xdr:col>16</xdr:col>
      <xdr:colOff>142875</xdr:colOff>
      <xdr:row>125</xdr:row>
      <xdr:rowOff>112260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1F0BF77-AF46-4301-841B-7C35B67A3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126</xdr:row>
      <xdr:rowOff>0</xdr:rowOff>
    </xdr:from>
    <xdr:to>
      <xdr:col>8</xdr:col>
      <xdr:colOff>551089</xdr:colOff>
      <xdr:row>138</xdr:row>
      <xdr:rowOff>112260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0BCC045-62F7-47F8-8705-61F911F7E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126</xdr:row>
      <xdr:rowOff>0</xdr:rowOff>
    </xdr:from>
    <xdr:to>
      <xdr:col>16</xdr:col>
      <xdr:colOff>142875</xdr:colOff>
      <xdr:row>138</xdr:row>
      <xdr:rowOff>112260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2FD081C-65E2-4A88-A649-B2E25A58F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139</xdr:row>
      <xdr:rowOff>0</xdr:rowOff>
    </xdr:from>
    <xdr:to>
      <xdr:col>8</xdr:col>
      <xdr:colOff>551089</xdr:colOff>
      <xdr:row>151</xdr:row>
      <xdr:rowOff>112259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F88A3673-715B-4B76-B3E9-9AD10EF9E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139</xdr:row>
      <xdr:rowOff>0</xdr:rowOff>
    </xdr:from>
    <xdr:to>
      <xdr:col>16</xdr:col>
      <xdr:colOff>142875</xdr:colOff>
      <xdr:row>151</xdr:row>
      <xdr:rowOff>112259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DBCED8BF-5EE7-427D-9E80-6D58E9AB2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0</xdr:colOff>
      <xdr:row>152</xdr:row>
      <xdr:rowOff>0</xdr:rowOff>
    </xdr:from>
    <xdr:to>
      <xdr:col>8</xdr:col>
      <xdr:colOff>551089</xdr:colOff>
      <xdr:row>164</xdr:row>
      <xdr:rowOff>112259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B9A3431B-DDFB-481D-811D-107EDBB94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0</xdr:colOff>
      <xdr:row>152</xdr:row>
      <xdr:rowOff>0</xdr:rowOff>
    </xdr:from>
    <xdr:to>
      <xdr:col>16</xdr:col>
      <xdr:colOff>142875</xdr:colOff>
      <xdr:row>164</xdr:row>
      <xdr:rowOff>112259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76183A4D-C0F8-4D3A-A604-3F78DF2C2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0</xdr:colOff>
      <xdr:row>165</xdr:row>
      <xdr:rowOff>0</xdr:rowOff>
    </xdr:from>
    <xdr:to>
      <xdr:col>8</xdr:col>
      <xdr:colOff>551089</xdr:colOff>
      <xdr:row>177</xdr:row>
      <xdr:rowOff>112260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79B6BD72-4FE3-4A84-8552-037B14DF4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0</xdr:colOff>
      <xdr:row>165</xdr:row>
      <xdr:rowOff>0</xdr:rowOff>
    </xdr:from>
    <xdr:to>
      <xdr:col>16</xdr:col>
      <xdr:colOff>142875</xdr:colOff>
      <xdr:row>177</xdr:row>
      <xdr:rowOff>112260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B4AB1730-4506-437C-BF2F-04D2256FB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0</xdr:colOff>
      <xdr:row>178</xdr:row>
      <xdr:rowOff>0</xdr:rowOff>
    </xdr:from>
    <xdr:to>
      <xdr:col>8</xdr:col>
      <xdr:colOff>551089</xdr:colOff>
      <xdr:row>190</xdr:row>
      <xdr:rowOff>112259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B449C3FA-D3CE-4B93-AB41-45EBB702B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0</xdr:colOff>
      <xdr:row>178</xdr:row>
      <xdr:rowOff>0</xdr:rowOff>
    </xdr:from>
    <xdr:to>
      <xdr:col>16</xdr:col>
      <xdr:colOff>142875</xdr:colOff>
      <xdr:row>190</xdr:row>
      <xdr:rowOff>112259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EAAAB5BF-FD72-4B4D-A6EB-AA3AB69D9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0</xdr:colOff>
      <xdr:row>191</xdr:row>
      <xdr:rowOff>0</xdr:rowOff>
    </xdr:from>
    <xdr:to>
      <xdr:col>8</xdr:col>
      <xdr:colOff>551089</xdr:colOff>
      <xdr:row>203</xdr:row>
      <xdr:rowOff>112259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303922B6-F4B1-4442-961C-5E8721FA6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0</xdr:colOff>
      <xdr:row>191</xdr:row>
      <xdr:rowOff>0</xdr:rowOff>
    </xdr:from>
    <xdr:to>
      <xdr:col>16</xdr:col>
      <xdr:colOff>142875</xdr:colOff>
      <xdr:row>203</xdr:row>
      <xdr:rowOff>112259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A39865A8-62DF-4FD8-BA02-C6163E76E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0</xdr:colOff>
      <xdr:row>204</xdr:row>
      <xdr:rowOff>0</xdr:rowOff>
    </xdr:from>
    <xdr:to>
      <xdr:col>8</xdr:col>
      <xdr:colOff>551089</xdr:colOff>
      <xdr:row>216</xdr:row>
      <xdr:rowOff>112260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9BDE49B8-9804-4B45-9F51-15504D2EE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</xdr:col>
      <xdr:colOff>0</xdr:colOff>
      <xdr:row>204</xdr:row>
      <xdr:rowOff>0</xdr:rowOff>
    </xdr:from>
    <xdr:to>
      <xdr:col>16</xdr:col>
      <xdr:colOff>142875</xdr:colOff>
      <xdr:row>216</xdr:row>
      <xdr:rowOff>112260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23F91AE-1D06-49FB-B3F1-7393F6775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</xdr:col>
      <xdr:colOff>0</xdr:colOff>
      <xdr:row>217</xdr:row>
      <xdr:rowOff>0</xdr:rowOff>
    </xdr:from>
    <xdr:to>
      <xdr:col>8</xdr:col>
      <xdr:colOff>551089</xdr:colOff>
      <xdr:row>229</xdr:row>
      <xdr:rowOff>112260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867C5085-DCCE-407B-9C87-337635998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9</xdr:col>
      <xdr:colOff>0</xdr:colOff>
      <xdr:row>217</xdr:row>
      <xdr:rowOff>0</xdr:rowOff>
    </xdr:from>
    <xdr:to>
      <xdr:col>16</xdr:col>
      <xdr:colOff>142875</xdr:colOff>
      <xdr:row>229</xdr:row>
      <xdr:rowOff>112260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DB6AD7C5-A5C4-418A-812F-BE481688E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</xdr:col>
      <xdr:colOff>0</xdr:colOff>
      <xdr:row>230</xdr:row>
      <xdr:rowOff>0</xdr:rowOff>
    </xdr:from>
    <xdr:to>
      <xdr:col>8</xdr:col>
      <xdr:colOff>551089</xdr:colOff>
      <xdr:row>242</xdr:row>
      <xdr:rowOff>112259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EF649E67-DB67-4DAA-83C3-4A265E2B11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0</xdr:colOff>
      <xdr:row>230</xdr:row>
      <xdr:rowOff>0</xdr:rowOff>
    </xdr:from>
    <xdr:to>
      <xdr:col>16</xdr:col>
      <xdr:colOff>142875</xdr:colOff>
      <xdr:row>242</xdr:row>
      <xdr:rowOff>112259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F11671C1-3F9D-4242-A714-45B67AAD4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</xdr:col>
      <xdr:colOff>0</xdr:colOff>
      <xdr:row>243</xdr:row>
      <xdr:rowOff>0</xdr:rowOff>
    </xdr:from>
    <xdr:to>
      <xdr:col>8</xdr:col>
      <xdr:colOff>551089</xdr:colOff>
      <xdr:row>255</xdr:row>
      <xdr:rowOff>112259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83470DCE-ACC0-4EFC-8DE9-42AC86C12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9</xdr:col>
      <xdr:colOff>0</xdr:colOff>
      <xdr:row>243</xdr:row>
      <xdr:rowOff>0</xdr:rowOff>
    </xdr:from>
    <xdr:to>
      <xdr:col>16</xdr:col>
      <xdr:colOff>142875</xdr:colOff>
      <xdr:row>255</xdr:row>
      <xdr:rowOff>112259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A2854D9C-E376-40E4-AF31-E0BE36010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17</xdr:col>
      <xdr:colOff>0</xdr:colOff>
      <xdr:row>191</xdr:row>
      <xdr:rowOff>0</xdr:rowOff>
    </xdr:from>
    <xdr:to>
      <xdr:col>24</xdr:col>
      <xdr:colOff>142875</xdr:colOff>
      <xdr:row>203</xdr:row>
      <xdr:rowOff>112259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A7CF02D7-8FC4-4FB8-B400-F9BCBF9E0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17</xdr:col>
      <xdr:colOff>0</xdr:colOff>
      <xdr:row>204</xdr:row>
      <xdr:rowOff>-1</xdr:rowOff>
    </xdr:from>
    <xdr:to>
      <xdr:col>24</xdr:col>
      <xdr:colOff>142875</xdr:colOff>
      <xdr:row>216</xdr:row>
      <xdr:rowOff>112259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146DD11D-0C06-4640-B4E4-3C91118C1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17</xdr:col>
      <xdr:colOff>0</xdr:colOff>
      <xdr:row>216</xdr:row>
      <xdr:rowOff>163285</xdr:rowOff>
    </xdr:from>
    <xdr:to>
      <xdr:col>24</xdr:col>
      <xdr:colOff>142875</xdr:colOff>
      <xdr:row>229</xdr:row>
      <xdr:rowOff>112259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02BE3C9D-EE78-4FE1-87C3-938B04FCD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17</xdr:col>
      <xdr:colOff>0</xdr:colOff>
      <xdr:row>230</xdr:row>
      <xdr:rowOff>0</xdr:rowOff>
    </xdr:from>
    <xdr:to>
      <xdr:col>24</xdr:col>
      <xdr:colOff>142875</xdr:colOff>
      <xdr:row>242</xdr:row>
      <xdr:rowOff>112259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27DD9237-AA5D-4C82-9B16-7FE42F486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17</xdr:col>
      <xdr:colOff>0</xdr:colOff>
      <xdr:row>243</xdr:row>
      <xdr:rowOff>0</xdr:rowOff>
    </xdr:from>
    <xdr:to>
      <xdr:col>24</xdr:col>
      <xdr:colOff>142875</xdr:colOff>
      <xdr:row>255</xdr:row>
      <xdr:rowOff>112259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99411E6A-3679-4DAE-B0F4-4264725BF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17</xdr:col>
      <xdr:colOff>0</xdr:colOff>
      <xdr:row>152</xdr:row>
      <xdr:rowOff>0</xdr:rowOff>
    </xdr:from>
    <xdr:to>
      <xdr:col>24</xdr:col>
      <xdr:colOff>142875</xdr:colOff>
      <xdr:row>164</xdr:row>
      <xdr:rowOff>112259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FFEBDA1B-62BC-4C33-BBD2-BE7E2DD9F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17</xdr:col>
      <xdr:colOff>0</xdr:colOff>
      <xdr:row>165</xdr:row>
      <xdr:rowOff>0</xdr:rowOff>
    </xdr:from>
    <xdr:to>
      <xdr:col>24</xdr:col>
      <xdr:colOff>142875</xdr:colOff>
      <xdr:row>177</xdr:row>
      <xdr:rowOff>112260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BDA41C34-DB32-438A-AFCC-69184633B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17</xdr:col>
      <xdr:colOff>0</xdr:colOff>
      <xdr:row>178</xdr:row>
      <xdr:rowOff>0</xdr:rowOff>
    </xdr:from>
    <xdr:to>
      <xdr:col>24</xdr:col>
      <xdr:colOff>142875</xdr:colOff>
      <xdr:row>190</xdr:row>
      <xdr:rowOff>112259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7E6A98A5-C0A2-48F2-88D5-DD7024011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19</xdr:col>
      <xdr:colOff>163285</xdr:colOff>
      <xdr:row>90</xdr:row>
      <xdr:rowOff>145596</xdr:rowOff>
    </xdr:from>
    <xdr:to>
      <xdr:col>28</xdr:col>
      <xdr:colOff>231321</xdr:colOff>
      <xdr:row>106</xdr:row>
      <xdr:rowOff>136071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A25879F5-821B-470A-AB86-099B3FD41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cmasva\Desktop\SPNL\Estad&#237;stiques\WEB\24-25\Excels%2027-09%20(Mediterr&#224;nia)\Posteriors%20hist&#242;rics%20(excels%20preparats)\2.-%20Credits%20idioma%20per%20centres%202024%20(graus).xlsx" TargetMode="External"/><Relationship Id="rId1" Type="http://schemas.openxmlformats.org/officeDocument/2006/relationships/externalLinkPath" Target="/Users/vicmasva/Desktop/SPNL/Estad&#237;stiques/WEB/24-25/Excels%2027-09%20(Mediterr&#224;nia)/Posteriors%20hist&#242;rics%20(excels%20preparats)/2.-%20Credits%20idioma%20per%20centres%202024%20(graus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cmasva\Desktop\SPNL\Estad&#237;stiques\WEB\25-26\Excel%20Meditarrania\3.-%20Oferta%20idioma%20per%20departaments%20(totes)%2025-26.xlsx" TargetMode="External"/><Relationship Id="rId1" Type="http://schemas.openxmlformats.org/officeDocument/2006/relationships/externalLinkPath" Target="3.-%20Oferta%20idioma%20per%20departaments%20(totes)%2025-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cmasva\Desktop\SPNL\Estad&#237;stiques\WEB\24-25\Excel%20gestionats\4.2.%20Per%20departaments%2024-25%20(totes%20titul).xlsx" TargetMode="External"/><Relationship Id="rId1" Type="http://schemas.openxmlformats.org/officeDocument/2006/relationships/externalLinkPath" Target="/Users/vicmasva/Desktop/SPNL/Estad&#237;stiques/WEB/24-25/Excel%20gestionats/4.2.%20Per%20departaments%2024-25%20(totes%20titu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 idioma per centre"/>
      <sheetName val="Oferta idioma graus per ERT"/>
      <sheetName val="Per centre (Actual)"/>
      <sheetName val="Actual graus"/>
      <sheetName val="Històric centres"/>
      <sheetName val="Cursos anteriors"/>
    </sheetNames>
    <sheetDataSet>
      <sheetData sheetId="0"/>
      <sheetData sheetId="1">
        <row r="7">
          <cell r="F7" t="str">
            <v>ALEMÀ</v>
          </cell>
          <cell r="G7" t="str">
            <v>CASTELLÀ</v>
          </cell>
          <cell r="H7" t="str">
            <v>FRANCÈS</v>
          </cell>
          <cell r="I7" t="str">
            <v>ANGLÈS</v>
          </cell>
          <cell r="J7" t="str">
            <v>ITALIÀ</v>
          </cell>
          <cell r="K7" t="str">
            <v>VALENCIÀ</v>
          </cell>
        </row>
        <row r="25">
          <cell r="B25" t="str">
            <v>Total</v>
          </cell>
          <cell r="C25"/>
          <cell r="D25"/>
        </row>
      </sheetData>
      <sheetData sheetId="2">
        <row r="9">
          <cell r="A9" t="str">
            <v>E. POLITÈCNICA SUPERIOR D'ALCOI</v>
          </cell>
        </row>
      </sheetData>
      <sheetData sheetId="3">
        <row r="7">
          <cell r="M7" t="str">
            <v>ALEMÀ</v>
          </cell>
        </row>
      </sheetData>
      <sheetData sheetId="4">
        <row r="2">
          <cell r="C2">
            <v>2010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total dep"/>
      <sheetName val="2025 gràfics dep"/>
      <sheetName val="Històric dep-ling"/>
    </sheetNames>
    <sheetDataSet>
      <sheetData sheetId="0">
        <row r="8">
          <cell r="B8" t="str">
            <v>BIOTECNOLOGÍA</v>
          </cell>
          <cell r="P8">
            <v>5.2326248682714079E-2</v>
          </cell>
        </row>
        <row r="9">
          <cell r="B9" t="str">
            <v>CIENCIA ANIMAL</v>
          </cell>
          <cell r="P9">
            <v>5.3441429516876235E-2</v>
          </cell>
        </row>
        <row r="10">
          <cell r="B10" t="str">
            <v>COMPOSICIÓN ARQUITECTÓNICA</v>
          </cell>
          <cell r="P10">
            <v>0.13662912646422926</v>
          </cell>
        </row>
        <row r="11">
          <cell r="B11" t="str">
            <v>COMUNICACIÓN AUDIOVISUAL, DOCUMENTACIÓN E HISTORIA DEL ARTE</v>
          </cell>
          <cell r="P11">
            <v>3.9785167948000431E-2</v>
          </cell>
        </row>
        <row r="12">
          <cell r="B12" t="str">
            <v>COMUNICACIONES</v>
          </cell>
          <cell r="P12">
            <v>1.8138010404958844E-2</v>
          </cell>
        </row>
        <row r="13">
          <cell r="B13" t="str">
            <v>CONSERVACIÓN Y RESTAURACIÓN DE BIENES CULTURALES</v>
          </cell>
          <cell r="P13">
            <v>2.600216684723727E-2</v>
          </cell>
        </row>
        <row r="14">
          <cell r="B14" t="str">
            <v>CONSTRUCCIONES ARQUITECTÓNICAS</v>
          </cell>
          <cell r="P14">
            <v>8.8052236285562649E-2</v>
          </cell>
        </row>
        <row r="15">
          <cell r="B15" t="str">
            <v>DEPARTAMENTOS DE OTRAS UNIVERSIDADES</v>
          </cell>
          <cell r="P15">
            <v>0</v>
          </cell>
        </row>
        <row r="16">
          <cell r="B16" t="str">
            <v>DIBUJO</v>
          </cell>
          <cell r="P16">
            <v>6.5858127563039881E-2</v>
          </cell>
        </row>
        <row r="17">
          <cell r="B17" t="str">
            <v>ECONOMÍA Y CIENCIAS SOCIALES</v>
          </cell>
          <cell r="P17">
            <v>2.8493206857666632E-2</v>
          </cell>
        </row>
        <row r="18">
          <cell r="B18" t="str">
            <v>ECOSISTEMAS AGROFORESTALES</v>
          </cell>
          <cell r="P18">
            <v>5.1051051051051052E-2</v>
          </cell>
        </row>
        <row r="19">
          <cell r="B19" t="str">
            <v>ESCULTURA</v>
          </cell>
          <cell r="P19">
            <v>8.800562025453279E-2</v>
          </cell>
        </row>
        <row r="20">
          <cell r="B20" t="str">
            <v>ESTADÍSTICA E INVESTIGACIÓN OPERATIVA APLICADAS Y CALIDAD</v>
          </cell>
          <cell r="P20">
            <v>6.5291158356303947E-2</v>
          </cell>
        </row>
        <row r="21">
          <cell r="B21" t="str">
            <v>EXPRESIÓN GRÁFICA ARQUITECTÓNICA</v>
          </cell>
          <cell r="P21">
            <v>0.11308897963175782</v>
          </cell>
        </row>
        <row r="22">
          <cell r="B22" t="str">
            <v>FÍSICA APLICADA</v>
          </cell>
          <cell r="P22">
            <v>6.1781599742083214E-2</v>
          </cell>
        </row>
        <row r="23">
          <cell r="B23" t="str">
            <v>INFORMÁTICA DE SISTEMAS Y COMPUTADORES</v>
          </cell>
          <cell r="P23">
            <v>5.3996496186835295E-2</v>
          </cell>
        </row>
        <row r="24">
          <cell r="B24" t="str">
            <v>INGENIERÍA CARTOGRÁFICA, GEODESIA Y FOTOGRAMETRÍA</v>
          </cell>
          <cell r="P24">
            <v>7.3246985261277353E-3</v>
          </cell>
        </row>
        <row r="25">
          <cell r="B25" t="str">
            <v>INGENIERÍA DE LA CONSTRUCCIÓN Y DE PROYECTOS DE INGENIERÍA CIVIL</v>
          </cell>
          <cell r="P25">
            <v>8.6713952715910519E-3</v>
          </cell>
        </row>
        <row r="26">
          <cell r="B26" t="str">
            <v>INGENIERÍA DE SISTEMAS Y AUTOMÁTICA</v>
          </cell>
          <cell r="P26">
            <v>4.5282510606774858E-2</v>
          </cell>
        </row>
        <row r="27">
          <cell r="P27"/>
        </row>
        <row r="28">
          <cell r="B28" t="str">
            <v>INGENIERÍA DE LOS TRANSPORTES Y DEL TERRENO</v>
          </cell>
          <cell r="P28">
            <v>1.0325535989186348E-2</v>
          </cell>
        </row>
        <row r="29">
          <cell r="B29" t="str">
            <v>INGENIERÍA ELÉCTRICA</v>
          </cell>
          <cell r="P29">
            <v>4.5033097308393159E-2</v>
          </cell>
        </row>
        <row r="30">
          <cell r="B30" t="str">
            <v>INGENIERÍA ELECTRÓNICA</v>
          </cell>
          <cell r="P30">
            <v>3.080960522335029E-2</v>
          </cell>
        </row>
        <row r="31">
          <cell r="B31" t="str">
            <v>INGENIERÍA GRÁFICA</v>
          </cell>
          <cell r="P31">
            <v>3.8716406274691584E-2</v>
          </cell>
        </row>
        <row r="32">
          <cell r="B32" t="str">
            <v>INGENIERÍA HIDRÁULICA Y MEDIO AMBIENTE</v>
          </cell>
          <cell r="P32">
            <v>1.3590577199808119E-2</v>
          </cell>
        </row>
        <row r="33">
          <cell r="B33" t="str">
            <v>INGENIERÍA MECANICA Y DE MATERIALES</v>
          </cell>
          <cell r="P33">
            <v>2.6333015948583512E-2</v>
          </cell>
        </row>
        <row r="34">
          <cell r="B34" t="str">
            <v>INGENIERÍA QUÍMICA Y NUCLEAR</v>
          </cell>
          <cell r="P34">
            <v>5.3379680403492016E-2</v>
          </cell>
        </row>
        <row r="35">
          <cell r="B35" t="str">
            <v>INGENIERÍA RURAL Y AGROALIMENTARIA</v>
          </cell>
          <cell r="P35">
            <v>5.2092442223610244E-2</v>
          </cell>
        </row>
        <row r="36">
          <cell r="B36" t="str">
            <v>INGENIERÍA TEXTIL Y PAPELERA</v>
          </cell>
          <cell r="P36">
            <v>0</v>
          </cell>
        </row>
        <row r="37">
          <cell r="B37" t="str">
            <v>LINGÜÍSTICA APLICADA</v>
          </cell>
          <cell r="P37">
            <v>5.6928182907716361E-2</v>
          </cell>
        </row>
        <row r="38">
          <cell r="B38" t="str">
            <v>MÁQUINAS Y MOTORES TÉRMICOS</v>
          </cell>
          <cell r="P38">
            <v>1.6910069177555723E-2</v>
          </cell>
        </row>
        <row r="39">
          <cell r="B39" t="str">
            <v>MATEMÁTICA APLICADA</v>
          </cell>
          <cell r="P39">
            <v>9.562744400995378E-2</v>
          </cell>
        </row>
        <row r="40">
          <cell r="B40" t="str">
            <v>MECÁNICA DE LOS MEDIOS CONTINUOS Y TEORÍA DE ESTRUCTURAS</v>
          </cell>
          <cell r="P40">
            <v>7.4704381723734781E-2</v>
          </cell>
        </row>
        <row r="41">
          <cell r="B41" t="str">
            <v>ORGANIZACIÓN DE EMPRESAS</v>
          </cell>
          <cell r="P41">
            <v>5.3535119201954175E-2</v>
          </cell>
        </row>
        <row r="42">
          <cell r="B42" t="str">
            <v>PINTURA</v>
          </cell>
          <cell r="P42">
            <v>5.948289536297785E-2</v>
          </cell>
        </row>
        <row r="43">
          <cell r="B43" t="str">
            <v>PRODUCCIÓN VEGETAL</v>
          </cell>
          <cell r="P43">
            <v>8.8000879459132639E-2</v>
          </cell>
        </row>
        <row r="44">
          <cell r="B44" t="str">
            <v>PROYECTOS ARQUITECTÓNICOS</v>
          </cell>
          <cell r="P44">
            <v>0.10776309205628577</v>
          </cell>
        </row>
        <row r="45">
          <cell r="B45" t="str">
            <v>PROYECTOS DE INGENIERÍA</v>
          </cell>
          <cell r="P45">
            <v>5.0216450216450215E-2</v>
          </cell>
        </row>
        <row r="46">
          <cell r="B46" t="str">
            <v>QUÍMICA</v>
          </cell>
          <cell r="P46">
            <v>6.8394433241876301E-2</v>
          </cell>
        </row>
        <row r="47">
          <cell r="B47" t="str">
            <v>SISTEMAS INFORMÁTICOS Y COMPUTACIÓN</v>
          </cell>
          <cell r="P47">
            <v>7.1518361386092855E-2</v>
          </cell>
        </row>
        <row r="48">
          <cell r="B48" t="str">
            <v>TECNOLOGÍA DE ALIMENTOS</v>
          </cell>
          <cell r="P48">
            <v>2.5738185457925215E-2</v>
          </cell>
        </row>
        <row r="49">
          <cell r="B49" t="str">
            <v>TERMODINÁMICA APLICADA</v>
          </cell>
          <cell r="P49">
            <v>5.5658627087198514E-2</v>
          </cell>
        </row>
        <row r="50">
          <cell r="B50" t="str">
            <v>URBANISMO</v>
          </cell>
          <cell r="P50">
            <v>9.5941425235119615E-2</v>
          </cell>
        </row>
        <row r="52">
          <cell r="P52">
            <v>5.6509640909413454E-2</v>
          </cell>
        </row>
        <row r="54">
          <cell r="C54">
            <v>39883.841999999997</v>
          </cell>
          <cell r="E54">
            <v>35118.636000000013</v>
          </cell>
          <cell r="G54">
            <v>2512.02</v>
          </cell>
          <cell r="I54">
            <v>2253.1859999999997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 Centres"/>
      <sheetName val="2020"/>
      <sheetName val="2021"/>
      <sheetName val="2022"/>
      <sheetName val="2023"/>
      <sheetName val="2024"/>
      <sheetName val="Per departament"/>
      <sheetName val="Val-Ang (sense DLing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Victoria Mascarell Vaya" id="{8E790F75-AFD9-4A34-A7F8-718B6D597C0B}" userId="S::VICMASVA@upv.edu.es::b4c07d41-a433-44b2-b4cf-0ecb3ddcaf8c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7" dT="2024-09-27T11:20:33.80" personId="{8E790F75-AFD9-4A34-A7F8-718B6D597C0B}" id="{5571018F-424F-4EFC-A959-57ED93037AF2}">
    <text>Fòrmula modificada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9A0F4-4456-4EF5-986E-4A8C15B3CA69}">
  <sheetPr>
    <outlinePr summaryBelow="0"/>
  </sheetPr>
  <dimension ref="A1:K38"/>
  <sheetViews>
    <sheetView showGridLines="0" tabSelected="1" workbookViewId="0">
      <selection activeCell="F6" sqref="F6:K6"/>
    </sheetView>
  </sheetViews>
  <sheetFormatPr baseColWidth="10" defaultColWidth="9.140625" defaultRowHeight="12.75" outlineLevelRow="1" x14ac:dyDescent="0.2"/>
  <cols>
    <col min="1" max="4" width="9.140625" style="5"/>
    <col min="5" max="5" width="9.28515625" style="5" bestFit="1" customWidth="1"/>
    <col min="6" max="6" width="9.140625" style="5" bestFit="1" customWidth="1"/>
    <col min="7" max="7" width="9.28515625" style="5" bestFit="1" customWidth="1"/>
    <col min="8" max="11" width="9.140625" style="5" bestFit="1" customWidth="1"/>
    <col min="12" max="16384" width="9.140625" style="5"/>
  </cols>
  <sheetData>
    <row r="1" spans="1:11" ht="22.5" x14ac:dyDescent="0.2">
      <c r="A1" s="4" t="s">
        <v>106</v>
      </c>
    </row>
    <row r="3" spans="1:11" ht="10.5" customHeight="1" x14ac:dyDescent="0.2">
      <c r="A3" s="134" t="s">
        <v>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ht="10.5" customHeight="1" x14ac:dyDescent="0.2">
      <c r="A4" s="135" t="s">
        <v>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6" spans="1:11" ht="18" x14ac:dyDescent="0.2">
      <c r="A6" s="6" t="s">
        <v>2</v>
      </c>
      <c r="B6" s="136" t="s">
        <v>3</v>
      </c>
      <c r="C6" s="136"/>
      <c r="D6" s="7" t="s">
        <v>27</v>
      </c>
      <c r="E6" s="8" t="s">
        <v>4</v>
      </c>
      <c r="F6" s="9" t="s">
        <v>394</v>
      </c>
      <c r="G6" s="9" t="s">
        <v>29</v>
      </c>
      <c r="H6" s="9" t="s">
        <v>30</v>
      </c>
      <c r="I6" s="9" t="s">
        <v>31</v>
      </c>
      <c r="J6" s="9" t="s">
        <v>32</v>
      </c>
      <c r="K6" s="9" t="s">
        <v>33</v>
      </c>
    </row>
    <row r="7" spans="1:11" x14ac:dyDescent="0.2">
      <c r="A7" s="137" t="s">
        <v>11</v>
      </c>
      <c r="B7" s="137"/>
      <c r="C7" s="137"/>
      <c r="D7" s="137"/>
      <c r="E7" s="1">
        <f>SUM(F7:K7)</f>
        <v>41161.783999999898</v>
      </c>
      <c r="F7" s="1">
        <v>200.5</v>
      </c>
      <c r="G7" s="1">
        <v>35196.317999999897</v>
      </c>
      <c r="H7" s="1">
        <v>177</v>
      </c>
      <c r="I7" s="1">
        <v>3213.02</v>
      </c>
      <c r="J7" s="1">
        <v>31.5</v>
      </c>
      <c r="K7" s="1">
        <v>2343.4459999999999</v>
      </c>
    </row>
    <row r="8" spans="1:11" outlineLevel="1" x14ac:dyDescent="0.2">
      <c r="A8" s="11"/>
      <c r="B8" s="133" t="s">
        <v>4</v>
      </c>
      <c r="C8" s="133"/>
      <c r="D8" s="133"/>
      <c r="E8" s="1">
        <v>41161.783999999898</v>
      </c>
      <c r="F8" s="1">
        <v>200.5</v>
      </c>
      <c r="G8" s="1">
        <v>35196.317999999897</v>
      </c>
      <c r="H8" s="1">
        <v>177</v>
      </c>
      <c r="I8" s="1">
        <v>3213.02</v>
      </c>
      <c r="J8" s="1">
        <v>31.5</v>
      </c>
      <c r="K8" s="1">
        <v>2343.4459999999999</v>
      </c>
    </row>
    <row r="9" spans="1:11" outlineLevel="1" x14ac:dyDescent="0.2">
      <c r="A9" s="12"/>
      <c r="B9" s="12" t="s">
        <v>34</v>
      </c>
      <c r="C9" s="130" t="s">
        <v>12</v>
      </c>
      <c r="D9" s="130"/>
      <c r="E9" s="1">
        <v>3502</v>
      </c>
      <c r="F9" s="2">
        <v>46</v>
      </c>
      <c r="G9" s="2">
        <v>3045.63</v>
      </c>
      <c r="H9" s="2">
        <v>31.5</v>
      </c>
      <c r="I9" s="2">
        <v>215.75</v>
      </c>
      <c r="J9" s="2">
        <v>0</v>
      </c>
      <c r="K9" s="2">
        <v>163.12</v>
      </c>
    </row>
    <row r="10" spans="1:11" outlineLevel="1" x14ac:dyDescent="0.2">
      <c r="A10" s="13"/>
      <c r="B10" s="13" t="s">
        <v>35</v>
      </c>
      <c r="C10" s="131" t="s">
        <v>13</v>
      </c>
      <c r="D10" s="131"/>
      <c r="E10" s="1">
        <v>4847.4080000000004</v>
      </c>
      <c r="F10" s="3">
        <v>0</v>
      </c>
      <c r="G10" s="3">
        <v>3709.8069999999998</v>
      </c>
      <c r="H10" s="3">
        <v>0</v>
      </c>
      <c r="I10" s="3">
        <v>509.71</v>
      </c>
      <c r="J10" s="3">
        <v>0</v>
      </c>
      <c r="K10" s="3">
        <v>627.89099999999996</v>
      </c>
    </row>
    <row r="11" spans="1:11" outlineLevel="1" x14ac:dyDescent="0.2">
      <c r="A11" s="12"/>
      <c r="B11" s="12" t="s">
        <v>36</v>
      </c>
      <c r="C11" s="130" t="s">
        <v>14</v>
      </c>
      <c r="D11" s="130"/>
      <c r="E11" s="1">
        <v>1082.55</v>
      </c>
      <c r="F11" s="2">
        <v>0</v>
      </c>
      <c r="G11" s="2">
        <v>1000.55</v>
      </c>
      <c r="H11" s="2">
        <v>0</v>
      </c>
      <c r="I11" s="2">
        <v>61.5</v>
      </c>
      <c r="J11" s="2">
        <v>0</v>
      </c>
      <c r="K11" s="2">
        <v>20.5</v>
      </c>
    </row>
    <row r="12" spans="1:11" outlineLevel="1" x14ac:dyDescent="0.2">
      <c r="A12" s="13"/>
      <c r="B12" s="13" t="s">
        <v>37</v>
      </c>
      <c r="C12" s="131" t="s">
        <v>15</v>
      </c>
      <c r="D12" s="131"/>
      <c r="E12" s="1">
        <v>4729.0789999999897</v>
      </c>
      <c r="F12" s="3">
        <v>0</v>
      </c>
      <c r="G12" s="3">
        <v>4075.9389999999898</v>
      </c>
      <c r="H12" s="3">
        <v>0</v>
      </c>
      <c r="I12" s="3">
        <v>499.2</v>
      </c>
      <c r="J12" s="3">
        <v>0</v>
      </c>
      <c r="K12" s="3">
        <v>153.94</v>
      </c>
    </row>
    <row r="13" spans="1:11" outlineLevel="1" x14ac:dyDescent="0.2">
      <c r="A13" s="12"/>
      <c r="B13" s="12" t="s">
        <v>38</v>
      </c>
      <c r="C13" s="130" t="s">
        <v>16</v>
      </c>
      <c r="D13" s="130"/>
      <c r="E13" s="1">
        <v>3459.54</v>
      </c>
      <c r="F13" s="2">
        <v>0</v>
      </c>
      <c r="G13" s="2">
        <v>2800.98</v>
      </c>
      <c r="H13" s="2">
        <v>0</v>
      </c>
      <c r="I13" s="2">
        <v>392.75</v>
      </c>
      <c r="J13" s="2">
        <v>0</v>
      </c>
      <c r="K13" s="2">
        <v>265.81</v>
      </c>
    </row>
    <row r="14" spans="1:11" outlineLevel="1" x14ac:dyDescent="0.2">
      <c r="A14" s="13"/>
      <c r="B14" s="13" t="s">
        <v>39</v>
      </c>
      <c r="C14" s="131" t="s">
        <v>17</v>
      </c>
      <c r="D14" s="131"/>
      <c r="E14" s="1">
        <v>3012.2249999999999</v>
      </c>
      <c r="F14" s="3">
        <v>0</v>
      </c>
      <c r="G14" s="3">
        <v>2686.9250000000002</v>
      </c>
      <c r="H14" s="3">
        <v>0</v>
      </c>
      <c r="I14" s="3">
        <v>113.51</v>
      </c>
      <c r="J14" s="3">
        <v>0</v>
      </c>
      <c r="K14" s="3">
        <v>211.79</v>
      </c>
    </row>
    <row r="15" spans="1:11" outlineLevel="1" x14ac:dyDescent="0.2">
      <c r="A15" s="12"/>
      <c r="B15" s="12" t="s">
        <v>40</v>
      </c>
      <c r="C15" s="130" t="s">
        <v>18</v>
      </c>
      <c r="D15" s="130"/>
      <c r="E15" s="1">
        <v>1915.4080000000099</v>
      </c>
      <c r="F15" s="2">
        <v>0</v>
      </c>
      <c r="G15" s="2">
        <v>1855.00800000001</v>
      </c>
      <c r="H15" s="2">
        <v>0</v>
      </c>
      <c r="I15" s="2">
        <v>60.4</v>
      </c>
      <c r="J15" s="2">
        <v>0</v>
      </c>
      <c r="K15" s="2">
        <v>0</v>
      </c>
    </row>
    <row r="16" spans="1:11" outlineLevel="1" x14ac:dyDescent="0.2">
      <c r="A16" s="13"/>
      <c r="B16" s="13" t="s">
        <v>41</v>
      </c>
      <c r="C16" s="131" t="s">
        <v>19</v>
      </c>
      <c r="D16" s="131"/>
      <c r="E16" s="1">
        <v>2465.4699999999998</v>
      </c>
      <c r="F16" s="3">
        <v>0</v>
      </c>
      <c r="G16" s="3">
        <v>2307.9699999999998</v>
      </c>
      <c r="H16" s="3">
        <v>0</v>
      </c>
      <c r="I16" s="3">
        <v>157.5</v>
      </c>
      <c r="J16" s="3">
        <v>0</v>
      </c>
      <c r="K16" s="3">
        <v>0</v>
      </c>
    </row>
    <row r="17" spans="1:11" outlineLevel="1" x14ac:dyDescent="0.2">
      <c r="A17" s="12"/>
      <c r="B17" s="12" t="s">
        <v>42</v>
      </c>
      <c r="C17" s="130" t="s">
        <v>20</v>
      </c>
      <c r="D17" s="130"/>
      <c r="E17" s="1">
        <v>522.5</v>
      </c>
      <c r="F17" s="2">
        <v>0</v>
      </c>
      <c r="G17" s="2">
        <v>514.95000000000005</v>
      </c>
      <c r="H17" s="2">
        <v>0</v>
      </c>
      <c r="I17" s="2">
        <v>7.55</v>
      </c>
      <c r="J17" s="2">
        <v>0</v>
      </c>
      <c r="K17" s="2">
        <v>0</v>
      </c>
    </row>
    <row r="18" spans="1:11" outlineLevel="1" x14ac:dyDescent="0.2">
      <c r="A18" s="13"/>
      <c r="B18" s="13" t="s">
        <v>43</v>
      </c>
      <c r="C18" s="131" t="s">
        <v>21</v>
      </c>
      <c r="D18" s="131"/>
      <c r="E18" s="1">
        <v>5851.8899999999503</v>
      </c>
      <c r="F18" s="3">
        <v>0</v>
      </c>
      <c r="G18" s="3">
        <v>4850.0349999999498</v>
      </c>
      <c r="H18" s="3">
        <v>0</v>
      </c>
      <c r="I18" s="3">
        <v>612.65</v>
      </c>
      <c r="J18" s="3">
        <v>0</v>
      </c>
      <c r="K18" s="3">
        <v>389.20499999999998</v>
      </c>
    </row>
    <row r="19" spans="1:11" outlineLevel="1" x14ac:dyDescent="0.2">
      <c r="A19" s="12"/>
      <c r="B19" s="12" t="s">
        <v>44</v>
      </c>
      <c r="C19" s="130" t="s">
        <v>22</v>
      </c>
      <c r="D19" s="130"/>
      <c r="E19" s="1">
        <v>2210.7750000000001</v>
      </c>
      <c r="F19" s="2">
        <v>28.5</v>
      </c>
      <c r="G19" s="2">
        <v>1815.625</v>
      </c>
      <c r="H19" s="2">
        <v>18</v>
      </c>
      <c r="I19" s="2">
        <v>184.2</v>
      </c>
      <c r="J19" s="2">
        <v>0</v>
      </c>
      <c r="K19" s="2">
        <v>164.45</v>
      </c>
    </row>
    <row r="20" spans="1:11" outlineLevel="1" x14ac:dyDescent="0.2">
      <c r="A20" s="13"/>
      <c r="B20" s="13" t="s">
        <v>45</v>
      </c>
      <c r="C20" s="131" t="s">
        <v>23</v>
      </c>
      <c r="D20" s="131"/>
      <c r="E20" s="1">
        <v>1668.7</v>
      </c>
      <c r="F20" s="3">
        <v>0</v>
      </c>
      <c r="G20" s="3">
        <v>1302.8</v>
      </c>
      <c r="H20" s="3">
        <v>0</v>
      </c>
      <c r="I20" s="3">
        <v>261.3</v>
      </c>
      <c r="J20" s="3">
        <v>0</v>
      </c>
      <c r="K20" s="3">
        <v>104.6</v>
      </c>
    </row>
    <row r="21" spans="1:11" outlineLevel="1" x14ac:dyDescent="0.2">
      <c r="A21" s="12"/>
      <c r="B21" s="12" t="s">
        <v>46</v>
      </c>
      <c r="C21" s="130" t="s">
        <v>24</v>
      </c>
      <c r="D21" s="130"/>
      <c r="E21" s="1">
        <v>3186</v>
      </c>
      <c r="F21" s="2">
        <v>0</v>
      </c>
      <c r="G21" s="2">
        <v>2957.06</v>
      </c>
      <c r="H21" s="2">
        <v>0</v>
      </c>
      <c r="I21" s="2">
        <v>49.5</v>
      </c>
      <c r="J21" s="2">
        <v>0</v>
      </c>
      <c r="K21" s="2">
        <v>179.44</v>
      </c>
    </row>
    <row r="22" spans="1:11" outlineLevel="1" x14ac:dyDescent="0.2">
      <c r="A22" s="13"/>
      <c r="B22" s="13" t="s">
        <v>47</v>
      </c>
      <c r="C22" s="131" t="s">
        <v>25</v>
      </c>
      <c r="D22" s="131"/>
      <c r="E22" s="10">
        <v>485.7</v>
      </c>
      <c r="F22" s="14">
        <v>126</v>
      </c>
      <c r="G22" s="14">
        <v>139.5</v>
      </c>
      <c r="H22" s="14">
        <v>126</v>
      </c>
      <c r="I22" s="14">
        <v>0</v>
      </c>
      <c r="J22" s="14">
        <v>31.5</v>
      </c>
      <c r="K22" s="14">
        <v>62.7</v>
      </c>
    </row>
    <row r="23" spans="1:11" x14ac:dyDescent="0.2">
      <c r="A23" s="132" t="s">
        <v>48</v>
      </c>
      <c r="B23" s="132"/>
      <c r="C23" s="132"/>
      <c r="D23" s="132"/>
      <c r="E23" s="15" t="s">
        <v>49</v>
      </c>
      <c r="F23" s="15" t="s">
        <v>49</v>
      </c>
      <c r="G23" s="15" t="s">
        <v>49</v>
      </c>
      <c r="H23" s="15" t="s">
        <v>49</v>
      </c>
      <c r="I23" s="15" t="s">
        <v>49</v>
      </c>
      <c r="J23" s="15" t="s">
        <v>49</v>
      </c>
      <c r="K23" s="15" t="s">
        <v>49</v>
      </c>
    </row>
    <row r="24" spans="1:11" outlineLevel="1" x14ac:dyDescent="0.2">
      <c r="A24" s="11"/>
      <c r="B24" s="133" t="s">
        <v>4</v>
      </c>
      <c r="C24" s="133"/>
      <c r="D24" s="133"/>
      <c r="E24" s="15" t="s">
        <v>49</v>
      </c>
      <c r="F24" s="15">
        <f>F8/$E8</f>
        <v>4.871023082964541E-3</v>
      </c>
      <c r="G24" s="15">
        <f t="shared" ref="G24:K26" si="0">G8/$E8</f>
        <v>0.8550727053035404</v>
      </c>
      <c r="H24" s="15">
        <f t="shared" si="0"/>
        <v>4.3001051655098439E-3</v>
      </c>
      <c r="I24" s="15">
        <f t="shared" si="0"/>
        <v>7.8058327112352763E-2</v>
      </c>
      <c r="J24" s="15">
        <f t="shared" si="0"/>
        <v>7.6527295318395527E-4</v>
      </c>
      <c r="K24" s="16">
        <f t="shared" si="0"/>
        <v>5.693256638244848E-2</v>
      </c>
    </row>
    <row r="25" spans="1:11" outlineLevel="1" x14ac:dyDescent="0.2">
      <c r="A25" s="13"/>
      <c r="B25" s="13" t="s">
        <v>34</v>
      </c>
      <c r="C25" s="131" t="s">
        <v>50</v>
      </c>
      <c r="D25" s="131"/>
      <c r="E25" s="15" t="s">
        <v>51</v>
      </c>
      <c r="F25" s="17">
        <f>F9/$E9</f>
        <v>1.3135351227869789E-2</v>
      </c>
      <c r="G25" s="17">
        <f t="shared" si="0"/>
        <v>0.8696830382638493</v>
      </c>
      <c r="H25" s="17">
        <f t="shared" si="0"/>
        <v>8.9948600799543126E-3</v>
      </c>
      <c r="I25" s="17">
        <f t="shared" si="0"/>
        <v>6.1607652769845804E-2</v>
      </c>
      <c r="J25" s="17">
        <f t="shared" si="0"/>
        <v>0</v>
      </c>
      <c r="K25" s="18">
        <f t="shared" si="0"/>
        <v>4.6579097658480867E-2</v>
      </c>
    </row>
    <row r="26" spans="1:11" outlineLevel="1" x14ac:dyDescent="0.2">
      <c r="A26" s="12"/>
      <c r="B26" s="12" t="s">
        <v>35</v>
      </c>
      <c r="C26" s="130" t="s">
        <v>52</v>
      </c>
      <c r="D26" s="130"/>
      <c r="E26" s="15" t="s">
        <v>53</v>
      </c>
      <c r="F26" s="19">
        <f>F10/$E10</f>
        <v>0</v>
      </c>
      <c r="G26" s="19">
        <f t="shared" si="0"/>
        <v>0.7653176708046856</v>
      </c>
      <c r="H26" s="19">
        <f t="shared" si="0"/>
        <v>0</v>
      </c>
      <c r="I26" s="19">
        <f t="shared" si="0"/>
        <v>0.10515104154632743</v>
      </c>
      <c r="J26" s="19">
        <f t="shared" si="0"/>
        <v>0</v>
      </c>
      <c r="K26" s="20">
        <f t="shared" si="0"/>
        <v>0.12953128764898683</v>
      </c>
    </row>
    <row r="27" spans="1:11" outlineLevel="1" x14ac:dyDescent="0.2">
      <c r="A27" s="13"/>
      <c r="B27" s="13" t="s">
        <v>36</v>
      </c>
      <c r="C27" s="131" t="s">
        <v>54</v>
      </c>
      <c r="D27" s="131"/>
      <c r="E27" s="15" t="s">
        <v>55</v>
      </c>
      <c r="F27" s="17">
        <f t="shared" ref="F27:K38" si="1">F11/$E11</f>
        <v>0</v>
      </c>
      <c r="G27" s="17">
        <f t="shared" si="1"/>
        <v>0.92425292134312498</v>
      </c>
      <c r="H27" s="17">
        <f t="shared" si="1"/>
        <v>0</v>
      </c>
      <c r="I27" s="17">
        <f t="shared" si="1"/>
        <v>5.6810308992656232E-2</v>
      </c>
      <c r="J27" s="17">
        <f t="shared" si="1"/>
        <v>0</v>
      </c>
      <c r="K27" s="18">
        <f t="shared" si="1"/>
        <v>1.8936769664218745E-2</v>
      </c>
    </row>
    <row r="28" spans="1:11" outlineLevel="1" x14ac:dyDescent="0.2">
      <c r="A28" s="12"/>
      <c r="B28" s="12" t="s">
        <v>37</v>
      </c>
      <c r="C28" s="130" t="s">
        <v>56</v>
      </c>
      <c r="D28" s="130"/>
      <c r="E28" s="15" t="s">
        <v>57</v>
      </c>
      <c r="F28" s="19">
        <f t="shared" si="1"/>
        <v>0</v>
      </c>
      <c r="G28" s="19">
        <f t="shared" si="1"/>
        <v>0.86188854108802126</v>
      </c>
      <c r="H28" s="19">
        <f t="shared" si="1"/>
        <v>0</v>
      </c>
      <c r="I28" s="19">
        <f t="shared" si="1"/>
        <v>0.10555966605759834</v>
      </c>
      <c r="J28" s="19">
        <f t="shared" si="1"/>
        <v>0</v>
      </c>
      <c r="K28" s="20">
        <f t="shared" si="1"/>
        <v>3.2551792854380382E-2</v>
      </c>
    </row>
    <row r="29" spans="1:11" outlineLevel="1" x14ac:dyDescent="0.2">
      <c r="A29" s="13"/>
      <c r="B29" s="13" t="s">
        <v>38</v>
      </c>
      <c r="C29" s="131" t="s">
        <v>58</v>
      </c>
      <c r="D29" s="131"/>
      <c r="E29" s="15" t="s">
        <v>59</v>
      </c>
      <c r="F29" s="17">
        <f t="shared" si="1"/>
        <v>0</v>
      </c>
      <c r="G29" s="17">
        <f t="shared" si="1"/>
        <v>0.80963943183197773</v>
      </c>
      <c r="H29" s="17">
        <f t="shared" si="1"/>
        <v>0</v>
      </c>
      <c r="I29" s="17">
        <f t="shared" si="1"/>
        <v>0.11352665383259046</v>
      </c>
      <c r="J29" s="17">
        <f t="shared" si="1"/>
        <v>0</v>
      </c>
      <c r="K29" s="18">
        <f t="shared" si="1"/>
        <v>7.683391433543188E-2</v>
      </c>
    </row>
    <row r="30" spans="1:11" outlineLevel="1" x14ac:dyDescent="0.2">
      <c r="A30" s="12"/>
      <c r="B30" s="12" t="s">
        <v>39</v>
      </c>
      <c r="C30" s="130" t="s">
        <v>60</v>
      </c>
      <c r="D30" s="130"/>
      <c r="E30" s="15" t="s">
        <v>61</v>
      </c>
      <c r="F30" s="19">
        <f t="shared" si="1"/>
        <v>0</v>
      </c>
      <c r="G30" s="19">
        <f t="shared" si="1"/>
        <v>0.89200673920440876</v>
      </c>
      <c r="H30" s="19">
        <f t="shared" si="1"/>
        <v>0</v>
      </c>
      <c r="I30" s="19">
        <f t="shared" si="1"/>
        <v>3.7683108001560314E-2</v>
      </c>
      <c r="J30" s="19">
        <f t="shared" si="1"/>
        <v>0</v>
      </c>
      <c r="K30" s="20">
        <f t="shared" si="1"/>
        <v>7.0310152794030994E-2</v>
      </c>
    </row>
    <row r="31" spans="1:11" outlineLevel="1" x14ac:dyDescent="0.2">
      <c r="A31" s="13"/>
      <c r="B31" s="13" t="s">
        <v>40</v>
      </c>
      <c r="C31" s="131" t="s">
        <v>62</v>
      </c>
      <c r="D31" s="131"/>
      <c r="E31" s="15" t="s">
        <v>63</v>
      </c>
      <c r="F31" s="17">
        <f t="shared" si="1"/>
        <v>0</v>
      </c>
      <c r="G31" s="17">
        <f t="shared" si="1"/>
        <v>0.96846624844419593</v>
      </c>
      <c r="H31" s="17">
        <f t="shared" si="1"/>
        <v>0</v>
      </c>
      <c r="I31" s="17">
        <f t="shared" si="1"/>
        <v>3.1533751555804138E-2</v>
      </c>
      <c r="J31" s="17">
        <f t="shared" si="1"/>
        <v>0</v>
      </c>
      <c r="K31" s="18">
        <f t="shared" si="1"/>
        <v>0</v>
      </c>
    </row>
    <row r="32" spans="1:11" outlineLevel="1" x14ac:dyDescent="0.2">
      <c r="A32" s="12"/>
      <c r="B32" s="12" t="s">
        <v>41</v>
      </c>
      <c r="C32" s="130" t="s">
        <v>64</v>
      </c>
      <c r="D32" s="130"/>
      <c r="E32" s="15" t="s">
        <v>65</v>
      </c>
      <c r="F32" s="19">
        <f t="shared" si="1"/>
        <v>0</v>
      </c>
      <c r="G32" s="19">
        <f t="shared" si="1"/>
        <v>0.93611765707958317</v>
      </c>
      <c r="H32" s="19">
        <f t="shared" si="1"/>
        <v>0</v>
      </c>
      <c r="I32" s="19">
        <f t="shared" si="1"/>
        <v>6.3882342920416807E-2</v>
      </c>
      <c r="J32" s="19">
        <f t="shared" si="1"/>
        <v>0</v>
      </c>
      <c r="K32" s="20">
        <f t="shared" si="1"/>
        <v>0</v>
      </c>
    </row>
    <row r="33" spans="1:11" outlineLevel="1" x14ac:dyDescent="0.2">
      <c r="A33" s="13"/>
      <c r="B33" s="13" t="s">
        <v>42</v>
      </c>
      <c r="C33" s="131" t="s">
        <v>66</v>
      </c>
      <c r="D33" s="131"/>
      <c r="E33" s="15" t="s">
        <v>67</v>
      </c>
      <c r="F33" s="17">
        <f t="shared" si="1"/>
        <v>0</v>
      </c>
      <c r="G33" s="17">
        <f t="shared" si="1"/>
        <v>0.98555023923444984</v>
      </c>
      <c r="H33" s="17">
        <f t="shared" si="1"/>
        <v>0</v>
      </c>
      <c r="I33" s="17">
        <f t="shared" si="1"/>
        <v>1.4449760765550239E-2</v>
      </c>
      <c r="J33" s="17">
        <f t="shared" si="1"/>
        <v>0</v>
      </c>
      <c r="K33" s="18">
        <f t="shared" si="1"/>
        <v>0</v>
      </c>
    </row>
    <row r="34" spans="1:11" outlineLevel="1" x14ac:dyDescent="0.2">
      <c r="A34" s="12"/>
      <c r="B34" s="12" t="s">
        <v>43</v>
      </c>
      <c r="C34" s="130" t="s">
        <v>68</v>
      </c>
      <c r="D34" s="130"/>
      <c r="E34" s="15" t="s">
        <v>69</v>
      </c>
      <c r="F34" s="19">
        <f t="shared" si="1"/>
        <v>0</v>
      </c>
      <c r="G34" s="19">
        <f t="shared" si="1"/>
        <v>0.82879804644311339</v>
      </c>
      <c r="H34" s="19">
        <f t="shared" si="1"/>
        <v>0</v>
      </c>
      <c r="I34" s="19">
        <f t="shared" si="1"/>
        <v>0.10469267194017748</v>
      </c>
      <c r="J34" s="19">
        <f t="shared" si="1"/>
        <v>0</v>
      </c>
      <c r="K34" s="20">
        <f t="shared" si="1"/>
        <v>6.6509281616709007E-2</v>
      </c>
    </row>
    <row r="35" spans="1:11" outlineLevel="1" x14ac:dyDescent="0.2">
      <c r="A35" s="13"/>
      <c r="B35" s="13" t="s">
        <v>44</v>
      </c>
      <c r="C35" s="131" t="s">
        <v>70</v>
      </c>
      <c r="D35" s="131"/>
      <c r="E35" s="15" t="s">
        <v>71</v>
      </c>
      <c r="F35" s="17">
        <f t="shared" si="1"/>
        <v>1.2891406859585439E-2</v>
      </c>
      <c r="G35" s="17">
        <f t="shared" si="1"/>
        <v>0.82126177471701101</v>
      </c>
      <c r="H35" s="17">
        <f t="shared" si="1"/>
        <v>8.1419411744750141E-3</v>
      </c>
      <c r="I35" s="17">
        <f t="shared" si="1"/>
        <v>8.331919801879431E-2</v>
      </c>
      <c r="J35" s="17">
        <f t="shared" si="1"/>
        <v>0</v>
      </c>
      <c r="K35" s="18">
        <f t="shared" si="1"/>
        <v>7.4385679230134227E-2</v>
      </c>
    </row>
    <row r="36" spans="1:11" outlineLevel="1" x14ac:dyDescent="0.2">
      <c r="A36" s="12"/>
      <c r="B36" s="12" t="s">
        <v>45</v>
      </c>
      <c r="C36" s="130" t="s">
        <v>72</v>
      </c>
      <c r="D36" s="130"/>
      <c r="E36" s="15" t="s">
        <v>73</v>
      </c>
      <c r="F36" s="19">
        <f t="shared" si="1"/>
        <v>0</v>
      </c>
      <c r="G36" s="19">
        <f t="shared" si="1"/>
        <v>0.78072751243482941</v>
      </c>
      <c r="H36" s="19">
        <f t="shared" si="1"/>
        <v>0</v>
      </c>
      <c r="I36" s="19">
        <f t="shared" si="1"/>
        <v>0.15658896146701026</v>
      </c>
      <c r="J36" s="19">
        <f t="shared" si="1"/>
        <v>0</v>
      </c>
      <c r="K36" s="20">
        <f t="shared" si="1"/>
        <v>6.2683526098160233E-2</v>
      </c>
    </row>
    <row r="37" spans="1:11" outlineLevel="1" x14ac:dyDescent="0.2">
      <c r="A37" s="13"/>
      <c r="B37" s="13" t="s">
        <v>46</v>
      </c>
      <c r="C37" s="131" t="s">
        <v>74</v>
      </c>
      <c r="D37" s="131"/>
      <c r="E37" s="15" t="s">
        <v>75</v>
      </c>
      <c r="F37" s="17">
        <f t="shared" si="1"/>
        <v>0</v>
      </c>
      <c r="G37" s="17">
        <f t="shared" si="1"/>
        <v>0.92814187068424359</v>
      </c>
      <c r="H37" s="17">
        <f t="shared" si="1"/>
        <v>0</v>
      </c>
      <c r="I37" s="17">
        <f t="shared" si="1"/>
        <v>1.5536723163841809E-2</v>
      </c>
      <c r="J37" s="17">
        <f t="shared" si="1"/>
        <v>0</v>
      </c>
      <c r="K37" s="18">
        <f t="shared" si="1"/>
        <v>5.6321406151914624E-2</v>
      </c>
    </row>
    <row r="38" spans="1:11" outlineLevel="1" x14ac:dyDescent="0.2">
      <c r="A38" s="12"/>
      <c r="B38" s="12" t="s">
        <v>47</v>
      </c>
      <c r="C38" s="130" t="s">
        <v>25</v>
      </c>
      <c r="D38" s="130"/>
      <c r="E38" s="15" t="s">
        <v>76</v>
      </c>
      <c r="F38" s="19">
        <f t="shared" si="1"/>
        <v>0.25941939468807906</v>
      </c>
      <c r="G38" s="19">
        <f t="shared" si="1"/>
        <v>0.28721432983323042</v>
      </c>
      <c r="H38" s="19">
        <f t="shared" si="1"/>
        <v>0.25941939468807906</v>
      </c>
      <c r="I38" s="19">
        <f t="shared" si="1"/>
        <v>0</v>
      </c>
      <c r="J38" s="19">
        <f t="shared" si="1"/>
        <v>6.4854848672019766E-2</v>
      </c>
      <c r="K38" s="21">
        <f t="shared" si="1"/>
        <v>0.12909203211859174</v>
      </c>
    </row>
  </sheetData>
  <mergeCells count="35">
    <mergeCell ref="C9:D9"/>
    <mergeCell ref="A3:K3"/>
    <mergeCell ref="A4:K4"/>
    <mergeCell ref="B6:C6"/>
    <mergeCell ref="A7:D7"/>
    <mergeCell ref="B8:D8"/>
    <mergeCell ref="C21:D21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A23:D23"/>
    <mergeCell ref="B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4:D34"/>
    <mergeCell ref="C35:D35"/>
    <mergeCell ref="C36:D36"/>
    <mergeCell ref="C37:D37"/>
    <mergeCell ref="C38:D3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A981-B551-43E5-9471-10D48CB7FA74}">
  <sheetPr>
    <outlinePr summaryBelow="0"/>
  </sheetPr>
  <dimension ref="A1:I77"/>
  <sheetViews>
    <sheetView showGridLines="0" topLeftCell="A3" zoomScale="70" zoomScaleNormal="70" workbookViewId="0">
      <selection activeCell="X19" sqref="X19"/>
    </sheetView>
  </sheetViews>
  <sheetFormatPr baseColWidth="10" defaultColWidth="9.140625" defaultRowHeight="12.75" outlineLevelRow="1" x14ac:dyDescent="0.2"/>
  <cols>
    <col min="1" max="3" width="9.140625" style="5"/>
    <col min="4" max="4" width="9.28515625" style="5" bestFit="1" customWidth="1"/>
    <col min="5" max="5" width="9.140625" style="5" bestFit="1" customWidth="1"/>
    <col min="6" max="16384" width="9.140625" style="5"/>
  </cols>
  <sheetData>
    <row r="1" spans="1:6" ht="22.5" x14ac:dyDescent="0.2">
      <c r="A1" s="4" t="s">
        <v>107</v>
      </c>
    </row>
    <row r="3" spans="1:6" ht="10.5" customHeight="1" x14ac:dyDescent="0.2">
      <c r="A3" s="134" t="s">
        <v>0</v>
      </c>
      <c r="B3" s="134"/>
      <c r="C3" s="134"/>
      <c r="D3" s="134"/>
      <c r="E3" s="134"/>
    </row>
    <row r="4" spans="1:6" ht="10.5" customHeight="1" x14ac:dyDescent="0.2">
      <c r="A4" s="135" t="s">
        <v>1</v>
      </c>
      <c r="B4" s="135"/>
      <c r="C4" s="135"/>
      <c r="D4" s="135"/>
      <c r="E4" s="135"/>
    </row>
    <row r="5" spans="1:6" ht="10.5" customHeight="1" x14ac:dyDescent="0.2">
      <c r="A5" s="135"/>
      <c r="B5" s="135"/>
      <c r="C5" s="135"/>
      <c r="D5" s="135"/>
      <c r="E5" s="135"/>
    </row>
    <row r="7" spans="1:6" ht="63.75" x14ac:dyDescent="0.2">
      <c r="A7" s="6" t="s">
        <v>3</v>
      </c>
      <c r="B7" s="6" t="s">
        <v>27</v>
      </c>
      <c r="C7" s="7" t="s">
        <v>2</v>
      </c>
      <c r="D7" s="22" t="s">
        <v>11</v>
      </c>
      <c r="E7" s="22" t="s">
        <v>48</v>
      </c>
    </row>
    <row r="8" spans="1:6" collapsed="1" x14ac:dyDescent="0.2">
      <c r="A8" s="133" t="s">
        <v>4</v>
      </c>
      <c r="B8" s="133"/>
      <c r="C8" s="133"/>
      <c r="D8" s="25">
        <v>41161.783999999898</v>
      </c>
      <c r="E8" s="26">
        <v>1</v>
      </c>
    </row>
    <row r="9" spans="1:6" x14ac:dyDescent="0.2">
      <c r="A9" s="138" t="s">
        <v>77</v>
      </c>
      <c r="B9" s="130"/>
      <c r="C9" s="130"/>
      <c r="D9" s="25">
        <v>3502</v>
      </c>
      <c r="E9" s="26">
        <v>8.50789168904829E-2</v>
      </c>
    </row>
    <row r="10" spans="1:6" outlineLevel="1" x14ac:dyDescent="0.2">
      <c r="A10" s="13"/>
      <c r="B10" s="140" t="s">
        <v>28</v>
      </c>
      <c r="C10" s="131"/>
      <c r="D10" s="27">
        <v>46</v>
      </c>
      <c r="E10" s="28">
        <v>1.1175414554432401E-3</v>
      </c>
      <c r="F10" s="23">
        <f>D10/$D$9</f>
        <v>1.3135351227869789E-2</v>
      </c>
    </row>
    <row r="11" spans="1:6" outlineLevel="1" x14ac:dyDescent="0.2">
      <c r="A11" s="12"/>
      <c r="B11" s="138" t="s">
        <v>29</v>
      </c>
      <c r="C11" s="130"/>
      <c r="D11" s="29">
        <v>3045.63</v>
      </c>
      <c r="E11" s="30">
        <v>7.3991690933512697E-2</v>
      </c>
      <c r="F11" s="23">
        <f>D11/$D$9</f>
        <v>0.8696830382638493</v>
      </c>
    </row>
    <row r="12" spans="1:6" outlineLevel="1" x14ac:dyDescent="0.2">
      <c r="A12" s="13"/>
      <c r="B12" s="140" t="s">
        <v>30</v>
      </c>
      <c r="C12" s="131"/>
      <c r="D12" s="27">
        <v>31.5</v>
      </c>
      <c r="E12" s="28">
        <v>7.6527295318395603E-4</v>
      </c>
      <c r="F12" s="23">
        <f>D12/$D$9</f>
        <v>8.9948600799543126E-3</v>
      </c>
    </row>
    <row r="13" spans="1:6" outlineLevel="1" x14ac:dyDescent="0.2">
      <c r="A13" s="12"/>
      <c r="B13" s="138" t="s">
        <v>31</v>
      </c>
      <c r="C13" s="130"/>
      <c r="D13" s="29">
        <v>215.75</v>
      </c>
      <c r="E13" s="30">
        <v>5.2415123698234499E-3</v>
      </c>
      <c r="F13" s="23">
        <f>D13/$D$9</f>
        <v>6.1607652769845804E-2</v>
      </c>
    </row>
    <row r="14" spans="1:6" outlineLevel="1" x14ac:dyDescent="0.2">
      <c r="A14" s="13"/>
      <c r="B14" s="140" t="s">
        <v>33</v>
      </c>
      <c r="C14" s="131"/>
      <c r="D14" s="27">
        <v>163.12</v>
      </c>
      <c r="E14" s="28">
        <v>3.9628991785195904E-3</v>
      </c>
      <c r="F14" s="23">
        <f>D14/$D$9</f>
        <v>4.6579097658480867E-2</v>
      </c>
    </row>
    <row r="15" spans="1:6" x14ac:dyDescent="0.2">
      <c r="A15" s="138" t="s">
        <v>78</v>
      </c>
      <c r="B15" s="130"/>
      <c r="C15" s="130"/>
      <c r="D15" s="25">
        <v>4847.4080000000004</v>
      </c>
      <c r="E15" s="26">
        <v>0.117764769379287</v>
      </c>
      <c r="F15" s="24"/>
    </row>
    <row r="16" spans="1:6" outlineLevel="1" x14ac:dyDescent="0.2">
      <c r="A16" s="13"/>
      <c r="B16" s="140" t="s">
        <v>29</v>
      </c>
      <c r="C16" s="131"/>
      <c r="D16" s="27">
        <v>3709.8069999999998</v>
      </c>
      <c r="E16" s="28">
        <v>9.0127459004206795E-2</v>
      </c>
      <c r="F16" s="23">
        <f>D16/$D$15</f>
        <v>0.7653176708046856</v>
      </c>
    </row>
    <row r="17" spans="1:6" outlineLevel="1" x14ac:dyDescent="0.2">
      <c r="A17" s="12"/>
      <c r="B17" s="138" t="s">
        <v>31</v>
      </c>
      <c r="C17" s="130"/>
      <c r="D17" s="29">
        <v>509.71</v>
      </c>
      <c r="E17" s="30">
        <v>1.23830881576951E-2</v>
      </c>
      <c r="F17" s="23">
        <f>D17/$D$15</f>
        <v>0.10515104154632743</v>
      </c>
    </row>
    <row r="18" spans="1:6" outlineLevel="1" x14ac:dyDescent="0.2">
      <c r="A18" s="13"/>
      <c r="B18" s="140" t="s">
        <v>33</v>
      </c>
      <c r="C18" s="131"/>
      <c r="D18" s="27">
        <v>627.89099999999996</v>
      </c>
      <c r="E18" s="28">
        <v>1.5254222217385E-2</v>
      </c>
      <c r="F18" s="23">
        <f>D18/$D$15</f>
        <v>0.12953128764898683</v>
      </c>
    </row>
    <row r="19" spans="1:6" x14ac:dyDescent="0.2">
      <c r="A19" s="138" t="s">
        <v>79</v>
      </c>
      <c r="B19" s="130"/>
      <c r="C19" s="130"/>
      <c r="D19" s="25">
        <v>1082.55</v>
      </c>
      <c r="E19" s="26">
        <v>2.6299880491088602E-2</v>
      </c>
      <c r="F19" s="24"/>
    </row>
    <row r="20" spans="1:6" outlineLevel="1" x14ac:dyDescent="0.2">
      <c r="A20" s="13"/>
      <c r="B20" s="140" t="s">
        <v>29</v>
      </c>
      <c r="C20" s="131"/>
      <c r="D20" s="27">
        <v>1000.55</v>
      </c>
      <c r="E20" s="28">
        <v>2.43077413748637E-2</v>
      </c>
      <c r="F20" s="23">
        <f>D20/$D$19</f>
        <v>0.92425292134312498</v>
      </c>
    </row>
    <row r="21" spans="1:6" outlineLevel="1" x14ac:dyDescent="0.2">
      <c r="A21" s="12"/>
      <c r="B21" s="138" t="s">
        <v>31</v>
      </c>
      <c r="C21" s="130"/>
      <c r="D21" s="29">
        <v>61.5</v>
      </c>
      <c r="E21" s="30">
        <v>1.4941043371686799E-3</v>
      </c>
      <c r="F21" s="23">
        <f>D21/$D$19</f>
        <v>5.6810308992656232E-2</v>
      </c>
    </row>
    <row r="22" spans="1:6" ht="12.75" customHeight="1" outlineLevel="1" x14ac:dyDescent="0.2">
      <c r="A22" s="13"/>
      <c r="B22" s="140" t="s">
        <v>33</v>
      </c>
      <c r="C22" s="131"/>
      <c r="D22" s="27">
        <v>20.5</v>
      </c>
      <c r="E22" s="28">
        <v>4.9803477905622498E-4</v>
      </c>
      <c r="F22" s="23">
        <f>D22/$D$19</f>
        <v>1.8936769664218745E-2</v>
      </c>
    </row>
    <row r="23" spans="1:6" x14ac:dyDescent="0.2">
      <c r="A23" s="138" t="s">
        <v>80</v>
      </c>
      <c r="B23" s="130"/>
      <c r="C23" s="130"/>
      <c r="D23" s="25">
        <v>4729.0789999999897</v>
      </c>
      <c r="E23" s="26">
        <v>0.114890039751436</v>
      </c>
      <c r="F23" s="24"/>
    </row>
    <row r="24" spans="1:6" outlineLevel="1" x14ac:dyDescent="0.2">
      <c r="A24" s="13"/>
      <c r="B24" s="140" t="s">
        <v>29</v>
      </c>
      <c r="C24" s="131"/>
      <c r="D24" s="27">
        <v>4075.9389999999898</v>
      </c>
      <c r="E24" s="28">
        <v>9.9022408746909693E-2</v>
      </c>
      <c r="F24" s="23">
        <f>D24/$D$23</f>
        <v>0.86188854108802126</v>
      </c>
    </row>
    <row r="25" spans="1:6" outlineLevel="1" x14ac:dyDescent="0.2">
      <c r="A25" s="12"/>
      <c r="B25" s="130" t="s">
        <v>8</v>
      </c>
      <c r="C25" s="130"/>
      <c r="D25" s="29">
        <v>499.2</v>
      </c>
      <c r="E25" s="30">
        <v>1.21277542295057E-2</v>
      </c>
      <c r="F25" s="23">
        <f>D25/$D$23</f>
        <v>0.10555966605759834</v>
      </c>
    </row>
    <row r="26" spans="1:6" outlineLevel="1" x14ac:dyDescent="0.2">
      <c r="A26" s="13"/>
      <c r="B26" s="131" t="s">
        <v>10</v>
      </c>
      <c r="C26" s="131"/>
      <c r="D26" s="27">
        <v>153.94</v>
      </c>
      <c r="E26" s="28">
        <v>3.7398767750202598E-3</v>
      </c>
      <c r="F26" s="23">
        <f>D26/$D$23</f>
        <v>3.2551792854380382E-2</v>
      </c>
    </row>
    <row r="27" spans="1:6" x14ac:dyDescent="0.2">
      <c r="A27" s="138" t="s">
        <v>81</v>
      </c>
      <c r="B27" s="130"/>
      <c r="C27" s="130"/>
      <c r="D27" s="31">
        <v>3459.54</v>
      </c>
      <c r="E27" s="32">
        <v>8.4047377538349996E-2</v>
      </c>
      <c r="F27" s="24"/>
    </row>
    <row r="28" spans="1:6" outlineLevel="1" x14ac:dyDescent="0.2">
      <c r="A28" s="13"/>
      <c r="B28" s="140" t="s">
        <v>29</v>
      </c>
      <c r="C28" s="131"/>
      <c r="D28" s="33">
        <v>2800.98</v>
      </c>
      <c r="E28" s="34">
        <v>6.8048070997117405E-2</v>
      </c>
      <c r="F28" s="23">
        <f>D28/D$27</f>
        <v>0.80963943183197773</v>
      </c>
    </row>
    <row r="29" spans="1:6" outlineLevel="1" x14ac:dyDescent="0.2">
      <c r="A29" s="12"/>
      <c r="B29" s="130" t="s">
        <v>8</v>
      </c>
      <c r="C29" s="130"/>
      <c r="D29" s="35">
        <v>392.75</v>
      </c>
      <c r="E29" s="36">
        <v>9.5416175353333008E-3</v>
      </c>
      <c r="F29" s="23">
        <f>D29/D$27</f>
        <v>0.11352665383259046</v>
      </c>
    </row>
    <row r="30" spans="1:6" outlineLevel="1" x14ac:dyDescent="0.2">
      <c r="A30" s="13"/>
      <c r="B30" s="131" t="s">
        <v>10</v>
      </c>
      <c r="C30" s="131"/>
      <c r="D30" s="33">
        <v>265.81</v>
      </c>
      <c r="E30" s="34">
        <v>6.4576890058992802E-3</v>
      </c>
      <c r="F30" s="23">
        <f>D30/D$27</f>
        <v>7.683391433543188E-2</v>
      </c>
    </row>
    <row r="31" spans="1:6" x14ac:dyDescent="0.2">
      <c r="A31" s="138" t="s">
        <v>82</v>
      </c>
      <c r="B31" s="130"/>
      <c r="C31" s="130"/>
      <c r="D31" s="31">
        <v>3012.2249999999999</v>
      </c>
      <c r="E31" s="32">
        <v>7.3180137187445704E-2</v>
      </c>
      <c r="F31" s="24"/>
    </row>
    <row r="32" spans="1:6" outlineLevel="1" x14ac:dyDescent="0.2">
      <c r="A32" s="13"/>
      <c r="B32" s="140" t="s">
        <v>29</v>
      </c>
      <c r="C32" s="131"/>
      <c r="D32" s="33">
        <v>2686.9250000000002</v>
      </c>
      <c r="E32" s="34">
        <v>6.5277175547104702E-2</v>
      </c>
      <c r="F32" s="23">
        <f>D32/D$31</f>
        <v>0.89200673920440876</v>
      </c>
    </row>
    <row r="33" spans="1:6" outlineLevel="1" x14ac:dyDescent="0.2">
      <c r="A33" s="12"/>
      <c r="B33" s="130" t="s">
        <v>8</v>
      </c>
      <c r="C33" s="130"/>
      <c r="D33" s="35">
        <v>113.51</v>
      </c>
      <c r="E33" s="36">
        <v>2.7576550132035198E-3</v>
      </c>
      <c r="F33" s="23">
        <f>D33/D$31</f>
        <v>3.7683108001560314E-2</v>
      </c>
    </row>
    <row r="34" spans="1:6" outlineLevel="1" x14ac:dyDescent="0.2">
      <c r="A34" s="13"/>
      <c r="B34" s="131" t="s">
        <v>10</v>
      </c>
      <c r="C34" s="131"/>
      <c r="D34" s="33">
        <v>211.79</v>
      </c>
      <c r="E34" s="34">
        <v>5.1453066271374597E-3</v>
      </c>
      <c r="F34" s="23">
        <f>D34/D$31</f>
        <v>7.0310152794030994E-2</v>
      </c>
    </row>
    <row r="35" spans="1:6" x14ac:dyDescent="0.2">
      <c r="A35" s="138" t="s">
        <v>83</v>
      </c>
      <c r="B35" s="130"/>
      <c r="C35" s="130"/>
      <c r="D35" s="31">
        <v>1915.4080000000099</v>
      </c>
      <c r="E35" s="32">
        <v>4.6533648784513597E-2</v>
      </c>
      <c r="F35" s="24"/>
    </row>
    <row r="36" spans="1:6" outlineLevel="1" x14ac:dyDescent="0.2">
      <c r="A36" s="13"/>
      <c r="B36" s="140" t="s">
        <v>29</v>
      </c>
      <c r="C36" s="131"/>
      <c r="D36" s="37">
        <v>1855.00800000001</v>
      </c>
      <c r="E36" s="38">
        <v>4.5066268264757701E-2</v>
      </c>
      <c r="F36" s="23">
        <f>D36/$D$35</f>
        <v>0.96846624844419593</v>
      </c>
    </row>
    <row r="37" spans="1:6" outlineLevel="1" x14ac:dyDescent="0.2">
      <c r="A37" s="12"/>
      <c r="B37" s="130" t="s">
        <v>8</v>
      </c>
      <c r="C37" s="130"/>
      <c r="D37" s="39">
        <v>60.4</v>
      </c>
      <c r="E37" s="40">
        <v>1.4673805197558999E-3</v>
      </c>
      <c r="F37" s="23">
        <f>D37/$D$35</f>
        <v>3.1533751555804138E-2</v>
      </c>
    </row>
    <row r="38" spans="1:6" x14ac:dyDescent="0.2">
      <c r="A38" s="140" t="s">
        <v>84</v>
      </c>
      <c r="B38" s="131"/>
      <c r="C38" s="131"/>
      <c r="D38" s="41">
        <v>2465.4699999999998</v>
      </c>
      <c r="E38" s="42">
        <v>5.9897063742427002E-2</v>
      </c>
      <c r="F38" s="24"/>
    </row>
    <row r="39" spans="1:6" outlineLevel="1" x14ac:dyDescent="0.2">
      <c r="A39" s="12"/>
      <c r="B39" s="138" t="s">
        <v>29</v>
      </c>
      <c r="C39" s="130"/>
      <c r="D39" s="45">
        <v>2307.9699999999998</v>
      </c>
      <c r="E39" s="46">
        <v>5.6070698976507197E-2</v>
      </c>
      <c r="F39" s="23">
        <f>D39/$D$38</f>
        <v>0.93611765707958317</v>
      </c>
    </row>
    <row r="40" spans="1:6" outlineLevel="1" x14ac:dyDescent="0.2">
      <c r="A40" s="13"/>
      <c r="B40" s="131" t="s">
        <v>8</v>
      </c>
      <c r="C40" s="131"/>
      <c r="D40" s="43">
        <v>157.5</v>
      </c>
      <c r="E40" s="44">
        <v>3.8263647659197799E-3</v>
      </c>
      <c r="F40" s="23">
        <f>D40/$D$38</f>
        <v>6.3882342920416807E-2</v>
      </c>
    </row>
    <row r="41" spans="1:6" x14ac:dyDescent="0.2">
      <c r="A41" s="138" t="s">
        <v>85</v>
      </c>
      <c r="B41" s="130"/>
      <c r="C41" s="130"/>
      <c r="D41" s="41">
        <v>522.5</v>
      </c>
      <c r="E41" s="42">
        <v>1.26938132710672E-2</v>
      </c>
      <c r="F41" s="24"/>
    </row>
    <row r="42" spans="1:6" outlineLevel="1" x14ac:dyDescent="0.2">
      <c r="A42" s="13"/>
      <c r="B42" s="140" t="s">
        <v>29</v>
      </c>
      <c r="C42" s="131"/>
      <c r="D42" s="43">
        <v>514.95000000000005</v>
      </c>
      <c r="E42" s="44">
        <v>1.2510390706097701E-2</v>
      </c>
      <c r="F42" s="23">
        <f>D42/$D$41</f>
        <v>0.98555023923444984</v>
      </c>
    </row>
    <row r="43" spans="1:6" outlineLevel="1" x14ac:dyDescent="0.2">
      <c r="A43" s="12"/>
      <c r="B43" s="130" t="s">
        <v>8</v>
      </c>
      <c r="C43" s="130"/>
      <c r="D43" s="45">
        <v>7.55</v>
      </c>
      <c r="E43" s="46">
        <v>1.83422564969488E-4</v>
      </c>
      <c r="F43" s="23">
        <f>D43/$D$41</f>
        <v>1.4449760765550239E-2</v>
      </c>
    </row>
    <row r="44" spans="1:6" x14ac:dyDescent="0.2">
      <c r="A44" s="140" t="s">
        <v>86</v>
      </c>
      <c r="B44" s="131"/>
      <c r="C44" s="131"/>
      <c r="D44" s="41">
        <v>5851.8899999999503</v>
      </c>
      <c r="E44" s="42">
        <v>0.14216803625421001</v>
      </c>
      <c r="F44" s="24"/>
    </row>
    <row r="45" spans="1:6" outlineLevel="1" x14ac:dyDescent="0.2">
      <c r="A45" s="12"/>
      <c r="B45" s="138" t="s">
        <v>29</v>
      </c>
      <c r="C45" s="130"/>
      <c r="D45" s="45">
        <v>4850.0349999999498</v>
      </c>
      <c r="E45" s="46">
        <v>0.11782859071414301</v>
      </c>
      <c r="F45" s="23">
        <f>D45/$D$44</f>
        <v>0.82879804644311339</v>
      </c>
    </row>
    <row r="46" spans="1:6" outlineLevel="1" x14ac:dyDescent="0.2">
      <c r="A46" s="13"/>
      <c r="B46" s="131" t="s">
        <v>8</v>
      </c>
      <c r="C46" s="131"/>
      <c r="D46" s="43">
        <v>612.65</v>
      </c>
      <c r="E46" s="44">
        <v>1.4883951579941299E-2</v>
      </c>
      <c r="F46" s="23">
        <f>D46/$D$44</f>
        <v>0.10469267194017748</v>
      </c>
    </row>
    <row r="47" spans="1:6" outlineLevel="1" x14ac:dyDescent="0.2">
      <c r="A47" s="12"/>
      <c r="B47" s="130" t="s">
        <v>10</v>
      </c>
      <c r="C47" s="130"/>
      <c r="D47" s="45">
        <v>389.20499999999998</v>
      </c>
      <c r="E47" s="46">
        <v>9.4554939601257607E-3</v>
      </c>
      <c r="F47" s="23">
        <f>D47/$D$44</f>
        <v>6.6509281616709007E-2</v>
      </c>
    </row>
    <row r="48" spans="1:6" x14ac:dyDescent="0.2">
      <c r="A48" s="140" t="s">
        <v>87</v>
      </c>
      <c r="B48" s="131"/>
      <c r="C48" s="131"/>
      <c r="D48" s="41">
        <v>2210.7750000000001</v>
      </c>
      <c r="E48" s="42">
        <v>5.3709406764293997E-2</v>
      </c>
      <c r="F48" s="24"/>
    </row>
    <row r="49" spans="1:6" outlineLevel="1" x14ac:dyDescent="0.2">
      <c r="A49" s="12"/>
      <c r="B49" s="130" t="s">
        <v>5</v>
      </c>
      <c r="C49" s="130"/>
      <c r="D49" s="45">
        <v>28.5</v>
      </c>
      <c r="E49" s="46">
        <v>6.9238981478548503E-4</v>
      </c>
      <c r="F49" s="23">
        <f>D49/$D$48</f>
        <v>1.2891406859585439E-2</v>
      </c>
    </row>
    <row r="50" spans="1:6" outlineLevel="1" x14ac:dyDescent="0.2">
      <c r="A50" s="13"/>
      <c r="B50" s="140" t="s">
        <v>29</v>
      </c>
      <c r="C50" s="131"/>
      <c r="D50" s="43">
        <v>1815.625</v>
      </c>
      <c r="E50" s="44">
        <v>4.4109482718241999E-2</v>
      </c>
      <c r="F50" s="23">
        <f>D50/$D$48</f>
        <v>0.82126177471701101</v>
      </c>
    </row>
    <row r="51" spans="1:6" outlineLevel="1" x14ac:dyDescent="0.2">
      <c r="A51" s="12"/>
      <c r="B51" s="130" t="s">
        <v>7</v>
      </c>
      <c r="C51" s="130"/>
      <c r="D51" s="45">
        <v>18</v>
      </c>
      <c r="E51" s="46">
        <v>4.3729883039083202E-4</v>
      </c>
      <c r="F51" s="23">
        <f>D51/$D$48</f>
        <v>8.1419411744750141E-3</v>
      </c>
    </row>
    <row r="52" spans="1:6" outlineLevel="1" x14ac:dyDescent="0.2">
      <c r="A52" s="13"/>
      <c r="B52" s="131" t="s">
        <v>8</v>
      </c>
      <c r="C52" s="131"/>
      <c r="D52" s="43">
        <v>184.2</v>
      </c>
      <c r="E52" s="44">
        <v>4.4750246976661802E-3</v>
      </c>
      <c r="F52" s="23">
        <f>D52/$D$48</f>
        <v>8.331919801879431E-2</v>
      </c>
    </row>
    <row r="53" spans="1:6" outlineLevel="1" x14ac:dyDescent="0.2">
      <c r="A53" s="12"/>
      <c r="B53" s="130" t="s">
        <v>10</v>
      </c>
      <c r="C53" s="130"/>
      <c r="D53" s="45">
        <v>164.45</v>
      </c>
      <c r="E53" s="46">
        <v>3.9952107032095703E-3</v>
      </c>
      <c r="F53" s="23">
        <f>D53/$D$48</f>
        <v>7.4385679230134227E-2</v>
      </c>
    </row>
    <row r="54" spans="1:6" x14ac:dyDescent="0.2">
      <c r="A54" s="140" t="s">
        <v>88</v>
      </c>
      <c r="B54" s="131"/>
      <c r="C54" s="131"/>
      <c r="D54" s="41">
        <v>1668.7</v>
      </c>
      <c r="E54" s="42">
        <v>4.0540031015176801E-2</v>
      </c>
      <c r="F54" s="24"/>
    </row>
    <row r="55" spans="1:6" outlineLevel="1" x14ac:dyDescent="0.2">
      <c r="A55" s="12"/>
      <c r="B55" s="130" t="s">
        <v>6</v>
      </c>
      <c r="C55" s="130"/>
      <c r="D55" s="45">
        <v>1302.8</v>
      </c>
      <c r="E55" s="46">
        <v>3.1650717568509797E-2</v>
      </c>
      <c r="F55" s="23">
        <f>D55/$D$54</f>
        <v>0.78072751243482941</v>
      </c>
    </row>
    <row r="56" spans="1:6" outlineLevel="1" x14ac:dyDescent="0.2">
      <c r="A56" s="13"/>
      <c r="B56" s="131" t="s">
        <v>8</v>
      </c>
      <c r="C56" s="131"/>
      <c r="D56" s="43">
        <v>261.3</v>
      </c>
      <c r="E56" s="44">
        <v>6.3481213545069203E-3</v>
      </c>
      <c r="F56" s="23">
        <f>D56/$D$54</f>
        <v>0.15658896146701026</v>
      </c>
    </row>
    <row r="57" spans="1:6" outlineLevel="1" x14ac:dyDescent="0.2">
      <c r="A57" s="12"/>
      <c r="B57" s="130" t="s">
        <v>10</v>
      </c>
      <c r="C57" s="130"/>
      <c r="D57" s="45">
        <v>104.6</v>
      </c>
      <c r="E57" s="46">
        <v>2.5411920921600598E-3</v>
      </c>
      <c r="F57" s="23">
        <f>D57/$D$54</f>
        <v>6.2683526098160233E-2</v>
      </c>
    </row>
    <row r="58" spans="1:6" x14ac:dyDescent="0.2">
      <c r="A58" s="140" t="s">
        <v>89</v>
      </c>
      <c r="B58" s="131"/>
      <c r="C58" s="131"/>
      <c r="D58" s="41">
        <v>3186</v>
      </c>
      <c r="E58" s="42">
        <v>7.7401892979177295E-2</v>
      </c>
      <c r="F58" s="24"/>
    </row>
    <row r="59" spans="1:6" outlineLevel="1" x14ac:dyDescent="0.2">
      <c r="A59" s="12"/>
      <c r="B59" s="130" t="s">
        <v>6</v>
      </c>
      <c r="C59" s="130"/>
      <c r="D59" s="45">
        <v>2957.06</v>
      </c>
      <c r="E59" s="46">
        <v>7.1839937744195198E-2</v>
      </c>
      <c r="F59" s="23">
        <f>D59/D$58</f>
        <v>0.92814187068424359</v>
      </c>
    </row>
    <row r="60" spans="1:6" outlineLevel="1" x14ac:dyDescent="0.2">
      <c r="A60" s="13"/>
      <c r="B60" s="131" t="s">
        <v>8</v>
      </c>
      <c r="C60" s="131"/>
      <c r="D60" s="43">
        <v>49.5</v>
      </c>
      <c r="E60" s="44">
        <v>1.2025717835747901E-3</v>
      </c>
      <c r="F60" s="23">
        <f>D60/D$58</f>
        <v>1.5536723163841809E-2</v>
      </c>
    </row>
    <row r="61" spans="1:6" outlineLevel="1" x14ac:dyDescent="0.2">
      <c r="A61" s="12"/>
      <c r="B61" s="130" t="s">
        <v>10</v>
      </c>
      <c r="C61" s="130"/>
      <c r="D61" s="45">
        <v>179.44</v>
      </c>
      <c r="E61" s="46">
        <v>4.3593834514072697E-3</v>
      </c>
      <c r="F61" s="23">
        <f>D61/D$58</f>
        <v>5.6321406151914624E-2</v>
      </c>
    </row>
    <row r="62" spans="1:6" x14ac:dyDescent="0.2">
      <c r="A62" s="131" t="s">
        <v>25</v>
      </c>
      <c r="B62" s="131"/>
      <c r="C62" s="131"/>
      <c r="D62" s="41">
        <v>485.7</v>
      </c>
      <c r="E62" s="42">
        <v>1.17997801067126E-2</v>
      </c>
      <c r="F62" s="24"/>
    </row>
    <row r="63" spans="1:6" outlineLevel="1" x14ac:dyDescent="0.2">
      <c r="A63" s="12"/>
      <c r="B63" s="130" t="s">
        <v>5</v>
      </c>
      <c r="C63" s="130"/>
      <c r="D63" s="45">
        <v>126</v>
      </c>
      <c r="E63" s="46">
        <v>3.0610918127358302E-3</v>
      </c>
      <c r="F63" s="23">
        <f>D63/$D$62</f>
        <v>0.25941939468807906</v>
      </c>
    </row>
    <row r="64" spans="1:6" outlineLevel="1" x14ac:dyDescent="0.2">
      <c r="A64" s="13"/>
      <c r="B64" s="131" t="s">
        <v>6</v>
      </c>
      <c r="C64" s="131"/>
      <c r="D64" s="43">
        <v>139.5</v>
      </c>
      <c r="E64" s="44">
        <v>3.38906593552895E-3</v>
      </c>
      <c r="F64" s="23">
        <f>D64/$D$62</f>
        <v>0.28721432983323042</v>
      </c>
    </row>
    <row r="65" spans="1:9" outlineLevel="1" x14ac:dyDescent="0.2">
      <c r="A65" s="12"/>
      <c r="B65" s="130" t="s">
        <v>7</v>
      </c>
      <c r="C65" s="130"/>
      <c r="D65" s="45">
        <v>126</v>
      </c>
      <c r="E65" s="46">
        <v>3.0610918127358302E-3</v>
      </c>
      <c r="F65" s="23">
        <f>D65/$D$62</f>
        <v>0.25941939468807906</v>
      </c>
    </row>
    <row r="66" spans="1:9" outlineLevel="1" x14ac:dyDescent="0.2">
      <c r="A66" s="13"/>
      <c r="B66" s="131" t="s">
        <v>9</v>
      </c>
      <c r="C66" s="131"/>
      <c r="D66" s="43">
        <v>31.5</v>
      </c>
      <c r="E66" s="44">
        <v>7.6527295318395603E-4</v>
      </c>
      <c r="F66" s="23">
        <f>D66/$D$62</f>
        <v>6.4854848672019766E-2</v>
      </c>
    </row>
    <row r="67" spans="1:9" outlineLevel="1" x14ac:dyDescent="0.2">
      <c r="A67" s="12"/>
      <c r="B67" s="130" t="s">
        <v>10</v>
      </c>
      <c r="C67" s="130"/>
      <c r="D67" s="45">
        <v>62.7</v>
      </c>
      <c r="E67" s="46">
        <v>1.5232575925280701E-3</v>
      </c>
      <c r="F67" s="23">
        <f>D67/$D$62</f>
        <v>0.12909203211859174</v>
      </c>
    </row>
    <row r="68" spans="1:9" ht="12.75" customHeight="1" x14ac:dyDescent="0.2">
      <c r="A68" s="139" t="s">
        <v>26</v>
      </c>
      <c r="B68" s="139"/>
      <c r="C68" s="139"/>
      <c r="D68" s="47">
        <v>2222.5390000000002</v>
      </c>
      <c r="E68" s="48">
        <v>5.3995205844333899E-2</v>
      </c>
    </row>
    <row r="69" spans="1:9" ht="18" x14ac:dyDescent="0.2">
      <c r="A69" s="12"/>
      <c r="B69" s="12" t="s">
        <v>6</v>
      </c>
      <c r="C69" s="12"/>
      <c r="D69" s="51">
        <v>2133.5390000000002</v>
      </c>
      <c r="E69" s="52">
        <v>5.1833006071845898E-2</v>
      </c>
    </row>
    <row r="70" spans="1:9" x14ac:dyDescent="0.2">
      <c r="A70" s="13"/>
      <c r="B70" s="13" t="s">
        <v>7</v>
      </c>
      <c r="C70" s="13"/>
      <c r="D70" s="49">
        <v>1.5</v>
      </c>
      <c r="E70" s="50">
        <v>3.6441569199236002E-5</v>
      </c>
    </row>
    <row r="71" spans="1:9" x14ac:dyDescent="0.2">
      <c r="A71" s="12"/>
      <c r="B71" s="12" t="s">
        <v>8</v>
      </c>
      <c r="C71" s="12"/>
      <c r="D71" s="51">
        <v>87.5</v>
      </c>
      <c r="E71" s="52">
        <v>2.1257582032887701E-3</v>
      </c>
    </row>
    <row r="73" spans="1:9" x14ac:dyDescent="0.2">
      <c r="A73" s="5" t="s">
        <v>108</v>
      </c>
      <c r="B73" s="140" t="s">
        <v>28</v>
      </c>
      <c r="C73" s="131"/>
      <c r="D73" s="61">
        <f>SUM('TOTAL UPV'!F9:F22)-'TOTAL UPV'!F19-'TOTAL UPV'!F9</f>
        <v>126</v>
      </c>
      <c r="E73" s="62">
        <f>D73/$A$75</f>
        <v>3.5544011963776017E-3</v>
      </c>
      <c r="H73" s="61">
        <f>SUM('TOTAL UPV'!J10:J22)-'TOTAL UPV'!J19</f>
        <v>31.5</v>
      </c>
      <c r="I73" s="61">
        <f>SUM('TOTAL UPV'!K10:K22)-'TOTAL UPV'!K19</f>
        <v>2015.8759999999995</v>
      </c>
    </row>
    <row r="74" spans="1:9" ht="12.75" customHeight="1" x14ac:dyDescent="0.2">
      <c r="A74" s="5" t="s">
        <v>4</v>
      </c>
      <c r="B74" s="138" t="s">
        <v>29</v>
      </c>
      <c r="C74" s="130"/>
      <c r="D74" s="61">
        <f>SUM('TOTAL UPV'!G9:G22)-'TOTAL UPV'!G9-'TOTAL UPV'!G19</f>
        <v>28201.52399999995</v>
      </c>
      <c r="E74" s="62">
        <f t="shared" ref="E74:E76" si="0">D74/$A$75</f>
        <v>0.79555183051802758</v>
      </c>
      <c r="H74" s="62">
        <f>H73/$D$73</f>
        <v>0.25</v>
      </c>
      <c r="I74" s="62">
        <f>I73/$D$73</f>
        <v>15.999015873015869</v>
      </c>
    </row>
    <row r="75" spans="1:9" x14ac:dyDescent="0.2">
      <c r="A75" s="61">
        <f>'TOTAL UPV'!E8-'TOTAL UPV'!E9-'TOTAL UPV'!E19</f>
        <v>35449.008999999896</v>
      </c>
      <c r="B75" s="140" t="s">
        <v>30</v>
      </c>
      <c r="C75" s="131"/>
      <c r="D75" s="61">
        <f>SUM('TOTAL UPV'!H9:H22)-'TOTAL UPV'!H9-'TOTAL UPV'!H19</f>
        <v>126</v>
      </c>
      <c r="E75" s="62">
        <f t="shared" si="0"/>
        <v>3.5544011963776017E-3</v>
      </c>
    </row>
    <row r="76" spans="1:9" x14ac:dyDescent="0.2">
      <c r="B76" s="138" t="s">
        <v>31</v>
      </c>
      <c r="C76" s="130"/>
      <c r="D76" s="61">
        <f>SUM('TOTAL UPV'!I9:I22)-'TOTAL UPV'!I9-'TOTAL UPV'!I19</f>
        <v>2725.57</v>
      </c>
      <c r="E76" s="62">
        <f t="shared" si="0"/>
        <v>7.6887057688975399E-2</v>
      </c>
    </row>
    <row r="77" spans="1:9" ht="12.75" customHeight="1" x14ac:dyDescent="0.2">
      <c r="B77" s="140" t="s">
        <v>33</v>
      </c>
      <c r="C77" s="131"/>
      <c r="D77" s="61">
        <f>SUM('TOTAL UPV'!K9:K22)-'TOTAL UPV'!K9-'TOTAL UPV'!K19</f>
        <v>2015.876</v>
      </c>
      <c r="E77" s="62">
        <f>D77/$A$75</f>
        <v>5.6866921159911855E-2</v>
      </c>
    </row>
  </sheetData>
  <mergeCells count="69">
    <mergeCell ref="B77:C77"/>
    <mergeCell ref="B10:C10"/>
    <mergeCell ref="A3:E3"/>
    <mergeCell ref="A4:E4"/>
    <mergeCell ref="A5:E5"/>
    <mergeCell ref="A8:C8"/>
    <mergeCell ref="A9:C9"/>
    <mergeCell ref="B22:C22"/>
    <mergeCell ref="B11:C11"/>
    <mergeCell ref="B12:C12"/>
    <mergeCell ref="B13:C13"/>
    <mergeCell ref="B14:C14"/>
    <mergeCell ref="A15:C15"/>
    <mergeCell ref="B16:C16"/>
    <mergeCell ref="B17:C17"/>
    <mergeCell ref="B18:C18"/>
    <mergeCell ref="A19:C19"/>
    <mergeCell ref="B20:C20"/>
    <mergeCell ref="B21:C21"/>
    <mergeCell ref="B34:C34"/>
    <mergeCell ref="A23:C23"/>
    <mergeCell ref="B24:C24"/>
    <mergeCell ref="B25:C25"/>
    <mergeCell ref="B26:C26"/>
    <mergeCell ref="A27:C27"/>
    <mergeCell ref="B28:C28"/>
    <mergeCell ref="B29:C29"/>
    <mergeCell ref="B30:C30"/>
    <mergeCell ref="A31:C31"/>
    <mergeCell ref="B32:C32"/>
    <mergeCell ref="B33:C33"/>
    <mergeCell ref="B59:C59"/>
    <mergeCell ref="B60:C60"/>
    <mergeCell ref="B61:C61"/>
    <mergeCell ref="B46:C46"/>
    <mergeCell ref="A35:C35"/>
    <mergeCell ref="B36:C36"/>
    <mergeCell ref="B37:C37"/>
    <mergeCell ref="A38:C38"/>
    <mergeCell ref="B39:C39"/>
    <mergeCell ref="B40:C40"/>
    <mergeCell ref="A41:C41"/>
    <mergeCell ref="B42:C42"/>
    <mergeCell ref="B43:C43"/>
    <mergeCell ref="A44:C44"/>
    <mergeCell ref="B45:C45"/>
    <mergeCell ref="A58:C58"/>
    <mergeCell ref="B47:C47"/>
    <mergeCell ref="A48:C48"/>
    <mergeCell ref="B49:C49"/>
    <mergeCell ref="B50:C50"/>
    <mergeCell ref="B51:C51"/>
    <mergeCell ref="B52:C52"/>
    <mergeCell ref="B53:C53"/>
    <mergeCell ref="A54:C54"/>
    <mergeCell ref="B55:C55"/>
    <mergeCell ref="B56:C56"/>
    <mergeCell ref="B57:C57"/>
    <mergeCell ref="A62:C62"/>
    <mergeCell ref="B63:C63"/>
    <mergeCell ref="B73:C73"/>
    <mergeCell ref="B74:C74"/>
    <mergeCell ref="B75:C75"/>
    <mergeCell ref="B64:C64"/>
    <mergeCell ref="B76:C76"/>
    <mergeCell ref="B65:C65"/>
    <mergeCell ref="B66:C66"/>
    <mergeCell ref="B67:C67"/>
    <mergeCell ref="A68:C6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8931C-21E9-4F5E-8F06-8FF6DD0AB54D}">
  <sheetPr>
    <outlinePr summaryBelow="0"/>
  </sheetPr>
  <dimension ref="A1:E438"/>
  <sheetViews>
    <sheetView showGridLines="0" topLeftCell="A3" zoomScale="115" zoomScaleNormal="115" workbookViewId="0">
      <selection activeCell="C10" sqref="C10"/>
    </sheetView>
  </sheetViews>
  <sheetFormatPr baseColWidth="10" defaultColWidth="9.140625" defaultRowHeight="12.75" outlineLevelRow="2" x14ac:dyDescent="0.2"/>
  <cols>
    <col min="1" max="1" width="9.140625" style="104"/>
    <col min="2" max="2" width="27.42578125" style="104" customWidth="1"/>
    <col min="3" max="3" width="13.85546875" style="104" customWidth="1"/>
    <col min="4" max="4" width="9.28515625" style="104" bestFit="1" customWidth="1"/>
    <col min="5" max="16384" width="9.140625" style="104"/>
  </cols>
  <sheetData>
    <row r="1" spans="1:5" ht="22.5" x14ac:dyDescent="0.2">
      <c r="A1" s="124" t="s">
        <v>200</v>
      </c>
    </row>
    <row r="3" spans="1:5" ht="10.5" customHeight="1" x14ac:dyDescent="0.2">
      <c r="A3" s="143" t="s">
        <v>0</v>
      </c>
      <c r="B3" s="143"/>
      <c r="C3" s="143"/>
      <c r="D3" s="143"/>
    </row>
    <row r="4" spans="1:5" ht="10.5" customHeight="1" x14ac:dyDescent="0.2">
      <c r="A4" s="144" t="s">
        <v>1</v>
      </c>
      <c r="B4" s="144"/>
      <c r="C4" s="144"/>
      <c r="D4" s="144"/>
    </row>
    <row r="6" spans="1:5" ht="27.75" x14ac:dyDescent="0.2">
      <c r="A6" s="125" t="s">
        <v>3</v>
      </c>
      <c r="B6" s="125" t="s">
        <v>255</v>
      </c>
      <c r="C6" s="125" t="s">
        <v>27</v>
      </c>
      <c r="D6" s="126" t="s">
        <v>11</v>
      </c>
    </row>
    <row r="7" spans="1:5" collapsed="1" x14ac:dyDescent="0.2">
      <c r="A7" s="145" t="s">
        <v>4</v>
      </c>
      <c r="B7" s="145"/>
      <c r="C7" s="145"/>
      <c r="D7" s="93">
        <v>41402.421999999999</v>
      </c>
    </row>
    <row r="8" spans="1:5" x14ac:dyDescent="0.2">
      <c r="A8" s="142" t="s">
        <v>12</v>
      </c>
      <c r="B8" s="142"/>
      <c r="C8" s="142"/>
      <c r="D8" s="93">
        <v>3522.55</v>
      </c>
    </row>
    <row r="9" spans="1:5" outlineLevel="1" x14ac:dyDescent="0.2">
      <c r="A9" s="127"/>
      <c r="B9" s="141" t="s">
        <v>256</v>
      </c>
      <c r="C9" s="141"/>
      <c r="D9" s="93">
        <v>456.05</v>
      </c>
    </row>
    <row r="10" spans="1:5" outlineLevel="2" x14ac:dyDescent="0.2">
      <c r="A10" s="142"/>
      <c r="B10" s="142"/>
      <c r="C10" s="128" t="s">
        <v>394</v>
      </c>
      <c r="D10" s="94">
        <v>9</v>
      </c>
      <c r="E10" s="53">
        <f>D10/$D$9</f>
        <v>1.9734678215107992E-2</v>
      </c>
    </row>
    <row r="11" spans="1:5" outlineLevel="2" x14ac:dyDescent="0.2">
      <c r="A11" s="141"/>
      <c r="B11" s="141"/>
      <c r="C11" s="127" t="s">
        <v>29</v>
      </c>
      <c r="D11" s="95">
        <v>416.1</v>
      </c>
      <c r="E11" s="53">
        <f t="shared" ref="E11:E14" si="0">D11/$D$9</f>
        <v>0.91239995614515956</v>
      </c>
    </row>
    <row r="12" spans="1:5" outlineLevel="2" x14ac:dyDescent="0.2">
      <c r="A12" s="142"/>
      <c r="B12" s="142"/>
      <c r="C12" s="128" t="s">
        <v>30</v>
      </c>
      <c r="D12" s="94">
        <v>6</v>
      </c>
      <c r="E12" s="53">
        <f t="shared" si="0"/>
        <v>1.3156452143405328E-2</v>
      </c>
    </row>
    <row r="13" spans="1:5" outlineLevel="2" x14ac:dyDescent="0.2">
      <c r="A13" s="141"/>
      <c r="B13" s="141"/>
      <c r="C13" s="127" t="s">
        <v>31</v>
      </c>
      <c r="D13" s="95">
        <v>18.75</v>
      </c>
      <c r="E13" s="53">
        <f t="shared" si="0"/>
        <v>4.1113912948141651E-2</v>
      </c>
    </row>
    <row r="14" spans="1:5" outlineLevel="2" x14ac:dyDescent="0.2">
      <c r="A14" s="142"/>
      <c r="B14" s="142"/>
      <c r="C14" s="128" t="s">
        <v>33</v>
      </c>
      <c r="D14" s="94">
        <v>6.2</v>
      </c>
      <c r="E14" s="53">
        <f t="shared" si="0"/>
        <v>1.3595000548185507E-2</v>
      </c>
    </row>
    <row r="15" spans="1:5" outlineLevel="1" x14ac:dyDescent="0.2">
      <c r="A15" s="127"/>
      <c r="B15" s="141" t="s">
        <v>257</v>
      </c>
      <c r="C15" s="141"/>
      <c r="D15" s="93">
        <v>494.2</v>
      </c>
    </row>
    <row r="16" spans="1:5" outlineLevel="2" x14ac:dyDescent="0.2">
      <c r="A16" s="142"/>
      <c r="B16" s="142"/>
      <c r="C16" s="128" t="s">
        <v>394</v>
      </c>
      <c r="D16" s="94">
        <v>6</v>
      </c>
      <c r="E16" s="53">
        <f>D16/$D$15</f>
        <v>1.2140833670578713E-2</v>
      </c>
    </row>
    <row r="17" spans="1:5" outlineLevel="2" x14ac:dyDescent="0.2">
      <c r="A17" s="141"/>
      <c r="B17" s="141"/>
      <c r="C17" s="127" t="s">
        <v>29</v>
      </c>
      <c r="D17" s="95">
        <v>395.2</v>
      </c>
      <c r="E17" s="53">
        <f t="shared" ref="E17:E20" si="1">D17/$D$15</f>
        <v>0.79967624443545127</v>
      </c>
    </row>
    <row r="18" spans="1:5" outlineLevel="2" x14ac:dyDescent="0.2">
      <c r="A18" s="142"/>
      <c r="B18" s="142"/>
      <c r="C18" s="128" t="s">
        <v>30</v>
      </c>
      <c r="D18" s="94">
        <v>4.5</v>
      </c>
      <c r="E18" s="53">
        <f t="shared" si="1"/>
        <v>9.1056252529340357E-3</v>
      </c>
    </row>
    <row r="19" spans="1:5" outlineLevel="2" x14ac:dyDescent="0.2">
      <c r="A19" s="141"/>
      <c r="B19" s="141"/>
      <c r="C19" s="127" t="s">
        <v>31</v>
      </c>
      <c r="D19" s="95">
        <v>51</v>
      </c>
      <c r="E19" s="53">
        <f t="shared" si="1"/>
        <v>0.10319708619991906</v>
      </c>
    </row>
    <row r="20" spans="1:5" outlineLevel="2" x14ac:dyDescent="0.2">
      <c r="A20" s="142"/>
      <c r="B20" s="142"/>
      <c r="C20" s="128" t="s">
        <v>33</v>
      </c>
      <c r="D20" s="94">
        <v>37.5</v>
      </c>
      <c r="E20" s="53">
        <f t="shared" si="1"/>
        <v>7.5880210441116952E-2</v>
      </c>
    </row>
    <row r="21" spans="1:5" outlineLevel="1" x14ac:dyDescent="0.2">
      <c r="A21" s="127"/>
      <c r="B21" s="141" t="s">
        <v>258</v>
      </c>
      <c r="C21" s="141"/>
      <c r="D21" s="93">
        <v>438.2</v>
      </c>
    </row>
    <row r="22" spans="1:5" outlineLevel="2" x14ac:dyDescent="0.2">
      <c r="A22" s="142"/>
      <c r="B22" s="142"/>
      <c r="C22" s="128" t="s">
        <v>394</v>
      </c>
      <c r="D22" s="94">
        <v>6.5</v>
      </c>
      <c r="E22" s="53">
        <f>D22/$D$21</f>
        <v>1.4833409402099498E-2</v>
      </c>
    </row>
    <row r="23" spans="1:5" outlineLevel="2" x14ac:dyDescent="0.2">
      <c r="A23" s="141"/>
      <c r="B23" s="141"/>
      <c r="C23" s="127" t="s">
        <v>29</v>
      </c>
      <c r="D23" s="95">
        <v>358.7</v>
      </c>
      <c r="E23" s="53">
        <f t="shared" ref="E23:E26" si="2">D23/$D$21</f>
        <v>0.81857599269739845</v>
      </c>
    </row>
    <row r="24" spans="1:5" outlineLevel="2" x14ac:dyDescent="0.2">
      <c r="A24" s="142"/>
      <c r="B24" s="142"/>
      <c r="C24" s="128" t="s">
        <v>30</v>
      </c>
      <c r="D24" s="94">
        <v>4.5</v>
      </c>
      <c r="E24" s="53">
        <f t="shared" si="2"/>
        <v>1.026928343222273E-2</v>
      </c>
    </row>
    <row r="25" spans="1:5" outlineLevel="2" x14ac:dyDescent="0.2">
      <c r="A25" s="141"/>
      <c r="B25" s="141"/>
      <c r="C25" s="127" t="s">
        <v>31</v>
      </c>
      <c r="D25" s="95">
        <v>41</v>
      </c>
      <c r="E25" s="53">
        <f t="shared" si="2"/>
        <v>9.3564582382473754E-2</v>
      </c>
    </row>
    <row r="26" spans="1:5" outlineLevel="2" x14ac:dyDescent="0.2">
      <c r="A26" s="142"/>
      <c r="B26" s="142"/>
      <c r="C26" s="128" t="s">
        <v>33</v>
      </c>
      <c r="D26" s="94">
        <v>27.5</v>
      </c>
      <c r="E26" s="53">
        <f t="shared" si="2"/>
        <v>6.2756732085805567E-2</v>
      </c>
    </row>
    <row r="27" spans="1:5" outlineLevel="1" x14ac:dyDescent="0.2">
      <c r="A27" s="127"/>
      <c r="B27" s="141" t="s">
        <v>259</v>
      </c>
      <c r="C27" s="141"/>
      <c r="D27" s="93">
        <v>324.85000000000002</v>
      </c>
    </row>
    <row r="28" spans="1:5" outlineLevel="2" x14ac:dyDescent="0.2">
      <c r="A28" s="142"/>
      <c r="B28" s="142"/>
      <c r="C28" s="128" t="s">
        <v>394</v>
      </c>
      <c r="D28" s="94">
        <v>9</v>
      </c>
      <c r="E28" s="53">
        <f>D28/$D$27</f>
        <v>2.7705094659073417E-2</v>
      </c>
    </row>
    <row r="29" spans="1:5" outlineLevel="2" x14ac:dyDescent="0.2">
      <c r="A29" s="141"/>
      <c r="B29" s="141"/>
      <c r="C29" s="127" t="s">
        <v>29</v>
      </c>
      <c r="D29" s="95">
        <v>285.35000000000002</v>
      </c>
      <c r="E29" s="53">
        <f t="shared" ref="E29:E32" si="3">D29/$D$27</f>
        <v>0.87840541788517779</v>
      </c>
    </row>
    <row r="30" spans="1:5" outlineLevel="2" x14ac:dyDescent="0.2">
      <c r="A30" s="142"/>
      <c r="B30" s="142"/>
      <c r="C30" s="128" t="s">
        <v>30</v>
      </c>
      <c r="D30" s="94">
        <v>6</v>
      </c>
      <c r="E30" s="53">
        <f t="shared" si="3"/>
        <v>1.8470063106048946E-2</v>
      </c>
    </row>
    <row r="31" spans="1:5" outlineLevel="2" x14ac:dyDescent="0.2">
      <c r="A31" s="141"/>
      <c r="B31" s="141"/>
      <c r="C31" s="127" t="s">
        <v>31</v>
      </c>
      <c r="D31" s="95">
        <v>10.5</v>
      </c>
      <c r="E31" s="53">
        <f t="shared" si="3"/>
        <v>3.2322610435585652E-2</v>
      </c>
    </row>
    <row r="32" spans="1:5" outlineLevel="2" x14ac:dyDescent="0.2">
      <c r="A32" s="142"/>
      <c r="B32" s="142"/>
      <c r="C32" s="128" t="s">
        <v>33</v>
      </c>
      <c r="D32" s="94">
        <v>14</v>
      </c>
      <c r="E32" s="53">
        <f t="shared" si="3"/>
        <v>4.3096813914114206E-2</v>
      </c>
    </row>
    <row r="33" spans="1:5" outlineLevel="1" x14ac:dyDescent="0.2">
      <c r="A33" s="127"/>
      <c r="B33" s="141" t="s">
        <v>260</v>
      </c>
      <c r="C33" s="141"/>
      <c r="D33" s="93">
        <v>680.2</v>
      </c>
    </row>
    <row r="34" spans="1:5" outlineLevel="2" x14ac:dyDescent="0.2">
      <c r="A34" s="142"/>
      <c r="B34" s="142"/>
      <c r="C34" s="128" t="s">
        <v>394</v>
      </c>
      <c r="D34" s="94">
        <v>9</v>
      </c>
      <c r="E34" s="53">
        <f>D34/$D$33</f>
        <v>1.3231402528668038E-2</v>
      </c>
    </row>
    <row r="35" spans="1:5" outlineLevel="2" x14ac:dyDescent="0.2">
      <c r="A35" s="141"/>
      <c r="B35" s="141"/>
      <c r="C35" s="127" t="s">
        <v>29</v>
      </c>
      <c r="D35" s="95">
        <v>603.67999999999995</v>
      </c>
      <c r="E35" s="53">
        <f t="shared" ref="E35:E38" si="4">D35/$D$33</f>
        <v>0.88750367538959118</v>
      </c>
    </row>
    <row r="36" spans="1:5" outlineLevel="2" x14ac:dyDescent="0.2">
      <c r="A36" s="142"/>
      <c r="B36" s="142"/>
      <c r="C36" s="128" t="s">
        <v>30</v>
      </c>
      <c r="D36" s="94">
        <v>6</v>
      </c>
      <c r="E36" s="53">
        <f t="shared" si="4"/>
        <v>8.8209350191120247E-3</v>
      </c>
    </row>
    <row r="37" spans="1:5" outlineLevel="2" x14ac:dyDescent="0.2">
      <c r="A37" s="141"/>
      <c r="B37" s="141"/>
      <c r="C37" s="127" t="s">
        <v>31</v>
      </c>
      <c r="D37" s="95">
        <v>21</v>
      </c>
      <c r="E37" s="53">
        <f t="shared" si="4"/>
        <v>3.0873272566892089E-2</v>
      </c>
    </row>
    <row r="38" spans="1:5" outlineLevel="2" x14ac:dyDescent="0.2">
      <c r="A38" s="142"/>
      <c r="B38" s="142"/>
      <c r="C38" s="128" t="s">
        <v>33</v>
      </c>
      <c r="D38" s="94">
        <v>40.520000000000003</v>
      </c>
      <c r="E38" s="53">
        <f t="shared" si="4"/>
        <v>5.9570714495736546E-2</v>
      </c>
    </row>
    <row r="39" spans="1:5" outlineLevel="1" x14ac:dyDescent="0.2">
      <c r="A39" s="127"/>
      <c r="B39" s="141" t="s">
        <v>261</v>
      </c>
      <c r="C39" s="141"/>
      <c r="D39" s="93">
        <v>363.05</v>
      </c>
    </row>
    <row r="40" spans="1:5" outlineLevel="2" x14ac:dyDescent="0.2">
      <c r="A40" s="142"/>
      <c r="B40" s="142"/>
      <c r="C40" s="128" t="s">
        <v>394</v>
      </c>
      <c r="D40" s="94">
        <v>6.5</v>
      </c>
      <c r="E40" s="53">
        <f>D40/$D$33</f>
        <v>9.5560129373713602E-3</v>
      </c>
    </row>
    <row r="41" spans="1:5" outlineLevel="2" x14ac:dyDescent="0.2">
      <c r="A41" s="141"/>
      <c r="B41" s="141"/>
      <c r="C41" s="127" t="s">
        <v>29</v>
      </c>
      <c r="D41" s="95">
        <v>314.14999999999998</v>
      </c>
      <c r="E41" s="53">
        <f t="shared" ref="E41:E44" si="5">D41/$D$33</f>
        <v>0.4618494560423404</v>
      </c>
    </row>
    <row r="42" spans="1:5" outlineLevel="2" x14ac:dyDescent="0.2">
      <c r="A42" s="142"/>
      <c r="B42" s="142"/>
      <c r="C42" s="128" t="s">
        <v>30</v>
      </c>
      <c r="D42" s="94">
        <v>4.5</v>
      </c>
      <c r="E42" s="53">
        <f t="shared" si="5"/>
        <v>6.615701264334019E-3</v>
      </c>
    </row>
    <row r="43" spans="1:5" outlineLevel="2" x14ac:dyDescent="0.2">
      <c r="A43" s="141"/>
      <c r="B43" s="141"/>
      <c r="C43" s="127" t="s">
        <v>31</v>
      </c>
      <c r="D43" s="95">
        <v>10.5</v>
      </c>
      <c r="E43" s="53">
        <f t="shared" si="5"/>
        <v>1.5436636283446045E-2</v>
      </c>
    </row>
    <row r="44" spans="1:5" outlineLevel="2" x14ac:dyDescent="0.2">
      <c r="A44" s="142"/>
      <c r="B44" s="142"/>
      <c r="C44" s="128" t="s">
        <v>33</v>
      </c>
      <c r="D44" s="94">
        <v>27.4</v>
      </c>
      <c r="E44" s="53">
        <f t="shared" si="5"/>
        <v>4.0282269920611583E-2</v>
      </c>
    </row>
    <row r="45" spans="1:5" outlineLevel="1" x14ac:dyDescent="0.2">
      <c r="A45" s="127"/>
      <c r="B45" s="141" t="s">
        <v>262</v>
      </c>
      <c r="C45" s="141"/>
      <c r="D45" s="93">
        <v>289.7</v>
      </c>
    </row>
    <row r="46" spans="1:5" outlineLevel="2" x14ac:dyDescent="0.2">
      <c r="A46" s="142"/>
      <c r="B46" s="142"/>
      <c r="C46" s="128" t="s">
        <v>29</v>
      </c>
      <c r="D46" s="94">
        <v>269.2</v>
      </c>
      <c r="E46" s="53">
        <f>D46/$D$45</f>
        <v>0.9292371418709009</v>
      </c>
    </row>
    <row r="47" spans="1:5" outlineLevel="2" x14ac:dyDescent="0.2">
      <c r="A47" s="141"/>
      <c r="B47" s="141"/>
      <c r="C47" s="127" t="s">
        <v>31</v>
      </c>
      <c r="D47" s="95">
        <v>9</v>
      </c>
      <c r="E47" s="53">
        <f t="shared" ref="E47:E48" si="6">D47/$D$45</f>
        <v>3.1066620642043494E-2</v>
      </c>
    </row>
    <row r="48" spans="1:5" outlineLevel="2" x14ac:dyDescent="0.2">
      <c r="A48" s="142"/>
      <c r="B48" s="142"/>
      <c r="C48" s="128" t="s">
        <v>33</v>
      </c>
      <c r="D48" s="94">
        <v>11.5</v>
      </c>
      <c r="E48" s="53">
        <f t="shared" si="6"/>
        <v>3.9696237487055579E-2</v>
      </c>
    </row>
    <row r="49" spans="1:4" outlineLevel="1" x14ac:dyDescent="0.2">
      <c r="A49" s="127"/>
      <c r="B49" s="141" t="s">
        <v>263</v>
      </c>
      <c r="C49" s="141"/>
      <c r="D49" s="93">
        <v>70.5</v>
      </c>
    </row>
    <row r="50" spans="1:4" outlineLevel="2" x14ac:dyDescent="0.2">
      <c r="A50" s="142"/>
      <c r="B50" s="142"/>
      <c r="C50" s="128" t="s">
        <v>29</v>
      </c>
      <c r="D50" s="94">
        <v>70.5</v>
      </c>
    </row>
    <row r="51" spans="1:4" outlineLevel="1" x14ac:dyDescent="0.2">
      <c r="A51" s="127"/>
      <c r="B51" s="141" t="s">
        <v>264</v>
      </c>
      <c r="C51" s="141"/>
      <c r="D51" s="93">
        <v>15</v>
      </c>
    </row>
    <row r="52" spans="1:4" outlineLevel="2" x14ac:dyDescent="0.2">
      <c r="A52" s="142"/>
      <c r="B52" s="142"/>
      <c r="C52" s="128" t="s">
        <v>29</v>
      </c>
      <c r="D52" s="94">
        <v>15</v>
      </c>
    </row>
    <row r="53" spans="1:4" outlineLevel="1" x14ac:dyDescent="0.2">
      <c r="A53" s="127"/>
      <c r="B53" s="141" t="s">
        <v>265</v>
      </c>
      <c r="C53" s="141"/>
      <c r="D53" s="93">
        <v>86.2</v>
      </c>
    </row>
    <row r="54" spans="1:4" outlineLevel="2" x14ac:dyDescent="0.2">
      <c r="A54" s="142"/>
      <c r="B54" s="142"/>
      <c r="C54" s="128" t="s">
        <v>29</v>
      </c>
      <c r="D54" s="94">
        <v>86.2</v>
      </c>
    </row>
    <row r="55" spans="1:4" outlineLevel="1" x14ac:dyDescent="0.2">
      <c r="A55" s="127"/>
      <c r="B55" s="141" t="s">
        <v>266</v>
      </c>
      <c r="C55" s="141"/>
      <c r="D55" s="93">
        <v>78</v>
      </c>
    </row>
    <row r="56" spans="1:4" outlineLevel="2" x14ac:dyDescent="0.2">
      <c r="A56" s="142"/>
      <c r="B56" s="142"/>
      <c r="C56" s="128" t="s">
        <v>29</v>
      </c>
      <c r="D56" s="94">
        <v>78</v>
      </c>
    </row>
    <row r="57" spans="1:4" outlineLevel="1" x14ac:dyDescent="0.2">
      <c r="A57" s="127"/>
      <c r="B57" s="141" t="s">
        <v>267</v>
      </c>
      <c r="C57" s="141"/>
      <c r="D57" s="93">
        <v>85.6</v>
      </c>
    </row>
    <row r="58" spans="1:4" outlineLevel="2" x14ac:dyDescent="0.2">
      <c r="A58" s="142"/>
      <c r="B58" s="142"/>
      <c r="C58" s="128" t="s">
        <v>29</v>
      </c>
      <c r="D58" s="94">
        <v>85.6</v>
      </c>
    </row>
    <row r="59" spans="1:4" outlineLevel="1" x14ac:dyDescent="0.2">
      <c r="A59" s="127"/>
      <c r="B59" s="141" t="s">
        <v>268</v>
      </c>
      <c r="C59" s="141"/>
      <c r="D59" s="93">
        <v>87</v>
      </c>
    </row>
    <row r="60" spans="1:4" outlineLevel="2" x14ac:dyDescent="0.2">
      <c r="A60" s="142"/>
      <c r="B60" s="142"/>
      <c r="C60" s="128" t="s">
        <v>29</v>
      </c>
      <c r="D60" s="94">
        <v>87</v>
      </c>
    </row>
    <row r="61" spans="1:4" outlineLevel="1" x14ac:dyDescent="0.2">
      <c r="A61" s="127"/>
      <c r="B61" s="141" t="s">
        <v>269</v>
      </c>
      <c r="C61" s="141"/>
      <c r="D61" s="93">
        <v>6</v>
      </c>
    </row>
    <row r="62" spans="1:4" outlineLevel="2" x14ac:dyDescent="0.2">
      <c r="A62" s="142"/>
      <c r="B62" s="142"/>
      <c r="C62" s="128" t="s">
        <v>31</v>
      </c>
      <c r="D62" s="94">
        <v>6</v>
      </c>
    </row>
    <row r="63" spans="1:4" outlineLevel="1" x14ac:dyDescent="0.2">
      <c r="A63" s="127"/>
      <c r="B63" s="141" t="s">
        <v>270</v>
      </c>
      <c r="C63" s="141"/>
      <c r="D63" s="93">
        <v>48</v>
      </c>
    </row>
    <row r="64" spans="1:4" outlineLevel="2" x14ac:dyDescent="0.2">
      <c r="A64" s="142"/>
      <c r="B64" s="142"/>
      <c r="C64" s="128" t="s">
        <v>31</v>
      </c>
      <c r="D64" s="94">
        <v>48</v>
      </c>
    </row>
    <row r="65" spans="1:5" x14ac:dyDescent="0.2">
      <c r="A65" s="141" t="s">
        <v>13</v>
      </c>
      <c r="B65" s="141"/>
      <c r="C65" s="141"/>
      <c r="D65" s="93">
        <v>4895.8980000000001</v>
      </c>
    </row>
    <row r="66" spans="1:5" outlineLevel="1" x14ac:dyDescent="0.2">
      <c r="A66" s="128"/>
      <c r="B66" s="142" t="s">
        <v>271</v>
      </c>
      <c r="C66" s="142"/>
      <c r="D66" s="93">
        <v>2755.45</v>
      </c>
    </row>
    <row r="67" spans="1:5" outlineLevel="2" x14ac:dyDescent="0.2">
      <c r="A67" s="141"/>
      <c r="B67" s="141"/>
      <c r="C67" s="127" t="s">
        <v>29</v>
      </c>
      <c r="D67" s="95">
        <v>1965.75</v>
      </c>
      <c r="E67" s="62">
        <f>D67/$D$66</f>
        <v>0.71340434411802067</v>
      </c>
    </row>
    <row r="68" spans="1:5" outlineLevel="2" x14ac:dyDescent="0.2">
      <c r="A68" s="142"/>
      <c r="B68" s="142"/>
      <c r="C68" s="128" t="s">
        <v>31</v>
      </c>
      <c r="D68" s="94">
        <v>393.4</v>
      </c>
      <c r="E68" s="62">
        <f t="shared" ref="E68:E69" si="7">D68/$D$66</f>
        <v>0.14277159810557261</v>
      </c>
    </row>
    <row r="69" spans="1:5" outlineLevel="2" x14ac:dyDescent="0.2">
      <c r="A69" s="141"/>
      <c r="B69" s="141"/>
      <c r="C69" s="127" t="s">
        <v>33</v>
      </c>
      <c r="D69" s="95">
        <v>396.3</v>
      </c>
      <c r="E69" s="62">
        <f t="shared" si="7"/>
        <v>0.14382405777640678</v>
      </c>
    </row>
    <row r="70" spans="1:5" outlineLevel="1" x14ac:dyDescent="0.2">
      <c r="A70" s="128"/>
      <c r="B70" s="142" t="s">
        <v>272</v>
      </c>
      <c r="C70" s="142"/>
      <c r="D70" s="93">
        <v>1101.6959999999999</v>
      </c>
    </row>
    <row r="71" spans="1:5" outlineLevel="2" x14ac:dyDescent="0.2">
      <c r="A71" s="141"/>
      <c r="B71" s="141"/>
      <c r="C71" s="127" t="s">
        <v>29</v>
      </c>
      <c r="D71" s="95">
        <v>857.92500000000098</v>
      </c>
      <c r="E71" s="62">
        <f>D71/$D$70</f>
        <v>0.77873115632624701</v>
      </c>
    </row>
    <row r="72" spans="1:5" outlineLevel="2" x14ac:dyDescent="0.2">
      <c r="A72" s="142"/>
      <c r="B72" s="142"/>
      <c r="C72" s="128" t="s">
        <v>31</v>
      </c>
      <c r="D72" s="94">
        <v>59.5</v>
      </c>
      <c r="E72" s="62">
        <f t="shared" ref="E72:E73" si="8">D72/$D$70</f>
        <v>5.4007639130939936E-2</v>
      </c>
    </row>
    <row r="73" spans="1:5" outlineLevel="2" x14ac:dyDescent="0.2">
      <c r="A73" s="141"/>
      <c r="B73" s="141"/>
      <c r="C73" s="127" t="s">
        <v>33</v>
      </c>
      <c r="D73" s="95">
        <v>184.27099999999999</v>
      </c>
      <c r="E73" s="62">
        <f t="shared" si="8"/>
        <v>0.16726120454281398</v>
      </c>
    </row>
    <row r="74" spans="1:5" outlineLevel="1" x14ac:dyDescent="0.2">
      <c r="A74" s="128"/>
      <c r="B74" s="142" t="s">
        <v>273</v>
      </c>
      <c r="C74" s="142"/>
      <c r="D74" s="93">
        <v>747.98199999999997</v>
      </c>
    </row>
    <row r="75" spans="1:5" outlineLevel="2" x14ac:dyDescent="0.2">
      <c r="A75" s="141"/>
      <c r="B75" s="141"/>
      <c r="C75" s="127" t="s">
        <v>29</v>
      </c>
      <c r="D75" s="95">
        <v>640.452</v>
      </c>
      <c r="E75" s="62">
        <f>D75/$D$74</f>
        <v>0.85623985603931652</v>
      </c>
    </row>
    <row r="76" spans="1:5" outlineLevel="2" x14ac:dyDescent="0.2">
      <c r="A76" s="142"/>
      <c r="B76" s="142"/>
      <c r="C76" s="128" t="s">
        <v>31</v>
      </c>
      <c r="D76" s="94">
        <v>58.01</v>
      </c>
      <c r="E76" s="62">
        <f t="shared" ref="E76:E77" si="9">D76/$D$74</f>
        <v>7.7555342240856071E-2</v>
      </c>
    </row>
    <row r="77" spans="1:5" outlineLevel="2" x14ac:dyDescent="0.2">
      <c r="A77" s="141"/>
      <c r="B77" s="141"/>
      <c r="C77" s="127" t="s">
        <v>33</v>
      </c>
      <c r="D77" s="95">
        <v>49.52</v>
      </c>
      <c r="E77" s="62">
        <f t="shared" si="9"/>
        <v>6.6204801719827483E-2</v>
      </c>
    </row>
    <row r="78" spans="1:5" outlineLevel="1" x14ac:dyDescent="0.2">
      <c r="A78" s="128"/>
      <c r="B78" s="142" t="s">
        <v>274</v>
      </c>
      <c r="C78" s="142"/>
      <c r="D78" s="93">
        <v>101</v>
      </c>
    </row>
    <row r="79" spans="1:5" outlineLevel="2" x14ac:dyDescent="0.2">
      <c r="A79" s="141"/>
      <c r="B79" s="141"/>
      <c r="C79" s="127" t="s">
        <v>29</v>
      </c>
      <c r="D79" s="95">
        <v>101</v>
      </c>
    </row>
    <row r="80" spans="1:5" outlineLevel="1" x14ac:dyDescent="0.2">
      <c r="A80" s="128"/>
      <c r="B80" s="142" t="s">
        <v>275</v>
      </c>
      <c r="C80" s="142"/>
      <c r="D80" s="93">
        <v>50</v>
      </c>
    </row>
    <row r="81" spans="1:5" outlineLevel="2" x14ac:dyDescent="0.2">
      <c r="A81" s="141"/>
      <c r="B81" s="141"/>
      <c r="C81" s="127" t="s">
        <v>29</v>
      </c>
      <c r="D81" s="95">
        <v>50</v>
      </c>
    </row>
    <row r="82" spans="1:5" outlineLevel="1" x14ac:dyDescent="0.2">
      <c r="A82" s="128"/>
      <c r="B82" s="142" t="s">
        <v>276</v>
      </c>
      <c r="C82" s="142"/>
      <c r="D82" s="93">
        <v>57.75</v>
      </c>
    </row>
    <row r="83" spans="1:5" outlineLevel="2" x14ac:dyDescent="0.2">
      <c r="A83" s="141"/>
      <c r="B83" s="141"/>
      <c r="C83" s="127" t="s">
        <v>29</v>
      </c>
      <c r="D83" s="95">
        <v>57.75</v>
      </c>
    </row>
    <row r="84" spans="1:5" outlineLevel="1" x14ac:dyDescent="0.2">
      <c r="A84" s="128"/>
      <c r="B84" s="142" t="s">
        <v>277</v>
      </c>
      <c r="C84" s="142"/>
      <c r="D84" s="93">
        <v>82.02</v>
      </c>
    </row>
    <row r="85" spans="1:5" outlineLevel="2" x14ac:dyDescent="0.2">
      <c r="A85" s="141"/>
      <c r="B85" s="141"/>
      <c r="C85" s="127" t="s">
        <v>29</v>
      </c>
      <c r="D85" s="95">
        <v>82.02</v>
      </c>
    </row>
    <row r="86" spans="1:5" x14ac:dyDescent="0.2">
      <c r="A86" s="142" t="s">
        <v>14</v>
      </c>
      <c r="B86" s="142"/>
      <c r="C86" s="142"/>
      <c r="D86" s="93">
        <v>1105.71</v>
      </c>
    </row>
    <row r="87" spans="1:5" outlineLevel="1" x14ac:dyDescent="0.2">
      <c r="A87" s="127"/>
      <c r="B87" s="141" t="s">
        <v>278</v>
      </c>
      <c r="C87" s="141"/>
      <c r="D87" s="93">
        <v>988.51000000000101</v>
      </c>
    </row>
    <row r="88" spans="1:5" outlineLevel="2" x14ac:dyDescent="0.2">
      <c r="A88" s="142"/>
      <c r="B88" s="142"/>
      <c r="C88" s="128" t="s">
        <v>29</v>
      </c>
      <c r="D88" s="94">
        <v>900.55000000000098</v>
      </c>
      <c r="E88" s="62">
        <f>D88/$D$87</f>
        <v>0.91101759213361533</v>
      </c>
    </row>
    <row r="89" spans="1:5" outlineLevel="2" x14ac:dyDescent="0.2">
      <c r="A89" s="141"/>
      <c r="B89" s="141"/>
      <c r="C89" s="127" t="s">
        <v>31</v>
      </c>
      <c r="D89" s="95">
        <v>67.459999999999994</v>
      </c>
      <c r="E89" s="62">
        <f t="shared" ref="E89:E90" si="10">D89/$D$87</f>
        <v>6.8244124996206329E-2</v>
      </c>
    </row>
    <row r="90" spans="1:5" outlineLevel="2" x14ac:dyDescent="0.2">
      <c r="A90" s="142"/>
      <c r="B90" s="142"/>
      <c r="C90" s="128" t="s">
        <v>33</v>
      </c>
      <c r="D90" s="94">
        <v>20.5</v>
      </c>
      <c r="E90" s="62">
        <f t="shared" si="10"/>
        <v>2.0738282870178329E-2</v>
      </c>
    </row>
    <row r="91" spans="1:5" outlineLevel="1" x14ac:dyDescent="0.2">
      <c r="A91" s="127"/>
      <c r="B91" s="141" t="s">
        <v>279</v>
      </c>
      <c r="C91" s="141"/>
      <c r="D91" s="93">
        <v>64.7</v>
      </c>
    </row>
    <row r="92" spans="1:5" outlineLevel="2" x14ac:dyDescent="0.2">
      <c r="A92" s="142"/>
      <c r="B92" s="142"/>
      <c r="C92" s="128" t="s">
        <v>29</v>
      </c>
      <c r="D92" s="94">
        <v>64.7</v>
      </c>
      <c r="E92" s="129">
        <v>1</v>
      </c>
    </row>
    <row r="93" spans="1:5" outlineLevel="1" x14ac:dyDescent="0.2">
      <c r="A93" s="127"/>
      <c r="B93" s="141" t="s">
        <v>280</v>
      </c>
      <c r="C93" s="141"/>
      <c r="D93" s="93">
        <v>52.5</v>
      </c>
    </row>
    <row r="94" spans="1:5" outlineLevel="2" x14ac:dyDescent="0.2">
      <c r="A94" s="142"/>
      <c r="B94" s="142"/>
      <c r="C94" s="128" t="s">
        <v>29</v>
      </c>
      <c r="D94" s="94">
        <v>52.5</v>
      </c>
    </row>
    <row r="95" spans="1:5" x14ac:dyDescent="0.2">
      <c r="A95" s="141" t="s">
        <v>15</v>
      </c>
      <c r="B95" s="141"/>
      <c r="C95" s="141"/>
      <c r="D95" s="93">
        <v>4743.43</v>
      </c>
    </row>
    <row r="96" spans="1:5" outlineLevel="1" x14ac:dyDescent="0.2">
      <c r="A96" s="128"/>
      <c r="B96" s="142" t="s">
        <v>256</v>
      </c>
      <c r="C96" s="142"/>
      <c r="D96" s="93">
        <v>853.28</v>
      </c>
    </row>
    <row r="97" spans="1:5" outlineLevel="2" x14ac:dyDescent="0.2">
      <c r="A97" s="141"/>
      <c r="B97" s="141"/>
      <c r="C97" s="127" t="s">
        <v>29</v>
      </c>
      <c r="D97" s="95">
        <v>770.38</v>
      </c>
      <c r="E97" s="62">
        <f>D97/$D$96</f>
        <v>0.90284549034314643</v>
      </c>
    </row>
    <row r="98" spans="1:5" outlineLevel="2" x14ac:dyDescent="0.2">
      <c r="A98" s="142"/>
      <c r="B98" s="142"/>
      <c r="C98" s="128" t="s">
        <v>31</v>
      </c>
      <c r="D98" s="94">
        <v>19.850000000000001</v>
      </c>
      <c r="E98" s="62">
        <f t="shared" ref="E98:E99" si="11">D98/$D$96</f>
        <v>2.3263172698293647E-2</v>
      </c>
    </row>
    <row r="99" spans="1:5" outlineLevel="2" x14ac:dyDescent="0.2">
      <c r="A99" s="141"/>
      <c r="B99" s="141"/>
      <c r="C99" s="127" t="s">
        <v>33</v>
      </c>
      <c r="D99" s="95">
        <v>63.05</v>
      </c>
      <c r="E99" s="62">
        <f t="shared" si="11"/>
        <v>7.3891336958559914E-2</v>
      </c>
    </row>
    <row r="100" spans="1:5" outlineLevel="1" x14ac:dyDescent="0.2">
      <c r="A100" s="128"/>
      <c r="B100" s="142" t="s">
        <v>281</v>
      </c>
      <c r="C100" s="142"/>
      <c r="D100" s="93">
        <v>797.95</v>
      </c>
    </row>
    <row r="101" spans="1:5" outlineLevel="2" x14ac:dyDescent="0.2">
      <c r="A101" s="141"/>
      <c r="B101" s="141"/>
      <c r="C101" s="127" t="s">
        <v>29</v>
      </c>
      <c r="D101" s="95">
        <v>539.35</v>
      </c>
      <c r="E101" s="62">
        <f>D101/$D$100</f>
        <v>0.67591954383106712</v>
      </c>
    </row>
    <row r="102" spans="1:5" outlineLevel="2" x14ac:dyDescent="0.2">
      <c r="A102" s="142"/>
      <c r="B102" s="142"/>
      <c r="C102" s="128" t="s">
        <v>31</v>
      </c>
      <c r="D102" s="94">
        <v>233</v>
      </c>
      <c r="E102" s="62">
        <f t="shared" ref="E102:E103" si="12">D102/$D$100</f>
        <v>0.29199824550410425</v>
      </c>
    </row>
    <row r="103" spans="1:5" outlineLevel="2" x14ac:dyDescent="0.2">
      <c r="A103" s="141"/>
      <c r="B103" s="141"/>
      <c r="C103" s="127" t="s">
        <v>33</v>
      </c>
      <c r="D103" s="95">
        <v>25.6</v>
      </c>
      <c r="E103" s="62">
        <f t="shared" si="12"/>
        <v>3.2082210664828623E-2</v>
      </c>
    </row>
    <row r="104" spans="1:5" outlineLevel="1" x14ac:dyDescent="0.2">
      <c r="A104" s="128"/>
      <c r="B104" s="142" t="s">
        <v>259</v>
      </c>
      <c r="C104" s="142"/>
      <c r="D104" s="93">
        <v>427.3</v>
      </c>
    </row>
    <row r="105" spans="1:5" outlineLevel="2" x14ac:dyDescent="0.2">
      <c r="A105" s="141"/>
      <c r="B105" s="141"/>
      <c r="C105" s="127" t="s">
        <v>29</v>
      </c>
      <c r="D105" s="95">
        <v>385.95</v>
      </c>
      <c r="E105" s="62">
        <f>D105/$D$104</f>
        <v>0.90322958109056861</v>
      </c>
    </row>
    <row r="106" spans="1:5" outlineLevel="2" x14ac:dyDescent="0.2">
      <c r="A106" s="142"/>
      <c r="B106" s="142"/>
      <c r="C106" s="128" t="s">
        <v>31</v>
      </c>
      <c r="D106" s="94">
        <v>20.25</v>
      </c>
      <c r="E106" s="62">
        <f t="shared" ref="E106:E107" si="13">D106/$D$104</f>
        <v>4.7390592089866602E-2</v>
      </c>
    </row>
    <row r="107" spans="1:5" outlineLevel="2" x14ac:dyDescent="0.2">
      <c r="A107" s="141"/>
      <c r="B107" s="141"/>
      <c r="C107" s="127" t="s">
        <v>33</v>
      </c>
      <c r="D107" s="95">
        <v>21.1</v>
      </c>
      <c r="E107" s="62">
        <f t="shared" si="13"/>
        <v>4.9379826819564709E-2</v>
      </c>
    </row>
    <row r="108" spans="1:5" outlineLevel="1" x14ac:dyDescent="0.2">
      <c r="A108" s="128"/>
      <c r="B108" s="142" t="s">
        <v>282</v>
      </c>
      <c r="C108" s="142"/>
      <c r="D108" s="93">
        <v>939.05899999999997</v>
      </c>
    </row>
    <row r="109" spans="1:5" outlineLevel="2" x14ac:dyDescent="0.2">
      <c r="A109" s="141"/>
      <c r="B109" s="141"/>
      <c r="C109" s="127" t="s">
        <v>29</v>
      </c>
      <c r="D109" s="95">
        <v>842.16899999999998</v>
      </c>
      <c r="E109" s="62">
        <f>D109/$D$108</f>
        <v>0.89682224439571956</v>
      </c>
    </row>
    <row r="110" spans="1:5" outlineLevel="2" x14ac:dyDescent="0.2">
      <c r="A110" s="142"/>
      <c r="B110" s="142"/>
      <c r="C110" s="128" t="s">
        <v>31</v>
      </c>
      <c r="D110" s="94">
        <v>71.400000000000006</v>
      </c>
      <c r="E110" s="62">
        <f t="shared" ref="E110:E111" si="14">D110/$D$108</f>
        <v>7.6033561256534474E-2</v>
      </c>
    </row>
    <row r="111" spans="1:5" outlineLevel="2" x14ac:dyDescent="0.2">
      <c r="A111" s="141"/>
      <c r="B111" s="141"/>
      <c r="C111" s="127" t="s">
        <v>33</v>
      </c>
      <c r="D111" s="95">
        <v>25.49</v>
      </c>
      <c r="E111" s="62">
        <f t="shared" si="14"/>
        <v>2.7144194347745988E-2</v>
      </c>
    </row>
    <row r="112" spans="1:5" outlineLevel="1" x14ac:dyDescent="0.2">
      <c r="A112" s="128"/>
      <c r="B112" s="142" t="s">
        <v>260</v>
      </c>
      <c r="C112" s="142"/>
      <c r="D112" s="93">
        <v>893.05100000000004</v>
      </c>
    </row>
    <row r="113" spans="1:5" outlineLevel="2" x14ac:dyDescent="0.2">
      <c r="A113" s="141"/>
      <c r="B113" s="141"/>
      <c r="C113" s="127" t="s">
        <v>29</v>
      </c>
      <c r="D113" s="95">
        <v>847.351</v>
      </c>
      <c r="E113" s="62">
        <f>D113/$D$112</f>
        <v>0.94882711065773395</v>
      </c>
    </row>
    <row r="114" spans="1:5" outlineLevel="2" x14ac:dyDescent="0.2">
      <c r="A114" s="142"/>
      <c r="B114" s="142"/>
      <c r="C114" s="128" t="s">
        <v>31</v>
      </c>
      <c r="D114" s="94">
        <v>27</v>
      </c>
      <c r="E114" s="62">
        <f t="shared" ref="E114:E115" si="15">D114/$D$112</f>
        <v>3.0233435716437246E-2</v>
      </c>
    </row>
    <row r="115" spans="1:5" outlineLevel="2" x14ac:dyDescent="0.2">
      <c r="A115" s="141"/>
      <c r="B115" s="141"/>
      <c r="C115" s="127" t="s">
        <v>33</v>
      </c>
      <c r="D115" s="95">
        <v>18.7</v>
      </c>
      <c r="E115" s="62">
        <f t="shared" si="15"/>
        <v>2.0939453625828757E-2</v>
      </c>
    </row>
    <row r="116" spans="1:5" outlineLevel="1" x14ac:dyDescent="0.2">
      <c r="A116" s="128"/>
      <c r="B116" s="142" t="s">
        <v>283</v>
      </c>
      <c r="C116" s="142"/>
      <c r="D116" s="93">
        <v>50</v>
      </c>
    </row>
    <row r="117" spans="1:5" outlineLevel="2" x14ac:dyDescent="0.2">
      <c r="A117" s="141"/>
      <c r="B117" s="141"/>
      <c r="C117" s="127" t="s">
        <v>29</v>
      </c>
      <c r="D117" s="95">
        <v>50</v>
      </c>
    </row>
    <row r="118" spans="1:5" outlineLevel="1" x14ac:dyDescent="0.2">
      <c r="A118" s="128"/>
      <c r="B118" s="142" t="s">
        <v>284</v>
      </c>
      <c r="C118" s="142"/>
      <c r="D118" s="93">
        <v>134.09</v>
      </c>
    </row>
    <row r="119" spans="1:5" outlineLevel="2" x14ac:dyDescent="0.2">
      <c r="A119" s="141"/>
      <c r="B119" s="141"/>
      <c r="C119" s="127" t="s">
        <v>29</v>
      </c>
      <c r="D119" s="95">
        <v>134.09</v>
      </c>
    </row>
    <row r="120" spans="1:5" outlineLevel="1" x14ac:dyDescent="0.2">
      <c r="A120" s="128"/>
      <c r="B120" s="142" t="s">
        <v>285</v>
      </c>
      <c r="C120" s="142"/>
      <c r="D120" s="93">
        <v>253.5</v>
      </c>
    </row>
    <row r="121" spans="1:5" outlineLevel="2" x14ac:dyDescent="0.2">
      <c r="A121" s="141"/>
      <c r="B121" s="141"/>
      <c r="C121" s="127" t="s">
        <v>29</v>
      </c>
      <c r="D121" s="95">
        <v>249</v>
      </c>
      <c r="E121" s="62">
        <f>D121/D120</f>
        <v>0.98224852071005919</v>
      </c>
    </row>
    <row r="122" spans="1:5" outlineLevel="2" x14ac:dyDescent="0.2">
      <c r="A122" s="142"/>
      <c r="B122" s="142"/>
      <c r="C122" s="128" t="s">
        <v>31</v>
      </c>
      <c r="D122" s="94">
        <v>4.5</v>
      </c>
      <c r="E122" s="62">
        <f>D122/D120</f>
        <v>1.7751479289940829E-2</v>
      </c>
    </row>
    <row r="123" spans="1:5" outlineLevel="1" x14ac:dyDescent="0.2">
      <c r="A123" s="127"/>
      <c r="B123" s="141" t="s">
        <v>286</v>
      </c>
      <c r="C123" s="141"/>
      <c r="D123" s="93">
        <v>64.5</v>
      </c>
    </row>
    <row r="124" spans="1:5" outlineLevel="2" x14ac:dyDescent="0.2">
      <c r="A124" s="142"/>
      <c r="B124" s="142"/>
      <c r="C124" s="128" t="s">
        <v>31</v>
      </c>
      <c r="D124" s="94">
        <v>64.5</v>
      </c>
    </row>
    <row r="125" spans="1:5" outlineLevel="1" x14ac:dyDescent="0.2">
      <c r="A125" s="127"/>
      <c r="B125" s="141" t="s">
        <v>287</v>
      </c>
      <c r="C125" s="141"/>
      <c r="D125" s="93">
        <v>60</v>
      </c>
    </row>
    <row r="126" spans="1:5" outlineLevel="2" x14ac:dyDescent="0.2">
      <c r="A126" s="142"/>
      <c r="B126" s="142"/>
      <c r="C126" s="128" t="s">
        <v>29</v>
      </c>
      <c r="D126" s="94">
        <v>55.5</v>
      </c>
    </row>
    <row r="127" spans="1:5" outlineLevel="2" x14ac:dyDescent="0.2">
      <c r="A127" s="141"/>
      <c r="B127" s="141"/>
      <c r="C127" s="127" t="s">
        <v>31</v>
      </c>
      <c r="D127" s="95">
        <v>4.5</v>
      </c>
    </row>
    <row r="128" spans="1:5" outlineLevel="1" x14ac:dyDescent="0.2">
      <c r="A128" s="128"/>
      <c r="B128" s="142" t="s">
        <v>288</v>
      </c>
      <c r="C128" s="142"/>
      <c r="D128" s="93">
        <v>75.400000000000006</v>
      </c>
    </row>
    <row r="129" spans="1:5" outlineLevel="2" x14ac:dyDescent="0.2">
      <c r="A129" s="141"/>
      <c r="B129" s="141"/>
      <c r="C129" s="127" t="s">
        <v>29</v>
      </c>
      <c r="D129" s="95">
        <v>75.400000000000006</v>
      </c>
    </row>
    <row r="130" spans="1:5" outlineLevel="1" x14ac:dyDescent="0.2">
      <c r="A130" s="128"/>
      <c r="B130" s="142" t="s">
        <v>289</v>
      </c>
      <c r="C130" s="142"/>
      <c r="D130" s="93">
        <v>51.5</v>
      </c>
    </row>
    <row r="131" spans="1:5" outlineLevel="2" x14ac:dyDescent="0.2">
      <c r="A131" s="141"/>
      <c r="B131" s="141"/>
      <c r="C131" s="127" t="s">
        <v>29</v>
      </c>
      <c r="D131" s="95">
        <v>51.5</v>
      </c>
    </row>
    <row r="132" spans="1:5" outlineLevel="1" x14ac:dyDescent="0.2">
      <c r="A132" s="128"/>
      <c r="B132" s="142" t="s">
        <v>290</v>
      </c>
      <c r="C132" s="142"/>
      <c r="D132" s="93">
        <v>143.80000000000001</v>
      </c>
    </row>
    <row r="133" spans="1:5" outlineLevel="2" x14ac:dyDescent="0.2">
      <c r="A133" s="141"/>
      <c r="B133" s="141"/>
      <c r="C133" s="127" t="s">
        <v>29</v>
      </c>
      <c r="D133" s="95">
        <v>87.3</v>
      </c>
    </row>
    <row r="134" spans="1:5" outlineLevel="2" x14ac:dyDescent="0.2">
      <c r="A134" s="142"/>
      <c r="B134" s="142"/>
      <c r="C134" s="128" t="s">
        <v>31</v>
      </c>
      <c r="D134" s="94">
        <v>56.5</v>
      </c>
    </row>
    <row r="135" spans="1:5" x14ac:dyDescent="0.2">
      <c r="A135" s="141" t="s">
        <v>16</v>
      </c>
      <c r="B135" s="141"/>
      <c r="C135" s="141"/>
      <c r="D135" s="93">
        <v>3490.88</v>
      </c>
    </row>
    <row r="136" spans="1:5" outlineLevel="1" x14ac:dyDescent="0.2">
      <c r="A136" s="128"/>
      <c r="B136" s="142" t="s">
        <v>257</v>
      </c>
      <c r="C136" s="142"/>
      <c r="D136" s="93">
        <v>2266.75</v>
      </c>
    </row>
    <row r="137" spans="1:5" outlineLevel="2" x14ac:dyDescent="0.2">
      <c r="A137" s="141"/>
      <c r="B137" s="141"/>
      <c r="C137" s="127" t="s">
        <v>29</v>
      </c>
      <c r="D137" s="95">
        <v>1732.74</v>
      </c>
      <c r="E137" s="62">
        <f>D137/D136</f>
        <v>0.76441601411712801</v>
      </c>
    </row>
    <row r="138" spans="1:5" outlineLevel="2" x14ac:dyDescent="0.2">
      <c r="A138" s="142"/>
      <c r="B138" s="142"/>
      <c r="C138" s="128" t="s">
        <v>31</v>
      </c>
      <c r="D138" s="94">
        <v>270</v>
      </c>
      <c r="E138" s="62">
        <f>D138/D136</f>
        <v>0.1191132678945627</v>
      </c>
    </row>
    <row r="139" spans="1:5" outlineLevel="2" x14ac:dyDescent="0.2">
      <c r="A139" s="141"/>
      <c r="B139" s="141"/>
      <c r="C139" s="127" t="s">
        <v>33</v>
      </c>
      <c r="D139" s="95">
        <v>264.01</v>
      </c>
      <c r="E139" s="62">
        <f>D139/D136</f>
        <v>0.11647071798830926</v>
      </c>
    </row>
    <row r="140" spans="1:5" outlineLevel="1" x14ac:dyDescent="0.2">
      <c r="A140" s="128"/>
      <c r="B140" s="142" t="s">
        <v>291</v>
      </c>
      <c r="C140" s="142"/>
      <c r="D140" s="93">
        <v>617.75</v>
      </c>
    </row>
    <row r="141" spans="1:5" outlineLevel="2" x14ac:dyDescent="0.2">
      <c r="A141" s="141"/>
      <c r="B141" s="141"/>
      <c r="C141" s="127" t="s">
        <v>29</v>
      </c>
      <c r="D141" s="95">
        <v>498</v>
      </c>
      <c r="E141" s="62">
        <f>D141/D140</f>
        <v>0.8061513557264266</v>
      </c>
    </row>
    <row r="142" spans="1:5" outlineLevel="2" x14ac:dyDescent="0.2">
      <c r="A142" s="142"/>
      <c r="B142" s="142"/>
      <c r="C142" s="128" t="s">
        <v>31</v>
      </c>
      <c r="D142" s="94">
        <v>119.75</v>
      </c>
      <c r="E142" s="62">
        <f>D142/D140</f>
        <v>0.19384864427357346</v>
      </c>
    </row>
    <row r="143" spans="1:5" outlineLevel="1" x14ac:dyDescent="0.2">
      <c r="A143" s="127"/>
      <c r="B143" s="141" t="s">
        <v>262</v>
      </c>
      <c r="C143" s="141"/>
      <c r="D143" s="93">
        <v>312</v>
      </c>
    </row>
    <row r="144" spans="1:5" outlineLevel="2" x14ac:dyDescent="0.2">
      <c r="A144" s="142"/>
      <c r="B144" s="142"/>
      <c r="C144" s="128" t="s">
        <v>29</v>
      </c>
      <c r="D144" s="94">
        <v>307.5</v>
      </c>
      <c r="E144" s="62">
        <f>D144/D143</f>
        <v>0.98557692307692313</v>
      </c>
    </row>
    <row r="145" spans="1:5" outlineLevel="2" x14ac:dyDescent="0.2">
      <c r="A145" s="141"/>
      <c r="B145" s="141"/>
      <c r="C145" s="127" t="s">
        <v>33</v>
      </c>
      <c r="D145" s="95">
        <v>4.5</v>
      </c>
      <c r="E145" s="62">
        <f>D145/D143</f>
        <v>1.4423076923076924E-2</v>
      </c>
    </row>
    <row r="146" spans="1:5" outlineLevel="1" x14ac:dyDescent="0.2">
      <c r="A146" s="128"/>
      <c r="B146" s="142" t="s">
        <v>263</v>
      </c>
      <c r="C146" s="142"/>
      <c r="D146" s="93">
        <v>79.5</v>
      </c>
    </row>
    <row r="147" spans="1:5" outlineLevel="2" x14ac:dyDescent="0.2">
      <c r="A147" s="141"/>
      <c r="B147" s="141"/>
      <c r="C147" s="127" t="s">
        <v>29</v>
      </c>
      <c r="D147" s="95">
        <v>79.5</v>
      </c>
      <c r="E147" s="129">
        <v>1</v>
      </c>
    </row>
    <row r="148" spans="1:5" outlineLevel="1" x14ac:dyDescent="0.2">
      <c r="A148" s="128"/>
      <c r="B148" s="142" t="s">
        <v>292</v>
      </c>
      <c r="C148" s="142"/>
      <c r="D148" s="93">
        <v>110.25</v>
      </c>
    </row>
    <row r="149" spans="1:5" outlineLevel="2" x14ac:dyDescent="0.2">
      <c r="A149" s="141"/>
      <c r="B149" s="141"/>
      <c r="C149" s="127" t="s">
        <v>29</v>
      </c>
      <c r="D149" s="95">
        <v>104.25</v>
      </c>
      <c r="E149" s="62">
        <f>D149/D148</f>
        <v>0.94557823129251706</v>
      </c>
    </row>
    <row r="150" spans="1:5" outlineLevel="2" x14ac:dyDescent="0.2">
      <c r="A150" s="142"/>
      <c r="B150" s="142"/>
      <c r="C150" s="128" t="s">
        <v>31</v>
      </c>
      <c r="D150" s="94">
        <v>6</v>
      </c>
      <c r="E150" s="62">
        <f>D150/D148</f>
        <v>5.4421768707482991E-2</v>
      </c>
    </row>
    <row r="151" spans="1:5" outlineLevel="1" x14ac:dyDescent="0.2">
      <c r="A151" s="127"/>
      <c r="B151" s="141" t="s">
        <v>293</v>
      </c>
      <c r="C151" s="141"/>
      <c r="D151" s="93">
        <v>56.25</v>
      </c>
    </row>
    <row r="152" spans="1:5" outlineLevel="2" x14ac:dyDescent="0.2">
      <c r="A152" s="142"/>
      <c r="B152" s="142"/>
      <c r="C152" s="128" t="s">
        <v>29</v>
      </c>
      <c r="D152" s="94">
        <v>56.25</v>
      </c>
    </row>
    <row r="153" spans="1:5" outlineLevel="1" x14ac:dyDescent="0.2">
      <c r="A153" s="127"/>
      <c r="B153" s="141" t="s">
        <v>294</v>
      </c>
      <c r="C153" s="141"/>
      <c r="D153" s="93">
        <v>48.38</v>
      </c>
    </row>
    <row r="154" spans="1:5" outlineLevel="2" x14ac:dyDescent="0.2">
      <c r="A154" s="142"/>
      <c r="B154" s="142"/>
      <c r="C154" s="128" t="s">
        <v>29</v>
      </c>
      <c r="D154" s="94">
        <v>48.38</v>
      </c>
    </row>
    <row r="155" spans="1:5" x14ac:dyDescent="0.2">
      <c r="A155" s="141" t="s">
        <v>17</v>
      </c>
      <c r="B155" s="141"/>
      <c r="C155" s="141"/>
      <c r="D155" s="93">
        <v>3025.125</v>
      </c>
    </row>
    <row r="156" spans="1:5" outlineLevel="1" x14ac:dyDescent="0.2">
      <c r="A156" s="128"/>
      <c r="B156" s="142" t="s">
        <v>295</v>
      </c>
      <c r="C156" s="142"/>
      <c r="D156" s="93">
        <v>823.70000000000095</v>
      </c>
    </row>
    <row r="157" spans="1:5" outlineLevel="2" x14ac:dyDescent="0.2">
      <c r="A157" s="141"/>
      <c r="B157" s="141"/>
      <c r="C157" s="127" t="s">
        <v>29</v>
      </c>
      <c r="D157" s="95">
        <v>721.22000000000105</v>
      </c>
      <c r="E157" s="62">
        <f>D157/$D$156</f>
        <v>0.87558577151875705</v>
      </c>
    </row>
    <row r="158" spans="1:5" outlineLevel="2" x14ac:dyDescent="0.2">
      <c r="A158" s="142"/>
      <c r="B158" s="142"/>
      <c r="C158" s="128" t="s">
        <v>31</v>
      </c>
      <c r="D158" s="94">
        <v>12</v>
      </c>
      <c r="E158" s="62">
        <f t="shared" ref="E158:E159" si="16">D158/$D$156</f>
        <v>1.4568410829185367E-2</v>
      </c>
    </row>
    <row r="159" spans="1:5" outlineLevel="2" x14ac:dyDescent="0.2">
      <c r="A159" s="141"/>
      <c r="B159" s="141"/>
      <c r="C159" s="127" t="s">
        <v>33</v>
      </c>
      <c r="D159" s="95">
        <v>90.48</v>
      </c>
      <c r="E159" s="62">
        <f t="shared" si="16"/>
        <v>0.10984581765205767</v>
      </c>
    </row>
    <row r="160" spans="1:5" outlineLevel="1" x14ac:dyDescent="0.2">
      <c r="A160" s="128"/>
      <c r="B160" s="142" t="s">
        <v>296</v>
      </c>
      <c r="C160" s="142"/>
      <c r="D160" s="93">
        <v>357.73</v>
      </c>
    </row>
    <row r="161" spans="1:5" outlineLevel="2" x14ac:dyDescent="0.2">
      <c r="A161" s="141"/>
      <c r="B161" s="141"/>
      <c r="C161" s="127" t="s">
        <v>29</v>
      </c>
      <c r="D161" s="95">
        <v>336.08</v>
      </c>
      <c r="E161" s="62">
        <f>D161/$D$160</f>
        <v>0.9394794957090542</v>
      </c>
    </row>
    <row r="162" spans="1:5" outlineLevel="2" x14ac:dyDescent="0.2">
      <c r="A162" s="142"/>
      <c r="B162" s="142"/>
      <c r="C162" s="128" t="s">
        <v>31</v>
      </c>
      <c r="D162" s="94">
        <v>6</v>
      </c>
      <c r="E162" s="62">
        <f t="shared" ref="E162:E163" si="17">D162/$D$160</f>
        <v>1.6772426131439911E-2</v>
      </c>
    </row>
    <row r="163" spans="1:5" outlineLevel="2" x14ac:dyDescent="0.2">
      <c r="A163" s="141"/>
      <c r="B163" s="141"/>
      <c r="C163" s="127" t="s">
        <v>33</v>
      </c>
      <c r="D163" s="95">
        <v>15.65</v>
      </c>
      <c r="E163" s="62">
        <f t="shared" si="17"/>
        <v>4.3748078159505772E-2</v>
      </c>
    </row>
    <row r="164" spans="1:5" outlineLevel="1" x14ac:dyDescent="0.2">
      <c r="A164" s="128"/>
      <c r="B164" s="142" t="s">
        <v>297</v>
      </c>
      <c r="C164" s="142"/>
      <c r="D164" s="93">
        <v>716.35</v>
      </c>
    </row>
    <row r="165" spans="1:5" outlineLevel="2" x14ac:dyDescent="0.2">
      <c r="A165" s="141"/>
      <c r="B165" s="141"/>
      <c r="C165" s="127" t="s">
        <v>29</v>
      </c>
      <c r="D165" s="95">
        <v>556.35</v>
      </c>
      <c r="E165" s="62">
        <f>D165/$D$164</f>
        <v>0.77664549452083476</v>
      </c>
    </row>
    <row r="166" spans="1:5" outlineLevel="2" x14ac:dyDescent="0.2">
      <c r="A166" s="142"/>
      <c r="B166" s="142"/>
      <c r="C166" s="128" t="s">
        <v>31</v>
      </c>
      <c r="D166" s="94">
        <v>90.65</v>
      </c>
      <c r="E166" s="62">
        <f t="shared" ref="E166:E167" si="18">D166/$D$164</f>
        <v>0.12654428701053955</v>
      </c>
    </row>
    <row r="167" spans="1:5" outlineLevel="2" x14ac:dyDescent="0.2">
      <c r="A167" s="141"/>
      <c r="B167" s="141"/>
      <c r="C167" s="127" t="s">
        <v>33</v>
      </c>
      <c r="D167" s="95">
        <v>69.349999999999994</v>
      </c>
      <c r="E167" s="62">
        <f t="shared" si="18"/>
        <v>9.6810218468625656E-2</v>
      </c>
    </row>
    <row r="168" spans="1:5" outlineLevel="1" x14ac:dyDescent="0.2">
      <c r="A168" s="128"/>
      <c r="B168" s="142" t="s">
        <v>298</v>
      </c>
      <c r="C168" s="142"/>
      <c r="D168" s="93">
        <v>524.53499999999997</v>
      </c>
    </row>
    <row r="169" spans="1:5" outlineLevel="2" x14ac:dyDescent="0.2">
      <c r="A169" s="141"/>
      <c r="B169" s="141"/>
      <c r="C169" s="127" t="s">
        <v>29</v>
      </c>
      <c r="D169" s="95">
        <v>487.98500000000001</v>
      </c>
      <c r="E169" s="62">
        <f>D169/$D$168</f>
        <v>0.93031923513206949</v>
      </c>
    </row>
    <row r="170" spans="1:5" outlineLevel="2" x14ac:dyDescent="0.2">
      <c r="A170" s="142"/>
      <c r="B170" s="142"/>
      <c r="C170" s="128" t="s">
        <v>31</v>
      </c>
      <c r="D170" s="94">
        <v>6</v>
      </c>
      <c r="E170" s="62">
        <f t="shared" ref="E170:E171" si="19">D170/$D$168</f>
        <v>1.1438702851096686E-2</v>
      </c>
    </row>
    <row r="171" spans="1:5" outlineLevel="2" x14ac:dyDescent="0.2">
      <c r="A171" s="141"/>
      <c r="B171" s="141"/>
      <c r="C171" s="127" t="s">
        <v>33</v>
      </c>
      <c r="D171" s="95">
        <v>30.55</v>
      </c>
      <c r="E171" s="62">
        <f t="shared" si="19"/>
        <v>5.8242062016833962E-2</v>
      </c>
    </row>
    <row r="172" spans="1:5" outlineLevel="1" x14ac:dyDescent="0.2">
      <c r="A172" s="128"/>
      <c r="B172" s="142" t="s">
        <v>299</v>
      </c>
      <c r="C172" s="142"/>
      <c r="D172" s="93">
        <v>12</v>
      </c>
    </row>
    <row r="173" spans="1:5" outlineLevel="2" x14ac:dyDescent="0.2">
      <c r="A173" s="141"/>
      <c r="B173" s="141"/>
      <c r="C173" s="127" t="s">
        <v>29</v>
      </c>
      <c r="D173" s="95">
        <v>12</v>
      </c>
    </row>
    <row r="174" spans="1:5" outlineLevel="1" x14ac:dyDescent="0.2">
      <c r="A174" s="128"/>
      <c r="B174" s="142" t="s">
        <v>300</v>
      </c>
      <c r="C174" s="142"/>
      <c r="D174" s="93">
        <v>80.5</v>
      </c>
    </row>
    <row r="175" spans="1:5" outlineLevel="2" x14ac:dyDescent="0.2">
      <c r="A175" s="141"/>
      <c r="B175" s="141"/>
      <c r="C175" s="127" t="s">
        <v>29</v>
      </c>
      <c r="D175" s="95">
        <v>80.5</v>
      </c>
    </row>
    <row r="176" spans="1:5" outlineLevel="1" x14ac:dyDescent="0.2">
      <c r="A176" s="128"/>
      <c r="B176" s="142" t="s">
        <v>301</v>
      </c>
      <c r="C176" s="142"/>
      <c r="D176" s="93">
        <v>51.36</v>
      </c>
    </row>
    <row r="177" spans="1:5" outlineLevel="2" x14ac:dyDescent="0.2">
      <c r="A177" s="141"/>
      <c r="B177" s="141"/>
      <c r="C177" s="127" t="s">
        <v>29</v>
      </c>
      <c r="D177" s="95">
        <v>51.36</v>
      </c>
    </row>
    <row r="178" spans="1:5" outlineLevel="1" x14ac:dyDescent="0.2">
      <c r="A178" s="128"/>
      <c r="B178" s="142" t="s">
        <v>302</v>
      </c>
      <c r="C178" s="142"/>
      <c r="D178" s="93">
        <v>36</v>
      </c>
    </row>
    <row r="179" spans="1:5" outlineLevel="2" x14ac:dyDescent="0.2">
      <c r="A179" s="141"/>
      <c r="B179" s="141"/>
      <c r="C179" s="127" t="s">
        <v>29</v>
      </c>
      <c r="D179" s="95">
        <v>36</v>
      </c>
    </row>
    <row r="180" spans="1:5" outlineLevel="1" x14ac:dyDescent="0.2">
      <c r="A180" s="128"/>
      <c r="B180" s="142" t="s">
        <v>303</v>
      </c>
      <c r="C180" s="142"/>
      <c r="D180" s="93">
        <v>17.5</v>
      </c>
    </row>
    <row r="181" spans="1:5" outlineLevel="2" x14ac:dyDescent="0.2">
      <c r="A181" s="141"/>
      <c r="B181" s="141"/>
      <c r="C181" s="127" t="s">
        <v>29</v>
      </c>
      <c r="D181" s="95">
        <v>17.5</v>
      </c>
    </row>
    <row r="182" spans="1:5" outlineLevel="1" x14ac:dyDescent="0.2">
      <c r="A182" s="128"/>
      <c r="B182" s="142" t="s">
        <v>304</v>
      </c>
      <c r="C182" s="142"/>
      <c r="D182" s="93">
        <v>62.5</v>
      </c>
    </row>
    <row r="183" spans="1:5" outlineLevel="2" x14ac:dyDescent="0.2">
      <c r="A183" s="141"/>
      <c r="B183" s="141"/>
      <c r="C183" s="127" t="s">
        <v>29</v>
      </c>
      <c r="D183" s="95">
        <v>62.5</v>
      </c>
    </row>
    <row r="184" spans="1:5" outlineLevel="1" x14ac:dyDescent="0.2">
      <c r="A184" s="128"/>
      <c r="B184" s="142" t="s">
        <v>305</v>
      </c>
      <c r="C184" s="142"/>
      <c r="D184" s="93">
        <v>290.95</v>
      </c>
    </row>
    <row r="185" spans="1:5" outlineLevel="2" x14ac:dyDescent="0.2">
      <c r="A185" s="141"/>
      <c r="B185" s="141"/>
      <c r="C185" s="127" t="s">
        <v>29</v>
      </c>
      <c r="D185" s="95">
        <v>284.85000000000002</v>
      </c>
      <c r="E185" s="62">
        <f>D185/$D$184</f>
        <v>0.97903419831586191</v>
      </c>
    </row>
    <row r="186" spans="1:5" outlineLevel="2" x14ac:dyDescent="0.2">
      <c r="A186" s="142"/>
      <c r="B186" s="142"/>
      <c r="C186" s="128" t="s">
        <v>33</v>
      </c>
      <c r="D186" s="94">
        <v>6.1</v>
      </c>
      <c r="E186" s="62">
        <f>D186/$D$184</f>
        <v>2.0965801684138169E-2</v>
      </c>
    </row>
    <row r="187" spans="1:5" outlineLevel="1" x14ac:dyDescent="0.2">
      <c r="A187" s="127"/>
      <c r="B187" s="141" t="s">
        <v>306</v>
      </c>
      <c r="C187" s="141"/>
      <c r="D187" s="93">
        <v>52</v>
      </c>
    </row>
    <row r="188" spans="1:5" outlineLevel="2" x14ac:dyDescent="0.2">
      <c r="A188" s="142"/>
      <c r="B188" s="142"/>
      <c r="C188" s="128" t="s">
        <v>29</v>
      </c>
      <c r="D188" s="94">
        <v>52</v>
      </c>
    </row>
    <row r="189" spans="1:5" x14ac:dyDescent="0.2">
      <c r="A189" s="141" t="s">
        <v>18</v>
      </c>
      <c r="B189" s="141"/>
      <c r="C189" s="141"/>
      <c r="D189" s="93">
        <v>1929.7080000000001</v>
      </c>
    </row>
    <row r="190" spans="1:5" outlineLevel="1" x14ac:dyDescent="0.2">
      <c r="A190" s="128"/>
      <c r="B190" s="142" t="s">
        <v>307</v>
      </c>
      <c r="C190" s="142"/>
      <c r="D190" s="93">
        <v>139</v>
      </c>
    </row>
    <row r="191" spans="1:5" outlineLevel="2" x14ac:dyDescent="0.2">
      <c r="A191" s="141"/>
      <c r="B191" s="141"/>
      <c r="C191" s="127" t="s">
        <v>29</v>
      </c>
      <c r="D191" s="95">
        <v>127.6</v>
      </c>
    </row>
    <row r="192" spans="1:5" outlineLevel="2" x14ac:dyDescent="0.2">
      <c r="A192" s="142"/>
      <c r="B192" s="142"/>
      <c r="C192" s="128" t="s">
        <v>31</v>
      </c>
      <c r="D192" s="94">
        <v>11.4</v>
      </c>
    </row>
    <row r="193" spans="1:5" outlineLevel="1" x14ac:dyDescent="0.2">
      <c r="A193" s="127"/>
      <c r="B193" s="141" t="s">
        <v>308</v>
      </c>
      <c r="C193" s="141"/>
      <c r="D193" s="93">
        <v>170</v>
      </c>
    </row>
    <row r="194" spans="1:5" outlineLevel="2" x14ac:dyDescent="0.2">
      <c r="A194" s="142"/>
      <c r="B194" s="142"/>
      <c r="C194" s="128" t="s">
        <v>29</v>
      </c>
      <c r="D194" s="94">
        <v>158</v>
      </c>
    </row>
    <row r="195" spans="1:5" outlineLevel="2" x14ac:dyDescent="0.2">
      <c r="A195" s="141"/>
      <c r="B195" s="141"/>
      <c r="C195" s="127" t="s">
        <v>31</v>
      </c>
      <c r="D195" s="95">
        <v>12</v>
      </c>
    </row>
    <row r="196" spans="1:5" outlineLevel="1" x14ac:dyDescent="0.2">
      <c r="A196" s="128"/>
      <c r="B196" s="142" t="s">
        <v>309</v>
      </c>
      <c r="C196" s="142"/>
      <c r="D196" s="93">
        <v>362.9</v>
      </c>
    </row>
    <row r="197" spans="1:5" outlineLevel="2" x14ac:dyDescent="0.2">
      <c r="A197" s="141"/>
      <c r="B197" s="141"/>
      <c r="C197" s="127" t="s">
        <v>29</v>
      </c>
      <c r="D197" s="95">
        <v>331.9</v>
      </c>
    </row>
    <row r="198" spans="1:5" outlineLevel="2" x14ac:dyDescent="0.2">
      <c r="A198" s="142"/>
      <c r="B198" s="142"/>
      <c r="C198" s="128" t="s">
        <v>31</v>
      </c>
      <c r="D198" s="94">
        <v>31</v>
      </c>
    </row>
    <row r="199" spans="1:5" outlineLevel="1" x14ac:dyDescent="0.2">
      <c r="A199" s="127"/>
      <c r="B199" s="141" t="s">
        <v>308</v>
      </c>
      <c r="C199" s="141"/>
      <c r="D199" s="93">
        <v>620.40800000000002</v>
      </c>
    </row>
    <row r="200" spans="1:5" outlineLevel="2" x14ac:dyDescent="0.2">
      <c r="A200" s="142"/>
      <c r="B200" s="142"/>
      <c r="C200" s="128" t="s">
        <v>29</v>
      </c>
      <c r="D200" s="94">
        <v>620.40800000000002</v>
      </c>
    </row>
    <row r="201" spans="1:5" outlineLevel="1" x14ac:dyDescent="0.2">
      <c r="A201" s="127"/>
      <c r="B201" s="141" t="s">
        <v>310</v>
      </c>
      <c r="C201" s="141"/>
      <c r="D201" s="93">
        <v>75.599999999999994</v>
      </c>
    </row>
    <row r="202" spans="1:5" outlineLevel="2" x14ac:dyDescent="0.2">
      <c r="A202" s="142"/>
      <c r="B202" s="142"/>
      <c r="C202" s="128" t="s">
        <v>29</v>
      </c>
      <c r="D202" s="94">
        <v>75.599999999999994</v>
      </c>
    </row>
    <row r="203" spans="1:5" outlineLevel="1" x14ac:dyDescent="0.2">
      <c r="A203" s="127"/>
      <c r="B203" s="141" t="s">
        <v>311</v>
      </c>
      <c r="C203" s="141"/>
      <c r="D203" s="93">
        <v>68</v>
      </c>
    </row>
    <row r="204" spans="1:5" outlineLevel="2" x14ac:dyDescent="0.2">
      <c r="A204" s="142"/>
      <c r="B204" s="142"/>
      <c r="C204" s="128" t="s">
        <v>29</v>
      </c>
      <c r="D204" s="94">
        <v>68</v>
      </c>
    </row>
    <row r="205" spans="1:5" outlineLevel="1" x14ac:dyDescent="0.2">
      <c r="A205" s="127"/>
      <c r="B205" s="141" t="s">
        <v>312</v>
      </c>
      <c r="C205" s="141"/>
      <c r="D205" s="93">
        <v>97</v>
      </c>
    </row>
    <row r="206" spans="1:5" outlineLevel="2" x14ac:dyDescent="0.2">
      <c r="A206" s="142"/>
      <c r="B206" s="142"/>
      <c r="C206" s="128" t="s">
        <v>29</v>
      </c>
      <c r="D206" s="94">
        <v>97</v>
      </c>
    </row>
    <row r="207" spans="1:5" outlineLevel="1" x14ac:dyDescent="0.2">
      <c r="A207" s="127"/>
      <c r="B207" s="141" t="s">
        <v>313</v>
      </c>
      <c r="C207" s="141"/>
      <c r="D207" s="93">
        <v>250.7</v>
      </c>
    </row>
    <row r="208" spans="1:5" outlineLevel="2" x14ac:dyDescent="0.2">
      <c r="A208" s="142"/>
      <c r="B208" s="142"/>
      <c r="C208" s="128" t="s">
        <v>29</v>
      </c>
      <c r="D208" s="94">
        <v>244.7</v>
      </c>
      <c r="E208" s="62">
        <f>D208/D207</f>
        <v>0.97606701236537696</v>
      </c>
    </row>
    <row r="209" spans="1:5" outlineLevel="2" x14ac:dyDescent="0.2">
      <c r="A209" s="141"/>
      <c r="B209" s="141"/>
      <c r="C209" s="127" t="s">
        <v>31</v>
      </c>
      <c r="D209" s="95">
        <v>6</v>
      </c>
      <c r="E209" s="62">
        <f>D209/D207</f>
        <v>2.3932987634623055E-2</v>
      </c>
    </row>
    <row r="210" spans="1:5" outlineLevel="1" x14ac:dyDescent="0.2">
      <c r="A210" s="128"/>
      <c r="B210" s="142" t="s">
        <v>314</v>
      </c>
      <c r="C210" s="142"/>
      <c r="D210" s="93">
        <v>77</v>
      </c>
    </row>
    <row r="211" spans="1:5" outlineLevel="2" x14ac:dyDescent="0.2">
      <c r="A211" s="141"/>
      <c r="B211" s="141"/>
      <c r="C211" s="127" t="s">
        <v>29</v>
      </c>
      <c r="D211" s="95">
        <v>77</v>
      </c>
    </row>
    <row r="212" spans="1:5" outlineLevel="1" x14ac:dyDescent="0.2">
      <c r="A212" s="128"/>
      <c r="B212" s="142" t="s">
        <v>315</v>
      </c>
      <c r="C212" s="142"/>
      <c r="D212" s="93">
        <v>69.099999999999994</v>
      </c>
    </row>
    <row r="213" spans="1:5" outlineLevel="2" x14ac:dyDescent="0.2">
      <c r="A213" s="141"/>
      <c r="B213" s="141"/>
      <c r="C213" s="127" t="s">
        <v>29</v>
      </c>
      <c r="D213" s="95">
        <v>69.099999999999994</v>
      </c>
    </row>
    <row r="214" spans="1:5" x14ac:dyDescent="0.2">
      <c r="A214" s="142" t="s">
        <v>19</v>
      </c>
      <c r="B214" s="142"/>
      <c r="C214" s="142"/>
      <c r="D214" s="93">
        <v>2465.67</v>
      </c>
    </row>
    <row r="215" spans="1:5" outlineLevel="1" x14ac:dyDescent="0.2">
      <c r="A215" s="127"/>
      <c r="B215" s="141" t="s">
        <v>316</v>
      </c>
      <c r="C215" s="141"/>
      <c r="D215" s="93">
        <v>1184.69</v>
      </c>
    </row>
    <row r="216" spans="1:5" outlineLevel="2" x14ac:dyDescent="0.2">
      <c r="A216" s="142"/>
      <c r="B216" s="142"/>
      <c r="C216" s="128" t="s">
        <v>29</v>
      </c>
      <c r="D216" s="94">
        <v>1148.99</v>
      </c>
    </row>
    <row r="217" spans="1:5" outlineLevel="2" x14ac:dyDescent="0.2">
      <c r="A217" s="141"/>
      <c r="B217" s="141"/>
      <c r="C217" s="127" t="s">
        <v>31</v>
      </c>
      <c r="D217" s="95">
        <v>35.700000000000003</v>
      </c>
    </row>
    <row r="218" spans="1:5" outlineLevel="1" x14ac:dyDescent="0.2">
      <c r="A218" s="128"/>
      <c r="B218" s="142" t="s">
        <v>317</v>
      </c>
      <c r="C218" s="142"/>
      <c r="D218" s="93">
        <v>399.1</v>
      </c>
    </row>
    <row r="219" spans="1:5" outlineLevel="2" x14ac:dyDescent="0.2">
      <c r="A219" s="141"/>
      <c r="B219" s="141"/>
      <c r="C219" s="127" t="s">
        <v>29</v>
      </c>
      <c r="D219" s="95">
        <v>399.1</v>
      </c>
    </row>
    <row r="220" spans="1:5" outlineLevel="1" x14ac:dyDescent="0.2">
      <c r="A220" s="128"/>
      <c r="B220" s="142" t="s">
        <v>318</v>
      </c>
      <c r="C220" s="142"/>
      <c r="D220" s="93">
        <v>269</v>
      </c>
    </row>
    <row r="221" spans="1:5" outlineLevel="2" x14ac:dyDescent="0.2">
      <c r="A221" s="141"/>
      <c r="B221" s="141"/>
      <c r="C221" s="127" t="s">
        <v>29</v>
      </c>
      <c r="D221" s="95">
        <v>269</v>
      </c>
    </row>
    <row r="222" spans="1:5" outlineLevel="1" x14ac:dyDescent="0.2">
      <c r="A222" s="128"/>
      <c r="B222" s="142" t="s">
        <v>319</v>
      </c>
      <c r="C222" s="142"/>
      <c r="D222" s="93">
        <v>339.08</v>
      </c>
    </row>
    <row r="223" spans="1:5" outlineLevel="2" x14ac:dyDescent="0.2">
      <c r="A223" s="141"/>
      <c r="B223" s="141"/>
      <c r="C223" s="127" t="s">
        <v>29</v>
      </c>
      <c r="D223" s="95">
        <v>339.08</v>
      </c>
    </row>
    <row r="224" spans="1:5" outlineLevel="1" x14ac:dyDescent="0.2">
      <c r="A224" s="128"/>
      <c r="B224" s="142" t="s">
        <v>320</v>
      </c>
      <c r="C224" s="142"/>
      <c r="D224" s="93">
        <v>228.8</v>
      </c>
    </row>
    <row r="225" spans="1:5" outlineLevel="2" x14ac:dyDescent="0.2">
      <c r="A225" s="141"/>
      <c r="B225" s="141"/>
      <c r="C225" s="127" t="s">
        <v>29</v>
      </c>
      <c r="D225" s="95">
        <v>152</v>
      </c>
      <c r="E225" s="62">
        <f>D225/D224</f>
        <v>0.66433566433566427</v>
      </c>
    </row>
    <row r="226" spans="1:5" outlineLevel="2" x14ac:dyDescent="0.2">
      <c r="A226" s="142"/>
      <c r="B226" s="142"/>
      <c r="C226" s="128" t="s">
        <v>31</v>
      </c>
      <c r="D226" s="94">
        <v>76.8</v>
      </c>
      <c r="E226" s="62">
        <f>D226/D224</f>
        <v>0.33566433566433562</v>
      </c>
    </row>
    <row r="227" spans="1:5" outlineLevel="1" x14ac:dyDescent="0.2">
      <c r="A227" s="127"/>
      <c r="B227" s="141" t="s">
        <v>321</v>
      </c>
      <c r="C227" s="141"/>
      <c r="D227" s="93">
        <v>45</v>
      </c>
    </row>
    <row r="228" spans="1:5" outlineLevel="2" x14ac:dyDescent="0.2">
      <c r="A228" s="142"/>
      <c r="B228" s="142"/>
      <c r="C228" s="128" t="s">
        <v>31</v>
      </c>
      <c r="D228" s="94">
        <v>45</v>
      </c>
    </row>
    <row r="229" spans="1:5" x14ac:dyDescent="0.2">
      <c r="A229" s="141" t="s">
        <v>20</v>
      </c>
      <c r="B229" s="141"/>
      <c r="C229" s="141"/>
      <c r="D229" s="93">
        <v>528</v>
      </c>
    </row>
    <row r="230" spans="1:5" outlineLevel="1" x14ac:dyDescent="0.2">
      <c r="A230" s="128"/>
      <c r="B230" s="142" t="s">
        <v>322</v>
      </c>
      <c r="C230" s="142"/>
      <c r="D230" s="93">
        <v>428.3</v>
      </c>
    </row>
    <row r="231" spans="1:5" outlineLevel="2" x14ac:dyDescent="0.2">
      <c r="A231" s="141"/>
      <c r="B231" s="141"/>
      <c r="C231" s="127" t="s">
        <v>29</v>
      </c>
      <c r="D231" s="95">
        <v>420.75</v>
      </c>
      <c r="E231" s="62">
        <f>D231/D230</f>
        <v>0.98237216904039226</v>
      </c>
    </row>
    <row r="232" spans="1:5" outlineLevel="2" x14ac:dyDescent="0.2">
      <c r="A232" s="142"/>
      <c r="B232" s="142"/>
      <c r="C232" s="128" t="s">
        <v>31</v>
      </c>
      <c r="D232" s="94">
        <v>7.55</v>
      </c>
      <c r="E232" s="62">
        <f>D232/D230</f>
        <v>1.7627830959607751E-2</v>
      </c>
    </row>
    <row r="233" spans="1:5" outlineLevel="1" x14ac:dyDescent="0.2">
      <c r="A233" s="127"/>
      <c r="B233" s="141" t="s">
        <v>323</v>
      </c>
      <c r="C233" s="141"/>
      <c r="D233" s="93">
        <v>99.7</v>
      </c>
    </row>
    <row r="234" spans="1:5" outlineLevel="2" x14ac:dyDescent="0.2">
      <c r="A234" s="142"/>
      <c r="B234" s="142"/>
      <c r="C234" s="128" t="s">
        <v>29</v>
      </c>
      <c r="D234" s="94">
        <v>99.7</v>
      </c>
      <c r="E234" s="62">
        <f>D234/D233</f>
        <v>1</v>
      </c>
    </row>
    <row r="235" spans="1:5" x14ac:dyDescent="0.2">
      <c r="A235" s="141" t="s">
        <v>21</v>
      </c>
      <c r="B235" s="141"/>
      <c r="C235" s="141"/>
      <c r="D235" s="93">
        <v>5876.6120000000101</v>
      </c>
    </row>
    <row r="236" spans="1:5" outlineLevel="1" x14ac:dyDescent="0.2">
      <c r="A236" s="128"/>
      <c r="B236" s="142" t="s">
        <v>324</v>
      </c>
      <c r="C236" s="142"/>
      <c r="D236" s="93">
        <v>12</v>
      </c>
    </row>
    <row r="237" spans="1:5" outlineLevel="2" x14ac:dyDescent="0.2">
      <c r="A237" s="141"/>
      <c r="B237" s="141"/>
      <c r="C237" s="127" t="s">
        <v>29</v>
      </c>
      <c r="D237" s="95">
        <v>12</v>
      </c>
    </row>
    <row r="238" spans="1:5" outlineLevel="1" x14ac:dyDescent="0.2">
      <c r="A238" s="128"/>
      <c r="B238" s="142" t="s">
        <v>325</v>
      </c>
      <c r="C238" s="142"/>
      <c r="D238" s="93">
        <v>1636.9780000000001</v>
      </c>
    </row>
    <row r="239" spans="1:5" outlineLevel="2" x14ac:dyDescent="0.2">
      <c r="A239" s="141"/>
      <c r="B239" s="141"/>
      <c r="C239" s="127" t="s">
        <v>29</v>
      </c>
      <c r="D239" s="95">
        <v>1157.548</v>
      </c>
      <c r="E239" s="53">
        <f>D239/$D$238</f>
        <v>0.70712495830731992</v>
      </c>
    </row>
    <row r="240" spans="1:5" outlineLevel="2" x14ac:dyDescent="0.2">
      <c r="A240" s="142"/>
      <c r="B240" s="142"/>
      <c r="C240" s="128" t="s">
        <v>31</v>
      </c>
      <c r="D240" s="94">
        <v>271.85000000000002</v>
      </c>
      <c r="E240" s="53">
        <f t="shared" ref="E240:E241" si="20">D240/$D$238</f>
        <v>0.16606820617015011</v>
      </c>
    </row>
    <row r="241" spans="1:5" outlineLevel="2" x14ac:dyDescent="0.2">
      <c r="A241" s="141"/>
      <c r="B241" s="141"/>
      <c r="C241" s="127" t="s">
        <v>33</v>
      </c>
      <c r="D241" s="95">
        <v>207.58</v>
      </c>
      <c r="E241" s="53">
        <f t="shared" si="20"/>
        <v>0.12680683552252994</v>
      </c>
    </row>
    <row r="242" spans="1:5" outlineLevel="1" x14ac:dyDescent="0.2">
      <c r="A242" s="128"/>
      <c r="B242" s="142" t="s">
        <v>326</v>
      </c>
      <c r="C242" s="142"/>
      <c r="D242" s="93">
        <v>688.7</v>
      </c>
    </row>
    <row r="243" spans="1:5" outlineLevel="2" x14ac:dyDescent="0.2">
      <c r="A243" s="141"/>
      <c r="B243" s="141"/>
      <c r="C243" s="127" t="s">
        <v>29</v>
      </c>
      <c r="D243" s="95">
        <v>611.9</v>
      </c>
      <c r="E243" s="53">
        <f>D243/$D$242</f>
        <v>0.88848555249019878</v>
      </c>
    </row>
    <row r="244" spans="1:5" outlineLevel="2" x14ac:dyDescent="0.2">
      <c r="A244" s="142"/>
      <c r="B244" s="142"/>
      <c r="C244" s="128" t="s">
        <v>31</v>
      </c>
      <c r="D244" s="94">
        <v>73.5</v>
      </c>
      <c r="E244" s="53">
        <f t="shared" ref="E244:E245" si="21">D244/$D$242</f>
        <v>0.1067228110933643</v>
      </c>
    </row>
    <row r="245" spans="1:5" outlineLevel="2" x14ac:dyDescent="0.2">
      <c r="A245" s="141"/>
      <c r="B245" s="141"/>
      <c r="C245" s="127" t="s">
        <v>33</v>
      </c>
      <c r="D245" s="95">
        <v>3.3</v>
      </c>
      <c r="E245" s="53">
        <f t="shared" si="21"/>
        <v>4.7916364164367646E-3</v>
      </c>
    </row>
    <row r="246" spans="1:5" outlineLevel="1" x14ac:dyDescent="0.2">
      <c r="A246" s="128"/>
      <c r="B246" s="142" t="s">
        <v>327</v>
      </c>
      <c r="C246" s="142"/>
      <c r="D246" s="93">
        <v>442.3</v>
      </c>
    </row>
    <row r="247" spans="1:5" outlineLevel="2" x14ac:dyDescent="0.2">
      <c r="A247" s="141"/>
      <c r="B247" s="141"/>
      <c r="C247" s="127" t="s">
        <v>29</v>
      </c>
      <c r="D247" s="95">
        <v>372.25</v>
      </c>
      <c r="E247" s="53">
        <f>D247/$D$246</f>
        <v>0.84162333257969701</v>
      </c>
    </row>
    <row r="248" spans="1:5" outlineLevel="2" x14ac:dyDescent="0.2">
      <c r="A248" s="142"/>
      <c r="B248" s="142"/>
      <c r="C248" s="128" t="s">
        <v>31</v>
      </c>
      <c r="D248" s="94">
        <v>18</v>
      </c>
      <c r="E248" s="53">
        <f t="shared" ref="E248:E249" si="22">D248/$D$246</f>
        <v>4.069635993669455E-2</v>
      </c>
    </row>
    <row r="249" spans="1:5" outlineLevel="2" x14ac:dyDescent="0.2">
      <c r="A249" s="141"/>
      <c r="B249" s="141"/>
      <c r="C249" s="127" t="s">
        <v>33</v>
      </c>
      <c r="D249" s="95">
        <v>52.05</v>
      </c>
      <c r="E249" s="53">
        <f t="shared" si="22"/>
        <v>0.1176803074836084</v>
      </c>
    </row>
    <row r="250" spans="1:5" outlineLevel="1" x14ac:dyDescent="0.2">
      <c r="A250" s="128"/>
      <c r="B250" s="142" t="s">
        <v>328</v>
      </c>
      <c r="C250" s="142"/>
      <c r="D250" s="93">
        <v>513.6</v>
      </c>
    </row>
    <row r="251" spans="1:5" outlineLevel="2" x14ac:dyDescent="0.2">
      <c r="A251" s="141"/>
      <c r="B251" s="141"/>
      <c r="C251" s="127" t="s">
        <v>29</v>
      </c>
      <c r="D251" s="95">
        <v>500.1</v>
      </c>
      <c r="E251" s="53">
        <f>D251/$D$250</f>
        <v>0.97371495327102808</v>
      </c>
    </row>
    <row r="252" spans="1:5" outlineLevel="2" x14ac:dyDescent="0.2">
      <c r="A252" s="142"/>
      <c r="B252" s="142"/>
      <c r="C252" s="128" t="s">
        <v>31</v>
      </c>
      <c r="D252" s="94">
        <v>6</v>
      </c>
      <c r="E252" s="53">
        <f t="shared" ref="E252:E253" si="23">D252/$D$250</f>
        <v>1.1682242990654205E-2</v>
      </c>
    </row>
    <row r="253" spans="1:5" outlineLevel="2" x14ac:dyDescent="0.2">
      <c r="A253" s="141"/>
      <c r="B253" s="141"/>
      <c r="C253" s="127" t="s">
        <v>33</v>
      </c>
      <c r="D253" s="95">
        <v>7.5</v>
      </c>
      <c r="E253" s="53">
        <f t="shared" si="23"/>
        <v>1.4602803738317757E-2</v>
      </c>
    </row>
    <row r="254" spans="1:5" outlineLevel="1" x14ac:dyDescent="0.2">
      <c r="A254" s="128"/>
      <c r="B254" s="142" t="s">
        <v>261</v>
      </c>
      <c r="C254" s="142"/>
      <c r="D254" s="93">
        <v>526.80999999999995</v>
      </c>
    </row>
    <row r="255" spans="1:5" outlineLevel="2" x14ac:dyDescent="0.2">
      <c r="A255" s="141"/>
      <c r="B255" s="141"/>
      <c r="C255" s="127" t="s">
        <v>29</v>
      </c>
      <c r="D255" s="95">
        <v>461.81</v>
      </c>
      <c r="E255" s="53">
        <f>D255/$D$254</f>
        <v>0.87661585770961081</v>
      </c>
    </row>
    <row r="256" spans="1:5" outlineLevel="2" x14ac:dyDescent="0.2">
      <c r="A256" s="142"/>
      <c r="B256" s="142"/>
      <c r="C256" s="128" t="s">
        <v>31</v>
      </c>
      <c r="D256" s="94">
        <v>4.5</v>
      </c>
      <c r="E256" s="53">
        <f>D256/$D$254</f>
        <v>8.5419790816423386E-3</v>
      </c>
    </row>
    <row r="257" spans="1:5" outlineLevel="2" x14ac:dyDescent="0.2">
      <c r="A257" s="141"/>
      <c r="B257" s="141"/>
      <c r="C257" s="127" t="s">
        <v>33</v>
      </c>
      <c r="D257" s="95">
        <v>60.5</v>
      </c>
      <c r="E257" s="53">
        <f>D257/$D$254</f>
        <v>0.114842163208747</v>
      </c>
    </row>
    <row r="258" spans="1:5" outlineLevel="1" x14ac:dyDescent="0.2">
      <c r="A258" s="128"/>
      <c r="B258" s="142" t="s">
        <v>329</v>
      </c>
      <c r="C258" s="142"/>
      <c r="D258" s="93">
        <v>59.2</v>
      </c>
    </row>
    <row r="259" spans="1:5" outlineLevel="2" x14ac:dyDescent="0.2">
      <c r="A259" s="141"/>
      <c r="B259" s="141"/>
      <c r="C259" s="127" t="s">
        <v>29</v>
      </c>
      <c r="D259" s="95">
        <v>59.2</v>
      </c>
    </row>
    <row r="260" spans="1:5" outlineLevel="1" x14ac:dyDescent="0.2">
      <c r="A260" s="128"/>
      <c r="B260" s="142" t="s">
        <v>330</v>
      </c>
      <c r="C260" s="142"/>
      <c r="D260" s="93">
        <v>75</v>
      </c>
    </row>
    <row r="261" spans="1:5" outlineLevel="2" x14ac:dyDescent="0.2">
      <c r="A261" s="141"/>
      <c r="B261" s="141"/>
      <c r="C261" s="127" t="s">
        <v>29</v>
      </c>
      <c r="D261" s="95">
        <v>75</v>
      </c>
    </row>
    <row r="262" spans="1:5" outlineLevel="1" x14ac:dyDescent="0.2">
      <c r="A262" s="128"/>
      <c r="B262" s="142" t="s">
        <v>331</v>
      </c>
      <c r="C262" s="142"/>
      <c r="D262" s="93">
        <v>235.7</v>
      </c>
    </row>
    <row r="263" spans="1:5" outlineLevel="2" x14ac:dyDescent="0.2">
      <c r="A263" s="141"/>
      <c r="B263" s="141"/>
      <c r="C263" s="127" t="s">
        <v>29</v>
      </c>
      <c r="D263" s="95">
        <v>199.6</v>
      </c>
      <c r="E263" s="53">
        <f>D263/$D$262</f>
        <v>0.8468392023759016</v>
      </c>
    </row>
    <row r="264" spans="1:5" outlineLevel="2" x14ac:dyDescent="0.2">
      <c r="A264" s="142"/>
      <c r="B264" s="142"/>
      <c r="C264" s="128" t="s">
        <v>31</v>
      </c>
      <c r="D264" s="94">
        <v>25.8</v>
      </c>
      <c r="E264" s="53">
        <f t="shared" ref="E264:E265" si="24">D264/$D$262</f>
        <v>0.10946117946542215</v>
      </c>
    </row>
    <row r="265" spans="1:5" outlineLevel="2" x14ac:dyDescent="0.2">
      <c r="A265" s="141"/>
      <c r="B265" s="141"/>
      <c r="C265" s="127" t="s">
        <v>33</v>
      </c>
      <c r="D265" s="95">
        <v>10.3</v>
      </c>
      <c r="E265" s="53">
        <f t="shared" si="24"/>
        <v>4.369961815867629E-2</v>
      </c>
    </row>
    <row r="266" spans="1:5" outlineLevel="1" x14ac:dyDescent="0.2">
      <c r="A266" s="128"/>
      <c r="B266" s="142" t="s">
        <v>332</v>
      </c>
      <c r="C266" s="142"/>
      <c r="D266" s="93">
        <v>1116.924</v>
      </c>
    </row>
    <row r="267" spans="1:5" outlineLevel="2" x14ac:dyDescent="0.2">
      <c r="A267" s="141"/>
      <c r="B267" s="141"/>
      <c r="C267" s="127" t="s">
        <v>29</v>
      </c>
      <c r="D267" s="95">
        <v>958.54900000000396</v>
      </c>
    </row>
    <row r="268" spans="1:5" outlineLevel="2" x14ac:dyDescent="0.2">
      <c r="A268" s="142"/>
      <c r="B268" s="142"/>
      <c r="C268" s="128" t="s">
        <v>31</v>
      </c>
      <c r="D268" s="94">
        <v>106.5</v>
      </c>
    </row>
    <row r="269" spans="1:5" outlineLevel="2" x14ac:dyDescent="0.2">
      <c r="A269" s="141"/>
      <c r="B269" s="141"/>
      <c r="C269" s="127" t="s">
        <v>33</v>
      </c>
      <c r="D269" s="95">
        <v>51.875</v>
      </c>
    </row>
    <row r="270" spans="1:5" outlineLevel="1" x14ac:dyDescent="0.2">
      <c r="A270" s="128"/>
      <c r="B270" s="142" t="s">
        <v>333</v>
      </c>
      <c r="C270" s="142"/>
      <c r="D270" s="93">
        <v>93.95</v>
      </c>
    </row>
    <row r="271" spans="1:5" outlineLevel="2" x14ac:dyDescent="0.2">
      <c r="A271" s="141"/>
      <c r="B271" s="141"/>
      <c r="C271" s="127" t="s">
        <v>29</v>
      </c>
      <c r="D271" s="95">
        <v>93.95</v>
      </c>
    </row>
    <row r="272" spans="1:5" outlineLevel="1" x14ac:dyDescent="0.2">
      <c r="A272" s="128"/>
      <c r="B272" s="142" t="s">
        <v>334</v>
      </c>
      <c r="C272" s="142"/>
      <c r="D272" s="93">
        <v>76.8</v>
      </c>
    </row>
    <row r="273" spans="1:5" outlineLevel="2" x14ac:dyDescent="0.2">
      <c r="A273" s="141"/>
      <c r="B273" s="141"/>
      <c r="C273" s="127" t="s">
        <v>29</v>
      </c>
      <c r="D273" s="95">
        <v>76.8</v>
      </c>
    </row>
    <row r="274" spans="1:5" outlineLevel="1" x14ac:dyDescent="0.2">
      <c r="A274" s="128"/>
      <c r="B274" s="142" t="s">
        <v>335</v>
      </c>
      <c r="C274" s="142"/>
      <c r="D274" s="93">
        <v>85.15</v>
      </c>
    </row>
    <row r="275" spans="1:5" outlineLevel="2" x14ac:dyDescent="0.2">
      <c r="A275" s="141"/>
      <c r="B275" s="141"/>
      <c r="C275" s="127" t="s">
        <v>29</v>
      </c>
      <c r="D275" s="95">
        <v>31.95</v>
      </c>
    </row>
    <row r="276" spans="1:5" outlineLevel="2" x14ac:dyDescent="0.2">
      <c r="A276" s="142"/>
      <c r="B276" s="142"/>
      <c r="C276" s="128" t="s">
        <v>31</v>
      </c>
      <c r="D276" s="94">
        <v>53.2</v>
      </c>
    </row>
    <row r="277" spans="1:5" outlineLevel="1" x14ac:dyDescent="0.2">
      <c r="A277" s="127"/>
      <c r="B277" s="141" t="s">
        <v>336</v>
      </c>
      <c r="C277" s="141"/>
      <c r="D277" s="93">
        <v>48</v>
      </c>
    </row>
    <row r="278" spans="1:5" outlineLevel="2" x14ac:dyDescent="0.2">
      <c r="A278" s="142"/>
      <c r="B278" s="142"/>
      <c r="C278" s="128" t="s">
        <v>29</v>
      </c>
      <c r="D278" s="94">
        <v>48</v>
      </c>
    </row>
    <row r="279" spans="1:5" outlineLevel="1" x14ac:dyDescent="0.2">
      <c r="A279" s="127"/>
      <c r="B279" s="141" t="s">
        <v>337</v>
      </c>
      <c r="C279" s="141"/>
      <c r="D279" s="93">
        <v>48</v>
      </c>
    </row>
    <row r="280" spans="1:5" outlineLevel="2" x14ac:dyDescent="0.2">
      <c r="A280" s="142"/>
      <c r="B280" s="142"/>
      <c r="C280" s="128" t="s">
        <v>29</v>
      </c>
      <c r="D280" s="94">
        <v>48</v>
      </c>
    </row>
    <row r="281" spans="1:5" outlineLevel="1" x14ac:dyDescent="0.2">
      <c r="A281" s="127"/>
      <c r="B281" s="141" t="s">
        <v>338</v>
      </c>
      <c r="C281" s="141"/>
      <c r="D281" s="93">
        <v>124</v>
      </c>
    </row>
    <row r="282" spans="1:5" outlineLevel="2" x14ac:dyDescent="0.2">
      <c r="A282" s="142"/>
      <c r="B282" s="142"/>
      <c r="C282" s="128" t="s">
        <v>29</v>
      </c>
      <c r="D282" s="94">
        <v>66.5</v>
      </c>
      <c r="E282" s="53">
        <f>D282/$D$281</f>
        <v>0.53629032258064513</v>
      </c>
    </row>
    <row r="283" spans="1:5" outlineLevel="2" x14ac:dyDescent="0.2">
      <c r="A283" s="141"/>
      <c r="B283" s="141"/>
      <c r="C283" s="127" t="s">
        <v>31</v>
      </c>
      <c r="D283" s="95">
        <v>57.5</v>
      </c>
      <c r="E283" s="53">
        <f>D283/$D$281</f>
        <v>0.46370967741935482</v>
      </c>
    </row>
    <row r="284" spans="1:5" outlineLevel="1" x14ac:dyDescent="0.2">
      <c r="A284" s="128"/>
      <c r="B284" s="142" t="s">
        <v>339</v>
      </c>
      <c r="C284" s="142"/>
      <c r="D284" s="93">
        <v>30</v>
      </c>
    </row>
    <row r="285" spans="1:5" outlineLevel="2" x14ac:dyDescent="0.2">
      <c r="A285" s="141"/>
      <c r="B285" s="141"/>
      <c r="C285" s="127" t="s">
        <v>29</v>
      </c>
      <c r="D285" s="95">
        <v>30</v>
      </c>
    </row>
    <row r="286" spans="1:5" outlineLevel="1" x14ac:dyDescent="0.2">
      <c r="A286" s="128"/>
      <c r="B286" s="142" t="s">
        <v>340</v>
      </c>
      <c r="C286" s="142"/>
      <c r="D286" s="93">
        <v>63.5</v>
      </c>
    </row>
    <row r="287" spans="1:5" outlineLevel="2" x14ac:dyDescent="0.2">
      <c r="A287" s="141"/>
      <c r="B287" s="141"/>
      <c r="C287" s="127" t="s">
        <v>29</v>
      </c>
      <c r="D287" s="95">
        <v>63.5</v>
      </c>
    </row>
    <row r="288" spans="1:5" x14ac:dyDescent="0.2">
      <c r="A288" s="142" t="s">
        <v>22</v>
      </c>
      <c r="B288" s="142"/>
      <c r="C288" s="142"/>
      <c r="D288" s="93">
        <v>2227.9</v>
      </c>
    </row>
    <row r="289" spans="1:5" outlineLevel="1" x14ac:dyDescent="0.2">
      <c r="A289" s="127"/>
      <c r="B289" s="141" t="s">
        <v>341</v>
      </c>
      <c r="C289" s="141"/>
      <c r="D289" s="93">
        <v>323.64999999999998</v>
      </c>
    </row>
    <row r="290" spans="1:5" outlineLevel="2" x14ac:dyDescent="0.2">
      <c r="A290" s="142"/>
      <c r="B290" s="142"/>
      <c r="C290" s="128" t="s">
        <v>29</v>
      </c>
      <c r="D290" s="94">
        <v>271.14999999999998</v>
      </c>
      <c r="E290" s="53">
        <f>D290/$D$289</f>
        <v>0.83778773366290749</v>
      </c>
    </row>
    <row r="291" spans="1:5" outlineLevel="2" x14ac:dyDescent="0.2">
      <c r="A291" s="141"/>
      <c r="B291" s="141"/>
      <c r="C291" s="127" t="s">
        <v>31</v>
      </c>
      <c r="D291" s="95">
        <v>36.799999999999997</v>
      </c>
      <c r="E291" s="53">
        <f t="shared" ref="E291:E292" si="25">D291/$D$289</f>
        <v>0.11370307430866677</v>
      </c>
    </row>
    <row r="292" spans="1:5" outlineLevel="2" x14ac:dyDescent="0.2">
      <c r="A292" s="142"/>
      <c r="B292" s="142"/>
      <c r="C292" s="128" t="s">
        <v>33</v>
      </c>
      <c r="D292" s="94">
        <v>15.7</v>
      </c>
      <c r="E292" s="53">
        <f t="shared" si="25"/>
        <v>4.8509192028425768E-2</v>
      </c>
    </row>
    <row r="293" spans="1:5" outlineLevel="1" x14ac:dyDescent="0.2">
      <c r="A293" s="127"/>
      <c r="B293" s="141" t="s">
        <v>342</v>
      </c>
      <c r="C293" s="141"/>
      <c r="D293" s="93">
        <v>371.65</v>
      </c>
    </row>
    <row r="294" spans="1:5" outlineLevel="2" x14ac:dyDescent="0.2">
      <c r="A294" s="142"/>
      <c r="B294" s="142"/>
      <c r="C294" s="128" t="s">
        <v>394</v>
      </c>
      <c r="D294" s="94">
        <v>24</v>
      </c>
      <c r="E294" s="53">
        <f>D294/$D$293</f>
        <v>6.4576886855912827E-2</v>
      </c>
    </row>
    <row r="295" spans="1:5" outlineLevel="2" x14ac:dyDescent="0.2">
      <c r="A295" s="141"/>
      <c r="B295" s="141"/>
      <c r="C295" s="127" t="s">
        <v>29</v>
      </c>
      <c r="D295" s="95">
        <v>255.7</v>
      </c>
      <c r="E295" s="53">
        <f t="shared" ref="E295:E298" si="26">D295/$D$293</f>
        <v>0.68801291537737119</v>
      </c>
    </row>
    <row r="296" spans="1:5" outlineLevel="2" x14ac:dyDescent="0.2">
      <c r="A296" s="142"/>
      <c r="B296" s="142"/>
      <c r="C296" s="128" t="s">
        <v>30</v>
      </c>
      <c r="D296" s="94">
        <v>18</v>
      </c>
      <c r="E296" s="53">
        <f t="shared" si="26"/>
        <v>4.8432665141934617E-2</v>
      </c>
    </row>
    <row r="297" spans="1:5" outlineLevel="2" x14ac:dyDescent="0.2">
      <c r="A297" s="141"/>
      <c r="B297" s="141"/>
      <c r="C297" s="127" t="s">
        <v>31</v>
      </c>
      <c r="D297" s="95">
        <v>64</v>
      </c>
      <c r="E297" s="53">
        <f t="shared" si="26"/>
        <v>0.17220503161576753</v>
      </c>
    </row>
    <row r="298" spans="1:5" outlineLevel="2" x14ac:dyDescent="0.2">
      <c r="A298" s="142"/>
      <c r="B298" s="142"/>
      <c r="C298" s="128" t="s">
        <v>33</v>
      </c>
      <c r="D298" s="94">
        <v>9.9499999999999993</v>
      </c>
      <c r="E298" s="53">
        <f t="shared" si="26"/>
        <v>2.6772501009013856E-2</v>
      </c>
    </row>
    <row r="299" spans="1:5" outlineLevel="1" x14ac:dyDescent="0.2">
      <c r="A299" s="127"/>
      <c r="B299" s="141" t="s">
        <v>343</v>
      </c>
      <c r="C299" s="141"/>
      <c r="D299" s="93">
        <v>273.2</v>
      </c>
    </row>
    <row r="300" spans="1:5" outlineLevel="2" x14ac:dyDescent="0.2">
      <c r="A300" s="142"/>
      <c r="B300" s="142"/>
      <c r="C300" s="128" t="s">
        <v>29</v>
      </c>
      <c r="D300" s="94">
        <v>232.7</v>
      </c>
      <c r="E300" s="53">
        <f>D300/$D$299</f>
        <v>0.85175695461200585</v>
      </c>
    </row>
    <row r="301" spans="1:5" outlineLevel="2" x14ac:dyDescent="0.2">
      <c r="A301" s="141"/>
      <c r="B301" s="141"/>
      <c r="C301" s="127" t="s">
        <v>31</v>
      </c>
      <c r="D301" s="95">
        <v>27</v>
      </c>
      <c r="E301" s="53">
        <f t="shared" ref="E301:E302" si="27">D301/$D$299</f>
        <v>9.8828696925329432E-2</v>
      </c>
    </row>
    <row r="302" spans="1:5" outlineLevel="2" x14ac:dyDescent="0.2">
      <c r="A302" s="142"/>
      <c r="B302" s="142"/>
      <c r="C302" s="128" t="s">
        <v>33</v>
      </c>
      <c r="D302" s="94">
        <v>13.5</v>
      </c>
      <c r="E302" s="53">
        <f t="shared" si="27"/>
        <v>4.9414348462664716E-2</v>
      </c>
    </row>
    <row r="303" spans="1:5" outlineLevel="1" x14ac:dyDescent="0.2">
      <c r="A303" s="127"/>
      <c r="B303" s="141" t="s">
        <v>344</v>
      </c>
      <c r="C303" s="141"/>
      <c r="D303" s="93">
        <v>322.38</v>
      </c>
    </row>
    <row r="304" spans="1:5" outlineLevel="2" x14ac:dyDescent="0.2">
      <c r="A304" s="142"/>
      <c r="B304" s="142"/>
      <c r="C304" s="128" t="s">
        <v>394</v>
      </c>
      <c r="D304" s="94">
        <v>4.5</v>
      </c>
      <c r="E304" s="53">
        <f>D304/$D$303</f>
        <v>1.3958682300390842E-2</v>
      </c>
    </row>
    <row r="305" spans="1:5" outlineLevel="2" x14ac:dyDescent="0.2">
      <c r="A305" s="141"/>
      <c r="B305" s="141"/>
      <c r="C305" s="127" t="s">
        <v>29</v>
      </c>
      <c r="D305" s="95">
        <v>281.18</v>
      </c>
      <c r="E305" s="53">
        <f t="shared" ref="E305:E307" si="28">D305/$D$303</f>
        <v>0.87220050871642163</v>
      </c>
    </row>
    <row r="306" spans="1:5" outlineLevel="2" x14ac:dyDescent="0.2">
      <c r="A306" s="142"/>
      <c r="B306" s="142"/>
      <c r="C306" s="128" t="s">
        <v>31</v>
      </c>
      <c r="D306" s="94">
        <v>11.2</v>
      </c>
      <c r="E306" s="53">
        <f t="shared" si="28"/>
        <v>3.4741609280972766E-2</v>
      </c>
    </row>
    <row r="307" spans="1:5" outlineLevel="2" x14ac:dyDescent="0.2">
      <c r="A307" s="141"/>
      <c r="B307" s="141"/>
      <c r="C307" s="127" t="s">
        <v>33</v>
      </c>
      <c r="D307" s="95">
        <v>25.5</v>
      </c>
      <c r="E307" s="53">
        <f t="shared" si="28"/>
        <v>7.9099199702214781E-2</v>
      </c>
    </row>
    <row r="308" spans="1:5" outlineLevel="1" x14ac:dyDescent="0.2">
      <c r="A308" s="128"/>
      <c r="B308" s="142" t="s">
        <v>345</v>
      </c>
      <c r="C308" s="142"/>
      <c r="D308" s="93">
        <v>288.05</v>
      </c>
    </row>
    <row r="309" spans="1:5" outlineLevel="2" x14ac:dyDescent="0.2">
      <c r="A309" s="141"/>
      <c r="B309" s="141"/>
      <c r="C309" s="127" t="s">
        <v>29</v>
      </c>
      <c r="D309" s="95">
        <v>230.8</v>
      </c>
      <c r="E309" s="53">
        <f>D309/$D$308</f>
        <v>0.80124978302378058</v>
      </c>
    </row>
    <row r="310" spans="1:5" outlineLevel="2" x14ac:dyDescent="0.2">
      <c r="A310" s="142"/>
      <c r="B310" s="142"/>
      <c r="C310" s="128" t="s">
        <v>31</v>
      </c>
      <c r="D310" s="94">
        <v>6.5</v>
      </c>
      <c r="E310" s="53">
        <f t="shared" ref="E310:E311" si="29">D310/$D$308</f>
        <v>2.2565526818260719E-2</v>
      </c>
    </row>
    <row r="311" spans="1:5" outlineLevel="2" x14ac:dyDescent="0.2">
      <c r="A311" s="141"/>
      <c r="B311" s="141"/>
      <c r="C311" s="127" t="s">
        <v>33</v>
      </c>
      <c r="D311" s="95">
        <v>50.75</v>
      </c>
      <c r="E311" s="53">
        <f t="shared" si="29"/>
        <v>0.17618469015795868</v>
      </c>
    </row>
    <row r="312" spans="1:5" outlineLevel="1" x14ac:dyDescent="0.2">
      <c r="A312" s="128"/>
      <c r="B312" s="142" t="s">
        <v>343</v>
      </c>
      <c r="C312" s="142"/>
      <c r="D312" s="93">
        <v>246.02</v>
      </c>
      <c r="E312" s="53"/>
    </row>
    <row r="313" spans="1:5" outlineLevel="2" x14ac:dyDescent="0.2">
      <c r="A313" s="141"/>
      <c r="B313" s="141"/>
      <c r="C313" s="127" t="s">
        <v>29</v>
      </c>
      <c r="D313" s="95">
        <v>190.97</v>
      </c>
      <c r="E313" s="53">
        <f>D313/$D$308</f>
        <v>0.66297517792049987</v>
      </c>
    </row>
    <row r="314" spans="1:5" outlineLevel="2" x14ac:dyDescent="0.2">
      <c r="A314" s="142"/>
      <c r="B314" s="142"/>
      <c r="C314" s="128" t="s">
        <v>31</v>
      </c>
      <c r="D314" s="94">
        <v>10.5</v>
      </c>
      <c r="E314" s="53">
        <f t="shared" ref="E314:E315" si="30">D314/$D$308</f>
        <v>3.6452004860267312E-2</v>
      </c>
    </row>
    <row r="315" spans="1:5" outlineLevel="2" x14ac:dyDescent="0.2">
      <c r="A315" s="141"/>
      <c r="B315" s="141"/>
      <c r="C315" s="127" t="s">
        <v>33</v>
      </c>
      <c r="D315" s="95">
        <v>44.55</v>
      </c>
      <c r="E315" s="53">
        <f t="shared" si="30"/>
        <v>0.15466064919284844</v>
      </c>
    </row>
    <row r="316" spans="1:5" outlineLevel="1" x14ac:dyDescent="0.2">
      <c r="A316" s="128"/>
      <c r="B316" s="142" t="s">
        <v>346</v>
      </c>
      <c r="C316" s="142"/>
      <c r="D316" s="93">
        <v>61</v>
      </c>
    </row>
    <row r="317" spans="1:5" outlineLevel="2" x14ac:dyDescent="0.2">
      <c r="A317" s="141"/>
      <c r="B317" s="141"/>
      <c r="C317" s="127" t="s">
        <v>29</v>
      </c>
      <c r="D317" s="95">
        <v>56</v>
      </c>
      <c r="E317" s="53">
        <f>D317/$D$316</f>
        <v>0.91803278688524592</v>
      </c>
    </row>
    <row r="318" spans="1:5" outlineLevel="2" x14ac:dyDescent="0.2">
      <c r="A318" s="142"/>
      <c r="B318" s="142"/>
      <c r="C318" s="128" t="s">
        <v>33</v>
      </c>
      <c r="D318" s="94">
        <v>5</v>
      </c>
      <c r="E318" s="53">
        <f>D318/$D$316</f>
        <v>8.1967213114754092E-2</v>
      </c>
    </row>
    <row r="319" spans="1:5" outlineLevel="1" x14ac:dyDescent="0.2">
      <c r="A319" s="127"/>
      <c r="B319" s="141" t="s">
        <v>347</v>
      </c>
      <c r="C319" s="141"/>
      <c r="D319" s="93">
        <v>53.5</v>
      </c>
    </row>
    <row r="320" spans="1:5" outlineLevel="2" x14ac:dyDescent="0.2">
      <c r="A320" s="142"/>
      <c r="B320" s="142"/>
      <c r="C320" s="128" t="s">
        <v>29</v>
      </c>
      <c r="D320" s="94">
        <v>27.3</v>
      </c>
      <c r="E320" s="53">
        <f>D320/$D$319</f>
        <v>0.51028037383177571</v>
      </c>
    </row>
    <row r="321" spans="1:5" outlineLevel="2" x14ac:dyDescent="0.2">
      <c r="A321" s="141"/>
      <c r="B321" s="141"/>
      <c r="C321" s="127" t="s">
        <v>31</v>
      </c>
      <c r="D321" s="95">
        <v>26.2</v>
      </c>
      <c r="E321" s="53">
        <f>D321/$D$319</f>
        <v>0.48971962616822429</v>
      </c>
    </row>
    <row r="322" spans="1:5" outlineLevel="1" x14ac:dyDescent="0.2">
      <c r="A322" s="128"/>
      <c r="B322" s="142" t="s">
        <v>348</v>
      </c>
      <c r="C322" s="142"/>
      <c r="D322" s="93">
        <v>49.4</v>
      </c>
    </row>
    <row r="323" spans="1:5" outlineLevel="2" x14ac:dyDescent="0.2">
      <c r="A323" s="141"/>
      <c r="B323" s="141"/>
      <c r="C323" s="127" t="s">
        <v>29</v>
      </c>
      <c r="D323" s="95">
        <v>49.4</v>
      </c>
    </row>
    <row r="324" spans="1:5" outlineLevel="1" x14ac:dyDescent="0.2">
      <c r="A324" s="128"/>
      <c r="B324" s="142" t="s">
        <v>349</v>
      </c>
      <c r="C324" s="142"/>
      <c r="D324" s="93">
        <v>56</v>
      </c>
    </row>
    <row r="325" spans="1:5" outlineLevel="2" x14ac:dyDescent="0.2">
      <c r="A325" s="141"/>
      <c r="B325" s="141"/>
      <c r="C325" s="127" t="s">
        <v>29</v>
      </c>
      <c r="D325" s="95">
        <v>56</v>
      </c>
    </row>
    <row r="326" spans="1:5" outlineLevel="1" x14ac:dyDescent="0.2">
      <c r="A326" s="128"/>
      <c r="B326" s="142" t="s">
        <v>350</v>
      </c>
      <c r="C326" s="142"/>
      <c r="D326" s="93">
        <v>47.55</v>
      </c>
    </row>
    <row r="327" spans="1:5" outlineLevel="2" x14ac:dyDescent="0.2">
      <c r="A327" s="141"/>
      <c r="B327" s="141"/>
      <c r="C327" s="127" t="s">
        <v>29</v>
      </c>
      <c r="D327" s="95">
        <v>44.65</v>
      </c>
      <c r="E327" s="53">
        <f>D327/$D$326</f>
        <v>0.93901156677181918</v>
      </c>
    </row>
    <row r="328" spans="1:5" outlineLevel="2" x14ac:dyDescent="0.2">
      <c r="A328" s="142"/>
      <c r="B328" s="142"/>
      <c r="C328" s="128" t="s">
        <v>31</v>
      </c>
      <c r="D328" s="94">
        <v>2</v>
      </c>
      <c r="E328" s="53">
        <f t="shared" ref="E328:E329" si="31">D328/$D$326</f>
        <v>4.2060988433228183E-2</v>
      </c>
    </row>
    <row r="329" spans="1:5" outlineLevel="2" x14ac:dyDescent="0.2">
      <c r="A329" s="141"/>
      <c r="B329" s="141"/>
      <c r="C329" s="127" t="s">
        <v>33</v>
      </c>
      <c r="D329" s="95">
        <v>0.9</v>
      </c>
      <c r="E329" s="53">
        <f t="shared" si="31"/>
        <v>1.8927444794952682E-2</v>
      </c>
    </row>
    <row r="330" spans="1:5" outlineLevel="1" x14ac:dyDescent="0.2">
      <c r="A330" s="128"/>
      <c r="B330" s="142" t="s">
        <v>351</v>
      </c>
      <c r="C330" s="142"/>
      <c r="D330" s="93">
        <v>135.5</v>
      </c>
    </row>
    <row r="331" spans="1:5" outlineLevel="2" x14ac:dyDescent="0.2">
      <c r="A331" s="141"/>
      <c r="B331" s="141"/>
      <c r="C331" s="127" t="s">
        <v>29</v>
      </c>
      <c r="D331" s="95">
        <v>135.5</v>
      </c>
    </row>
    <row r="332" spans="1:5" x14ac:dyDescent="0.2">
      <c r="A332" s="142" t="s">
        <v>23</v>
      </c>
      <c r="B332" s="142"/>
      <c r="C332" s="142"/>
      <c r="D332" s="93">
        <v>1687.2</v>
      </c>
    </row>
    <row r="333" spans="1:5" outlineLevel="1" x14ac:dyDescent="0.2">
      <c r="A333" s="127"/>
      <c r="B333" s="141" t="s">
        <v>352</v>
      </c>
      <c r="C333" s="141"/>
      <c r="D333" s="93">
        <v>259.8</v>
      </c>
    </row>
    <row r="334" spans="1:5" outlineLevel="2" x14ac:dyDescent="0.2">
      <c r="A334" s="142"/>
      <c r="B334" s="142"/>
      <c r="C334" s="128" t="s">
        <v>29</v>
      </c>
      <c r="D334" s="94">
        <v>246.8</v>
      </c>
      <c r="E334" s="53">
        <f>D334/$D$333</f>
        <v>0.94996150885296382</v>
      </c>
    </row>
    <row r="335" spans="1:5" outlineLevel="2" x14ac:dyDescent="0.2">
      <c r="A335" s="141"/>
      <c r="B335" s="141"/>
      <c r="C335" s="127" t="s">
        <v>31</v>
      </c>
      <c r="D335" s="95">
        <v>13</v>
      </c>
      <c r="E335" s="53">
        <f>D335/$D$333</f>
        <v>5.0038491147036179E-2</v>
      </c>
    </row>
    <row r="336" spans="1:5" outlineLevel="1" x14ac:dyDescent="0.2">
      <c r="A336" s="128"/>
      <c r="B336" s="142" t="s">
        <v>258</v>
      </c>
      <c r="C336" s="142"/>
      <c r="D336" s="93">
        <v>1223.3</v>
      </c>
    </row>
    <row r="337" spans="1:5" outlineLevel="2" x14ac:dyDescent="0.2">
      <c r="A337" s="141"/>
      <c r="B337" s="141"/>
      <c r="C337" s="128" t="s">
        <v>29</v>
      </c>
      <c r="D337" s="95">
        <v>925.2</v>
      </c>
      <c r="E337" s="53">
        <f>D337/$D$336</f>
        <v>0.75631488596419527</v>
      </c>
    </row>
    <row r="338" spans="1:5" outlineLevel="2" x14ac:dyDescent="0.2">
      <c r="A338" s="142"/>
      <c r="B338" s="142"/>
      <c r="C338" s="127" t="s">
        <v>31</v>
      </c>
      <c r="D338" s="94">
        <v>193.5</v>
      </c>
      <c r="E338" s="53">
        <f>D338/$D$336</f>
        <v>0.15817869696721981</v>
      </c>
    </row>
    <row r="339" spans="1:5" outlineLevel="2" x14ac:dyDescent="0.2">
      <c r="A339" s="141"/>
      <c r="B339" s="141"/>
      <c r="C339" s="127" t="s">
        <v>33</v>
      </c>
      <c r="D339" s="95">
        <v>104.6</v>
      </c>
      <c r="E339" s="53">
        <f>D339/$D$336</f>
        <v>8.5506417068584972E-2</v>
      </c>
    </row>
    <row r="340" spans="1:5" outlineLevel="1" x14ac:dyDescent="0.2">
      <c r="A340" s="128"/>
      <c r="B340" s="142" t="s">
        <v>353</v>
      </c>
      <c r="C340" s="142"/>
      <c r="D340" s="93">
        <v>61.5</v>
      </c>
    </row>
    <row r="341" spans="1:5" outlineLevel="2" x14ac:dyDescent="0.2">
      <c r="A341" s="141"/>
      <c r="B341" s="141"/>
      <c r="C341" s="127" t="s">
        <v>29</v>
      </c>
      <c r="D341" s="95">
        <v>8</v>
      </c>
      <c r="E341" s="53">
        <f>D341/$D$340</f>
        <v>0.13008130081300814</v>
      </c>
    </row>
    <row r="342" spans="1:5" outlineLevel="2" x14ac:dyDescent="0.2">
      <c r="A342" s="142"/>
      <c r="B342" s="142"/>
      <c r="C342" s="128" t="s">
        <v>31</v>
      </c>
      <c r="D342" s="94">
        <v>53.5</v>
      </c>
      <c r="E342" s="53">
        <f>D342/$D$340</f>
        <v>0.86991869918699183</v>
      </c>
    </row>
    <row r="343" spans="1:5" outlineLevel="1" x14ac:dyDescent="0.2">
      <c r="A343" s="127"/>
      <c r="B343" s="141" t="s">
        <v>354</v>
      </c>
      <c r="C343" s="141"/>
      <c r="D343" s="93">
        <v>53.6</v>
      </c>
    </row>
    <row r="344" spans="1:5" outlineLevel="2" x14ac:dyDescent="0.2">
      <c r="A344" s="142"/>
      <c r="B344" s="142"/>
      <c r="C344" s="128" t="s">
        <v>29</v>
      </c>
      <c r="D344" s="94">
        <v>53.6</v>
      </c>
    </row>
    <row r="345" spans="1:5" outlineLevel="1" x14ac:dyDescent="0.2">
      <c r="A345" s="127"/>
      <c r="B345" s="141" t="s">
        <v>355</v>
      </c>
      <c r="C345" s="141"/>
      <c r="D345" s="93">
        <v>39</v>
      </c>
    </row>
    <row r="346" spans="1:5" outlineLevel="2" x14ac:dyDescent="0.2">
      <c r="A346" s="142"/>
      <c r="B346" s="142"/>
      <c r="C346" s="128" t="s">
        <v>29</v>
      </c>
      <c r="D346" s="94">
        <v>39</v>
      </c>
    </row>
    <row r="347" spans="1:5" outlineLevel="1" x14ac:dyDescent="0.2">
      <c r="A347" s="127"/>
      <c r="B347" s="141" t="s">
        <v>356</v>
      </c>
      <c r="C347" s="141"/>
      <c r="D347" s="93">
        <v>50</v>
      </c>
    </row>
    <row r="348" spans="1:5" outlineLevel="2" x14ac:dyDescent="0.2">
      <c r="A348" s="142"/>
      <c r="B348" s="142"/>
      <c r="C348" s="128" t="s">
        <v>29</v>
      </c>
      <c r="D348" s="94">
        <v>45</v>
      </c>
    </row>
    <row r="349" spans="1:5" outlineLevel="2" x14ac:dyDescent="0.2">
      <c r="A349" s="141"/>
      <c r="B349" s="141"/>
      <c r="C349" s="127" t="s">
        <v>31</v>
      </c>
      <c r="D349" s="95">
        <v>5</v>
      </c>
    </row>
    <row r="350" spans="1:5" x14ac:dyDescent="0.2">
      <c r="A350" s="142" t="s">
        <v>24</v>
      </c>
      <c r="B350" s="142"/>
      <c r="C350" s="142"/>
      <c r="D350" s="93">
        <v>3192</v>
      </c>
    </row>
    <row r="351" spans="1:5" outlineLevel="1" x14ac:dyDescent="0.2">
      <c r="A351" s="127"/>
      <c r="B351" s="141" t="s">
        <v>357</v>
      </c>
      <c r="C351" s="141"/>
      <c r="D351" s="93">
        <v>1880.5</v>
      </c>
    </row>
    <row r="352" spans="1:5" outlineLevel="2" x14ac:dyDescent="0.2">
      <c r="A352" s="142"/>
      <c r="B352" s="142"/>
      <c r="C352" s="128" t="s">
        <v>29</v>
      </c>
      <c r="D352" s="94">
        <v>1681.56</v>
      </c>
      <c r="E352" s="53">
        <f>D352/$D$351</f>
        <v>0.89420898697155005</v>
      </c>
    </row>
    <row r="353" spans="1:5" outlineLevel="2" x14ac:dyDescent="0.2">
      <c r="A353" s="141"/>
      <c r="B353" s="141"/>
      <c r="C353" s="127" t="s">
        <v>31</v>
      </c>
      <c r="D353" s="95">
        <v>31.5</v>
      </c>
      <c r="E353" s="53">
        <f t="shared" ref="E353:E354" si="32">D353/$D$351</f>
        <v>1.675086413187982E-2</v>
      </c>
    </row>
    <row r="354" spans="1:5" outlineLevel="2" x14ac:dyDescent="0.2">
      <c r="A354" s="142"/>
      <c r="B354" s="142"/>
      <c r="C354" s="128" t="s">
        <v>33</v>
      </c>
      <c r="D354" s="94">
        <v>167.44</v>
      </c>
      <c r="E354" s="53">
        <f t="shared" si="32"/>
        <v>8.9040148896570054E-2</v>
      </c>
    </row>
    <row r="355" spans="1:5" outlineLevel="1" x14ac:dyDescent="0.2">
      <c r="A355" s="127"/>
      <c r="B355" s="141" t="s">
        <v>358</v>
      </c>
      <c r="C355" s="141"/>
      <c r="D355" s="93">
        <v>570.5</v>
      </c>
    </row>
    <row r="356" spans="1:5" outlineLevel="2" x14ac:dyDescent="0.2">
      <c r="A356" s="142"/>
      <c r="B356" s="142"/>
      <c r="C356" s="128" t="s">
        <v>29</v>
      </c>
      <c r="D356" s="94">
        <v>564.5</v>
      </c>
      <c r="E356" s="53">
        <f>D356/$D$355</f>
        <v>0.98948290972830855</v>
      </c>
    </row>
    <row r="357" spans="1:5" outlineLevel="2" x14ac:dyDescent="0.2">
      <c r="A357" s="141"/>
      <c r="B357" s="141"/>
      <c r="C357" s="127" t="s">
        <v>31</v>
      </c>
      <c r="D357" s="95">
        <v>6</v>
      </c>
      <c r="E357" s="53">
        <f>D357/$D$355</f>
        <v>1.0517090271691499E-2</v>
      </c>
    </row>
    <row r="358" spans="1:5" outlineLevel="1" x14ac:dyDescent="0.2">
      <c r="A358" s="128"/>
      <c r="B358" s="142" t="s">
        <v>359</v>
      </c>
      <c r="C358" s="142"/>
      <c r="D358" s="93">
        <v>525</v>
      </c>
    </row>
    <row r="359" spans="1:5" outlineLevel="2" x14ac:dyDescent="0.2">
      <c r="A359" s="141"/>
      <c r="B359" s="141"/>
      <c r="C359" s="127" t="s">
        <v>29</v>
      </c>
      <c r="D359" s="95">
        <v>501</v>
      </c>
      <c r="E359" s="62">
        <f>D359/$D$358</f>
        <v>0.95428571428571429</v>
      </c>
    </row>
    <row r="360" spans="1:5" outlineLevel="2" x14ac:dyDescent="0.2">
      <c r="A360" s="142"/>
      <c r="B360" s="142"/>
      <c r="C360" s="128" t="s">
        <v>31</v>
      </c>
      <c r="D360" s="94">
        <v>12</v>
      </c>
      <c r="E360" s="62">
        <f t="shared" ref="E360:E361" si="33">D360/$D$358</f>
        <v>2.2857142857142857E-2</v>
      </c>
    </row>
    <row r="361" spans="1:5" outlineLevel="2" x14ac:dyDescent="0.2">
      <c r="A361" s="141"/>
      <c r="B361" s="141"/>
      <c r="C361" s="127" t="s">
        <v>33</v>
      </c>
      <c r="D361" s="95">
        <v>12</v>
      </c>
      <c r="E361" s="62">
        <f t="shared" si="33"/>
        <v>2.2857142857142857E-2</v>
      </c>
    </row>
    <row r="362" spans="1:5" outlineLevel="1" x14ac:dyDescent="0.2">
      <c r="A362" s="128"/>
      <c r="B362" s="142" t="s">
        <v>360</v>
      </c>
      <c r="C362" s="142"/>
      <c r="D362" s="93">
        <v>216</v>
      </c>
    </row>
    <row r="363" spans="1:5" outlineLevel="2" x14ac:dyDescent="0.2">
      <c r="A363" s="141"/>
      <c r="B363" s="141"/>
      <c r="C363" s="127" t="s">
        <v>29</v>
      </c>
      <c r="D363" s="95">
        <v>216</v>
      </c>
    </row>
    <row r="364" spans="1:5" x14ac:dyDescent="0.2">
      <c r="A364" s="142" t="s">
        <v>25</v>
      </c>
      <c r="B364" s="142"/>
      <c r="C364" s="142"/>
      <c r="D364" s="93">
        <v>469.85</v>
      </c>
    </row>
    <row r="365" spans="1:5" outlineLevel="1" x14ac:dyDescent="0.2">
      <c r="A365" s="127"/>
      <c r="B365" s="141" t="s">
        <v>361</v>
      </c>
      <c r="C365" s="141"/>
      <c r="D365" s="93">
        <v>330.35</v>
      </c>
    </row>
    <row r="366" spans="1:5" outlineLevel="2" x14ac:dyDescent="0.2">
      <c r="A366" s="142"/>
      <c r="B366" s="142"/>
      <c r="C366" s="128" t="s">
        <v>394</v>
      </c>
      <c r="D366" s="94">
        <v>126</v>
      </c>
    </row>
    <row r="367" spans="1:5" outlineLevel="2" x14ac:dyDescent="0.2">
      <c r="A367" s="141"/>
      <c r="B367" s="141"/>
      <c r="C367" s="127" t="s">
        <v>30</v>
      </c>
      <c r="D367" s="95">
        <v>126</v>
      </c>
    </row>
    <row r="368" spans="1:5" outlineLevel="2" x14ac:dyDescent="0.2">
      <c r="A368" s="142"/>
      <c r="B368" s="142"/>
      <c r="C368" s="128" t="s">
        <v>9</v>
      </c>
      <c r="D368" s="94">
        <v>31.5</v>
      </c>
    </row>
    <row r="369" spans="1:4" outlineLevel="2" x14ac:dyDescent="0.2">
      <c r="A369" s="141"/>
      <c r="B369" s="141"/>
      <c r="C369" s="127" t="s">
        <v>33</v>
      </c>
      <c r="D369" s="95">
        <v>46.85</v>
      </c>
    </row>
    <row r="370" spans="1:4" outlineLevel="1" x14ac:dyDescent="0.2">
      <c r="A370" s="128"/>
      <c r="B370" s="142" t="s">
        <v>362</v>
      </c>
      <c r="C370" s="142"/>
      <c r="D370" s="93">
        <v>139.5</v>
      </c>
    </row>
    <row r="371" spans="1:4" outlineLevel="2" x14ac:dyDescent="0.2">
      <c r="A371" s="141"/>
      <c r="B371" s="141"/>
      <c r="C371" s="127" t="s">
        <v>29</v>
      </c>
      <c r="D371" s="95">
        <v>139.5</v>
      </c>
    </row>
    <row r="372" spans="1:4" x14ac:dyDescent="0.2">
      <c r="A372" s="142" t="s">
        <v>26</v>
      </c>
      <c r="B372" s="142"/>
      <c r="C372" s="142"/>
      <c r="D372" s="93">
        <v>2241.8890000000001</v>
      </c>
    </row>
    <row r="373" spans="1:4" outlineLevel="1" x14ac:dyDescent="0.2">
      <c r="A373" s="127"/>
      <c r="B373" s="141" t="s">
        <v>363</v>
      </c>
      <c r="C373" s="141"/>
      <c r="D373" s="93">
        <v>54</v>
      </c>
    </row>
    <row r="374" spans="1:4" outlineLevel="2" x14ac:dyDescent="0.2">
      <c r="A374" s="142"/>
      <c r="B374" s="142"/>
      <c r="C374" s="128" t="s">
        <v>29</v>
      </c>
      <c r="D374" s="94">
        <v>54</v>
      </c>
    </row>
    <row r="375" spans="1:4" outlineLevel="1" x14ac:dyDescent="0.2">
      <c r="A375" s="127"/>
      <c r="B375" s="141" t="s">
        <v>364</v>
      </c>
      <c r="C375" s="141"/>
      <c r="D375" s="93">
        <v>68.099999999999994</v>
      </c>
    </row>
    <row r="376" spans="1:4" outlineLevel="2" x14ac:dyDescent="0.2">
      <c r="A376" s="142"/>
      <c r="B376" s="142"/>
      <c r="C376" s="128" t="s">
        <v>29</v>
      </c>
      <c r="D376" s="94">
        <v>66.099999999999994</v>
      </c>
    </row>
    <row r="377" spans="1:4" outlineLevel="2" x14ac:dyDescent="0.2">
      <c r="A377" s="141"/>
      <c r="B377" s="141"/>
      <c r="C377" s="127" t="s">
        <v>31</v>
      </c>
      <c r="D377" s="95">
        <v>2</v>
      </c>
    </row>
    <row r="378" spans="1:4" outlineLevel="1" x14ac:dyDescent="0.2">
      <c r="A378" s="128"/>
      <c r="B378" s="142" t="s">
        <v>365</v>
      </c>
      <c r="C378" s="142"/>
      <c r="D378" s="93">
        <v>63</v>
      </c>
    </row>
    <row r="379" spans="1:4" outlineLevel="2" x14ac:dyDescent="0.2">
      <c r="A379" s="141"/>
      <c r="B379" s="141"/>
      <c r="C379" s="127" t="s">
        <v>29</v>
      </c>
      <c r="D379" s="95">
        <v>63</v>
      </c>
    </row>
    <row r="380" spans="1:4" outlineLevel="1" x14ac:dyDescent="0.2">
      <c r="A380" s="128"/>
      <c r="B380" s="142" t="s">
        <v>366</v>
      </c>
      <c r="C380" s="142"/>
      <c r="D380" s="93">
        <v>71.25</v>
      </c>
    </row>
    <row r="381" spans="1:4" outlineLevel="2" x14ac:dyDescent="0.2">
      <c r="A381" s="141"/>
      <c r="B381" s="141"/>
      <c r="C381" s="127" t="s">
        <v>29</v>
      </c>
      <c r="D381" s="95">
        <v>71.25</v>
      </c>
    </row>
    <row r="382" spans="1:4" outlineLevel="1" x14ac:dyDescent="0.2">
      <c r="A382" s="128"/>
      <c r="B382" s="142" t="s">
        <v>367</v>
      </c>
      <c r="C382" s="142"/>
      <c r="D382" s="93">
        <v>80</v>
      </c>
    </row>
    <row r="383" spans="1:4" outlineLevel="2" x14ac:dyDescent="0.2">
      <c r="A383" s="141"/>
      <c r="B383" s="141"/>
      <c r="C383" s="127" t="s">
        <v>29</v>
      </c>
      <c r="D383" s="95">
        <v>80</v>
      </c>
    </row>
    <row r="384" spans="1:4" outlineLevel="1" x14ac:dyDescent="0.2">
      <c r="A384" s="128"/>
      <c r="B384" s="142" t="s">
        <v>368</v>
      </c>
      <c r="C384" s="142"/>
      <c r="D384" s="93">
        <v>50</v>
      </c>
    </row>
    <row r="385" spans="1:4" outlineLevel="2" x14ac:dyDescent="0.2">
      <c r="A385" s="141"/>
      <c r="B385" s="141"/>
      <c r="C385" s="127" t="s">
        <v>29</v>
      </c>
      <c r="D385" s="95">
        <v>50</v>
      </c>
    </row>
    <row r="386" spans="1:4" outlineLevel="1" x14ac:dyDescent="0.2">
      <c r="A386" s="128"/>
      <c r="B386" s="142" t="s">
        <v>369</v>
      </c>
      <c r="C386" s="142"/>
      <c r="D386" s="93">
        <v>34.4</v>
      </c>
    </row>
    <row r="387" spans="1:4" outlineLevel="2" x14ac:dyDescent="0.2">
      <c r="A387" s="141"/>
      <c r="B387" s="141"/>
      <c r="C387" s="127" t="s">
        <v>29</v>
      </c>
      <c r="D387" s="95">
        <v>34.4</v>
      </c>
    </row>
    <row r="388" spans="1:4" outlineLevel="1" x14ac:dyDescent="0.2">
      <c r="A388" s="128"/>
      <c r="B388" s="142" t="s">
        <v>370</v>
      </c>
      <c r="C388" s="142"/>
      <c r="D388" s="93">
        <v>112.05</v>
      </c>
    </row>
    <row r="389" spans="1:4" outlineLevel="2" x14ac:dyDescent="0.2">
      <c r="A389" s="141"/>
      <c r="B389" s="141"/>
      <c r="C389" s="127" t="s">
        <v>29</v>
      </c>
      <c r="D389" s="95">
        <v>112.05</v>
      </c>
    </row>
    <row r="390" spans="1:4" outlineLevel="1" x14ac:dyDescent="0.2">
      <c r="A390" s="128"/>
      <c r="B390" s="142" t="s">
        <v>371</v>
      </c>
      <c r="C390" s="142"/>
      <c r="D390" s="93">
        <v>46</v>
      </c>
    </row>
    <row r="391" spans="1:4" outlineLevel="2" x14ac:dyDescent="0.2">
      <c r="A391" s="141"/>
      <c r="B391" s="141"/>
      <c r="C391" s="127" t="s">
        <v>29</v>
      </c>
      <c r="D391" s="95">
        <v>46</v>
      </c>
    </row>
    <row r="392" spans="1:4" outlineLevel="1" x14ac:dyDescent="0.2">
      <c r="A392" s="128"/>
      <c r="B392" s="142" t="s">
        <v>372</v>
      </c>
      <c r="C392" s="142"/>
      <c r="D392" s="93">
        <v>77.95</v>
      </c>
    </row>
    <row r="393" spans="1:4" outlineLevel="2" x14ac:dyDescent="0.2">
      <c r="A393" s="141"/>
      <c r="B393" s="141"/>
      <c r="C393" s="127" t="s">
        <v>29</v>
      </c>
      <c r="D393" s="95">
        <v>77.95</v>
      </c>
    </row>
    <row r="394" spans="1:4" outlineLevel="1" x14ac:dyDescent="0.2">
      <c r="A394" s="128"/>
      <c r="B394" s="142" t="s">
        <v>373</v>
      </c>
      <c r="C394" s="142"/>
      <c r="D394" s="93">
        <v>61.25</v>
      </c>
    </row>
    <row r="395" spans="1:4" outlineLevel="2" x14ac:dyDescent="0.2">
      <c r="A395" s="141"/>
      <c r="B395" s="141"/>
      <c r="C395" s="127" t="s">
        <v>29</v>
      </c>
      <c r="D395" s="95">
        <v>61.25</v>
      </c>
    </row>
    <row r="396" spans="1:4" outlineLevel="1" x14ac:dyDescent="0.2">
      <c r="A396" s="128"/>
      <c r="B396" s="142" t="s">
        <v>374</v>
      </c>
      <c r="C396" s="142"/>
      <c r="D396" s="93">
        <v>48</v>
      </c>
    </row>
    <row r="397" spans="1:4" outlineLevel="2" x14ac:dyDescent="0.2">
      <c r="A397" s="141"/>
      <c r="B397" s="141"/>
      <c r="C397" s="127" t="s">
        <v>29</v>
      </c>
      <c r="D397" s="95">
        <v>48</v>
      </c>
    </row>
    <row r="398" spans="1:4" outlineLevel="1" x14ac:dyDescent="0.2">
      <c r="A398" s="128"/>
      <c r="B398" s="142" t="s">
        <v>375</v>
      </c>
      <c r="C398" s="142"/>
      <c r="D398" s="93">
        <v>58</v>
      </c>
    </row>
    <row r="399" spans="1:4" outlineLevel="2" x14ac:dyDescent="0.2">
      <c r="A399" s="141"/>
      <c r="B399" s="141"/>
      <c r="C399" s="127" t="s">
        <v>29</v>
      </c>
      <c r="D399" s="95">
        <v>58</v>
      </c>
    </row>
    <row r="400" spans="1:4" outlineLevel="1" x14ac:dyDescent="0.2">
      <c r="A400" s="128"/>
      <c r="B400" s="142" t="s">
        <v>376</v>
      </c>
      <c r="C400" s="142"/>
      <c r="D400" s="93">
        <v>73</v>
      </c>
    </row>
    <row r="401" spans="1:4" outlineLevel="2" x14ac:dyDescent="0.2">
      <c r="A401" s="141"/>
      <c r="B401" s="141"/>
      <c r="C401" s="127" t="s">
        <v>29</v>
      </c>
      <c r="D401" s="95">
        <v>71.5</v>
      </c>
    </row>
    <row r="402" spans="1:4" outlineLevel="2" x14ac:dyDescent="0.2">
      <c r="A402" s="142"/>
      <c r="B402" s="142"/>
      <c r="C402" s="128" t="s">
        <v>31</v>
      </c>
      <c r="D402" s="94">
        <v>1.5</v>
      </c>
    </row>
    <row r="403" spans="1:4" outlineLevel="1" x14ac:dyDescent="0.2">
      <c r="A403" s="127"/>
      <c r="B403" s="141" t="s">
        <v>377</v>
      </c>
      <c r="C403" s="141"/>
      <c r="D403" s="93">
        <v>54</v>
      </c>
    </row>
    <row r="404" spans="1:4" outlineLevel="2" x14ac:dyDescent="0.2">
      <c r="A404" s="142"/>
      <c r="B404" s="142"/>
      <c r="C404" s="128" t="s">
        <v>29</v>
      </c>
      <c r="D404" s="94">
        <v>54</v>
      </c>
    </row>
    <row r="405" spans="1:4" outlineLevel="1" x14ac:dyDescent="0.2">
      <c r="A405" s="127"/>
      <c r="B405" s="141" t="s">
        <v>378</v>
      </c>
      <c r="C405" s="141"/>
      <c r="D405" s="93">
        <v>54</v>
      </c>
    </row>
    <row r="406" spans="1:4" outlineLevel="2" x14ac:dyDescent="0.2">
      <c r="A406" s="142"/>
      <c r="B406" s="142"/>
      <c r="C406" s="128" t="s">
        <v>29</v>
      </c>
      <c r="D406" s="94">
        <v>54</v>
      </c>
    </row>
    <row r="407" spans="1:4" outlineLevel="1" x14ac:dyDescent="0.2">
      <c r="A407" s="127"/>
      <c r="B407" s="141" t="s">
        <v>379</v>
      </c>
      <c r="C407" s="141"/>
      <c r="D407" s="93">
        <v>49.8</v>
      </c>
    </row>
    <row r="408" spans="1:4" outlineLevel="2" x14ac:dyDescent="0.2">
      <c r="A408" s="142"/>
      <c r="B408" s="142"/>
      <c r="C408" s="128" t="s">
        <v>29</v>
      </c>
      <c r="D408" s="94">
        <v>49.8</v>
      </c>
    </row>
    <row r="409" spans="1:4" outlineLevel="1" x14ac:dyDescent="0.2">
      <c r="A409" s="127"/>
      <c r="B409" s="141" t="s">
        <v>380</v>
      </c>
      <c r="C409" s="141"/>
      <c r="D409" s="93">
        <v>110.5</v>
      </c>
    </row>
    <row r="410" spans="1:4" outlineLevel="2" x14ac:dyDescent="0.2">
      <c r="A410" s="142"/>
      <c r="B410" s="142"/>
      <c r="C410" s="128" t="s">
        <v>29</v>
      </c>
      <c r="D410" s="94">
        <v>110.5</v>
      </c>
    </row>
    <row r="411" spans="1:4" outlineLevel="1" x14ac:dyDescent="0.2">
      <c r="A411" s="127"/>
      <c r="B411" s="141" t="s">
        <v>381</v>
      </c>
      <c r="C411" s="141"/>
      <c r="D411" s="93">
        <v>126</v>
      </c>
    </row>
    <row r="412" spans="1:4" outlineLevel="2" x14ac:dyDescent="0.2">
      <c r="A412" s="142"/>
      <c r="B412" s="142"/>
      <c r="C412" s="128" t="s">
        <v>29</v>
      </c>
      <c r="D412" s="94">
        <v>126</v>
      </c>
    </row>
    <row r="413" spans="1:4" outlineLevel="1" x14ac:dyDescent="0.2">
      <c r="A413" s="127"/>
      <c r="B413" s="141" t="s">
        <v>382</v>
      </c>
      <c r="C413" s="141"/>
      <c r="D413" s="93">
        <v>35.25</v>
      </c>
    </row>
    <row r="414" spans="1:4" outlineLevel="2" x14ac:dyDescent="0.2">
      <c r="A414" s="142"/>
      <c r="B414" s="142"/>
      <c r="C414" s="128" t="s">
        <v>29</v>
      </c>
      <c r="D414" s="94">
        <v>35.25</v>
      </c>
    </row>
    <row r="415" spans="1:4" outlineLevel="1" x14ac:dyDescent="0.2">
      <c r="A415" s="127"/>
      <c r="B415" s="141" t="s">
        <v>383</v>
      </c>
      <c r="C415" s="141"/>
      <c r="D415" s="93">
        <v>44</v>
      </c>
    </row>
    <row r="416" spans="1:4" outlineLevel="2" x14ac:dyDescent="0.2">
      <c r="A416" s="142"/>
      <c r="B416" s="142"/>
      <c r="C416" s="128" t="s">
        <v>29</v>
      </c>
      <c r="D416" s="94">
        <v>44</v>
      </c>
    </row>
    <row r="417" spans="1:4" outlineLevel="1" x14ac:dyDescent="0.2">
      <c r="A417" s="127"/>
      <c r="B417" s="141" t="s">
        <v>384</v>
      </c>
      <c r="C417" s="141"/>
      <c r="D417" s="93">
        <v>46.89</v>
      </c>
    </row>
    <row r="418" spans="1:4" outlineLevel="2" x14ac:dyDescent="0.2">
      <c r="A418" s="142"/>
      <c r="B418" s="142"/>
      <c r="C418" s="128" t="s">
        <v>29</v>
      </c>
      <c r="D418" s="94">
        <v>46.89</v>
      </c>
    </row>
    <row r="419" spans="1:4" outlineLevel="1" x14ac:dyDescent="0.2">
      <c r="A419" s="127"/>
      <c r="B419" s="141" t="s">
        <v>385</v>
      </c>
      <c r="C419" s="141"/>
      <c r="D419" s="93">
        <v>100.85</v>
      </c>
    </row>
    <row r="420" spans="1:4" outlineLevel="2" x14ac:dyDescent="0.2">
      <c r="A420" s="142"/>
      <c r="B420" s="142"/>
      <c r="C420" s="128" t="s">
        <v>29</v>
      </c>
      <c r="D420" s="94">
        <v>100.85</v>
      </c>
    </row>
    <row r="421" spans="1:4" outlineLevel="1" x14ac:dyDescent="0.2">
      <c r="A421" s="127"/>
      <c r="B421" s="141" t="s">
        <v>386</v>
      </c>
      <c r="C421" s="141"/>
      <c r="D421" s="93">
        <v>50</v>
      </c>
    </row>
    <row r="422" spans="1:4" outlineLevel="2" x14ac:dyDescent="0.2">
      <c r="A422" s="142"/>
      <c r="B422" s="142"/>
      <c r="C422" s="128" t="s">
        <v>29</v>
      </c>
      <c r="D422" s="94">
        <v>50</v>
      </c>
    </row>
    <row r="423" spans="1:4" outlineLevel="1" x14ac:dyDescent="0.2">
      <c r="A423" s="127"/>
      <c r="B423" s="141" t="s">
        <v>387</v>
      </c>
      <c r="C423" s="141"/>
      <c r="D423" s="93">
        <v>156.6</v>
      </c>
    </row>
    <row r="424" spans="1:4" outlineLevel="2" x14ac:dyDescent="0.2">
      <c r="A424" s="142"/>
      <c r="B424" s="142"/>
      <c r="C424" s="128" t="s">
        <v>29</v>
      </c>
      <c r="D424" s="94">
        <v>156.6</v>
      </c>
    </row>
    <row r="425" spans="1:4" outlineLevel="1" x14ac:dyDescent="0.2">
      <c r="A425" s="127"/>
      <c r="B425" s="141" t="s">
        <v>388</v>
      </c>
      <c r="C425" s="141"/>
      <c r="D425" s="93">
        <v>58</v>
      </c>
    </row>
    <row r="426" spans="1:4" outlineLevel="2" x14ac:dyDescent="0.2">
      <c r="A426" s="142"/>
      <c r="B426" s="142"/>
      <c r="C426" s="128" t="s">
        <v>29</v>
      </c>
      <c r="D426" s="94">
        <v>58</v>
      </c>
    </row>
    <row r="427" spans="1:4" outlineLevel="1" x14ac:dyDescent="0.2">
      <c r="A427" s="127"/>
      <c r="B427" s="141" t="s">
        <v>389</v>
      </c>
      <c r="C427" s="141"/>
      <c r="D427" s="93">
        <v>60</v>
      </c>
    </row>
    <row r="428" spans="1:4" outlineLevel="2" x14ac:dyDescent="0.2">
      <c r="A428" s="142"/>
      <c r="B428" s="142"/>
      <c r="C428" s="128" t="s">
        <v>29</v>
      </c>
      <c r="D428" s="94">
        <v>60</v>
      </c>
    </row>
    <row r="429" spans="1:4" outlineLevel="1" x14ac:dyDescent="0.2">
      <c r="A429" s="127"/>
      <c r="B429" s="141" t="s">
        <v>390</v>
      </c>
      <c r="C429" s="141"/>
      <c r="D429" s="93">
        <v>73.998999999999995</v>
      </c>
    </row>
    <row r="430" spans="1:4" outlineLevel="2" x14ac:dyDescent="0.2">
      <c r="A430" s="142"/>
      <c r="B430" s="142"/>
      <c r="C430" s="128" t="s">
        <v>29</v>
      </c>
      <c r="D430" s="94">
        <v>73.998999999999995</v>
      </c>
    </row>
    <row r="431" spans="1:4" outlineLevel="1" x14ac:dyDescent="0.2">
      <c r="A431" s="127"/>
      <c r="B431" s="141" t="s">
        <v>391</v>
      </c>
      <c r="C431" s="141"/>
      <c r="D431" s="93">
        <v>57</v>
      </c>
    </row>
    <row r="432" spans="1:4" outlineLevel="2" x14ac:dyDescent="0.2">
      <c r="A432" s="142"/>
      <c r="B432" s="142"/>
      <c r="C432" s="128" t="s">
        <v>29</v>
      </c>
      <c r="D432" s="94">
        <v>57</v>
      </c>
    </row>
    <row r="433" spans="1:4" outlineLevel="1" x14ac:dyDescent="0.2">
      <c r="A433" s="127"/>
      <c r="B433" s="141" t="s">
        <v>392</v>
      </c>
      <c r="C433" s="141"/>
      <c r="D433" s="93">
        <v>90</v>
      </c>
    </row>
    <row r="434" spans="1:4" outlineLevel="2" x14ac:dyDescent="0.2">
      <c r="A434" s="142"/>
      <c r="B434" s="142"/>
      <c r="C434" s="128" t="s">
        <v>29</v>
      </c>
      <c r="D434" s="94">
        <v>4.5</v>
      </c>
    </row>
    <row r="435" spans="1:4" outlineLevel="2" x14ac:dyDescent="0.2">
      <c r="A435" s="141"/>
      <c r="B435" s="141"/>
      <c r="C435" s="127" t="s">
        <v>30</v>
      </c>
      <c r="D435" s="95">
        <v>1.5</v>
      </c>
    </row>
    <row r="436" spans="1:4" outlineLevel="2" x14ac:dyDescent="0.2">
      <c r="A436" s="142"/>
      <c r="B436" s="142"/>
      <c r="C436" s="128" t="s">
        <v>31</v>
      </c>
      <c r="D436" s="94">
        <v>84</v>
      </c>
    </row>
    <row r="437" spans="1:4" outlineLevel="1" x14ac:dyDescent="0.2">
      <c r="A437" s="127"/>
      <c r="B437" s="141" t="s">
        <v>393</v>
      </c>
      <c r="C437" s="141"/>
      <c r="D437" s="93">
        <v>178</v>
      </c>
    </row>
    <row r="438" spans="1:4" outlineLevel="2" x14ac:dyDescent="0.2">
      <c r="A438" s="142"/>
      <c r="B438" s="142"/>
      <c r="C438" s="128" t="s">
        <v>29</v>
      </c>
      <c r="D438" s="94">
        <v>178</v>
      </c>
    </row>
  </sheetData>
  <mergeCells count="434">
    <mergeCell ref="A11:B11"/>
    <mergeCell ref="A12:B12"/>
    <mergeCell ref="A13:B13"/>
    <mergeCell ref="A14:B14"/>
    <mergeCell ref="B15:C15"/>
    <mergeCell ref="A16:B16"/>
    <mergeCell ref="A3:D3"/>
    <mergeCell ref="A4:D4"/>
    <mergeCell ref="A7:C7"/>
    <mergeCell ref="A8:C8"/>
    <mergeCell ref="B9:C9"/>
    <mergeCell ref="A10:B10"/>
    <mergeCell ref="A23:B23"/>
    <mergeCell ref="A24:B24"/>
    <mergeCell ref="A25:B25"/>
    <mergeCell ref="A26:B26"/>
    <mergeCell ref="B27:C27"/>
    <mergeCell ref="A28:B28"/>
    <mergeCell ref="A17:B17"/>
    <mergeCell ref="A18:B18"/>
    <mergeCell ref="A19:B19"/>
    <mergeCell ref="A20:B20"/>
    <mergeCell ref="B21:C21"/>
    <mergeCell ref="A22:B22"/>
    <mergeCell ref="A35:B35"/>
    <mergeCell ref="A36:B36"/>
    <mergeCell ref="A37:B37"/>
    <mergeCell ref="A38:B38"/>
    <mergeCell ref="B39:C39"/>
    <mergeCell ref="A40:B40"/>
    <mergeCell ref="A29:B29"/>
    <mergeCell ref="A30:B30"/>
    <mergeCell ref="A31:B31"/>
    <mergeCell ref="A32:B32"/>
    <mergeCell ref="B33:C33"/>
    <mergeCell ref="A34:B34"/>
    <mergeCell ref="A47:B47"/>
    <mergeCell ref="A48:B48"/>
    <mergeCell ref="B49:C49"/>
    <mergeCell ref="A50:B50"/>
    <mergeCell ref="B51:C51"/>
    <mergeCell ref="A52:B52"/>
    <mergeCell ref="A41:B41"/>
    <mergeCell ref="A42:B42"/>
    <mergeCell ref="A43:B43"/>
    <mergeCell ref="A44:B44"/>
    <mergeCell ref="B45:C45"/>
    <mergeCell ref="A46:B46"/>
    <mergeCell ref="B59:C59"/>
    <mergeCell ref="A60:B60"/>
    <mergeCell ref="B61:C61"/>
    <mergeCell ref="A62:B62"/>
    <mergeCell ref="B63:C63"/>
    <mergeCell ref="A64:B64"/>
    <mergeCell ref="B53:C53"/>
    <mergeCell ref="A54:B54"/>
    <mergeCell ref="B55:C55"/>
    <mergeCell ref="A56:B56"/>
    <mergeCell ref="B57:C57"/>
    <mergeCell ref="A58:B58"/>
    <mergeCell ref="A71:B71"/>
    <mergeCell ref="A72:B72"/>
    <mergeCell ref="A73:B73"/>
    <mergeCell ref="B74:C74"/>
    <mergeCell ref="A75:B75"/>
    <mergeCell ref="A76:B76"/>
    <mergeCell ref="A65:C65"/>
    <mergeCell ref="B66:C66"/>
    <mergeCell ref="A67:B67"/>
    <mergeCell ref="A68:B68"/>
    <mergeCell ref="A69:B69"/>
    <mergeCell ref="B70:C70"/>
    <mergeCell ref="A83:B83"/>
    <mergeCell ref="B84:C84"/>
    <mergeCell ref="A85:B85"/>
    <mergeCell ref="A86:C86"/>
    <mergeCell ref="B87:C87"/>
    <mergeCell ref="A88:B88"/>
    <mergeCell ref="A77:B77"/>
    <mergeCell ref="B78:C78"/>
    <mergeCell ref="A79:B79"/>
    <mergeCell ref="B80:C80"/>
    <mergeCell ref="A81:B81"/>
    <mergeCell ref="B82:C82"/>
    <mergeCell ref="A95:C95"/>
    <mergeCell ref="B96:C96"/>
    <mergeCell ref="A97:B97"/>
    <mergeCell ref="A98:B98"/>
    <mergeCell ref="A99:B99"/>
    <mergeCell ref="B100:C100"/>
    <mergeCell ref="A89:B89"/>
    <mergeCell ref="A90:B90"/>
    <mergeCell ref="B91:C91"/>
    <mergeCell ref="A92:B92"/>
    <mergeCell ref="B93:C93"/>
    <mergeCell ref="A94:B94"/>
    <mergeCell ref="A107:B107"/>
    <mergeCell ref="B108:C108"/>
    <mergeCell ref="A109:B109"/>
    <mergeCell ref="A110:B110"/>
    <mergeCell ref="A111:B111"/>
    <mergeCell ref="B112:C112"/>
    <mergeCell ref="A101:B101"/>
    <mergeCell ref="A102:B102"/>
    <mergeCell ref="A103:B103"/>
    <mergeCell ref="B104:C104"/>
    <mergeCell ref="A105:B105"/>
    <mergeCell ref="A106:B106"/>
    <mergeCell ref="A119:B119"/>
    <mergeCell ref="B120:C120"/>
    <mergeCell ref="A121:B121"/>
    <mergeCell ref="A122:B122"/>
    <mergeCell ref="B123:C123"/>
    <mergeCell ref="A124:B124"/>
    <mergeCell ref="A113:B113"/>
    <mergeCell ref="A114:B114"/>
    <mergeCell ref="A115:B115"/>
    <mergeCell ref="B116:C116"/>
    <mergeCell ref="A117:B117"/>
    <mergeCell ref="B118:C118"/>
    <mergeCell ref="A131:B131"/>
    <mergeCell ref="B132:C132"/>
    <mergeCell ref="A133:B133"/>
    <mergeCell ref="A134:B134"/>
    <mergeCell ref="A135:C135"/>
    <mergeCell ref="B136:C136"/>
    <mergeCell ref="B125:C125"/>
    <mergeCell ref="A126:B126"/>
    <mergeCell ref="A127:B127"/>
    <mergeCell ref="B128:C128"/>
    <mergeCell ref="A129:B129"/>
    <mergeCell ref="B130:C130"/>
    <mergeCell ref="B143:C143"/>
    <mergeCell ref="A144:B144"/>
    <mergeCell ref="A145:B145"/>
    <mergeCell ref="B146:C146"/>
    <mergeCell ref="A147:B147"/>
    <mergeCell ref="B148:C148"/>
    <mergeCell ref="A137:B137"/>
    <mergeCell ref="A138:B138"/>
    <mergeCell ref="A139:B139"/>
    <mergeCell ref="B140:C140"/>
    <mergeCell ref="A141:B141"/>
    <mergeCell ref="A142:B142"/>
    <mergeCell ref="A155:C155"/>
    <mergeCell ref="B156:C156"/>
    <mergeCell ref="A157:B157"/>
    <mergeCell ref="A158:B158"/>
    <mergeCell ref="A159:B159"/>
    <mergeCell ref="B160:C160"/>
    <mergeCell ref="A149:B149"/>
    <mergeCell ref="A150:B150"/>
    <mergeCell ref="B151:C151"/>
    <mergeCell ref="A152:B152"/>
    <mergeCell ref="B153:C153"/>
    <mergeCell ref="A154:B154"/>
    <mergeCell ref="A167:B167"/>
    <mergeCell ref="B168:C168"/>
    <mergeCell ref="A169:B169"/>
    <mergeCell ref="A170:B170"/>
    <mergeCell ref="A171:B171"/>
    <mergeCell ref="B172:C172"/>
    <mergeCell ref="A161:B161"/>
    <mergeCell ref="A162:B162"/>
    <mergeCell ref="A163:B163"/>
    <mergeCell ref="B164:C164"/>
    <mergeCell ref="A165:B165"/>
    <mergeCell ref="A166:B166"/>
    <mergeCell ref="A179:B179"/>
    <mergeCell ref="B180:C180"/>
    <mergeCell ref="A181:B181"/>
    <mergeCell ref="B182:C182"/>
    <mergeCell ref="A183:B183"/>
    <mergeCell ref="B184:C184"/>
    <mergeCell ref="A173:B173"/>
    <mergeCell ref="B174:C174"/>
    <mergeCell ref="A175:B175"/>
    <mergeCell ref="B176:C176"/>
    <mergeCell ref="A177:B177"/>
    <mergeCell ref="B178:C178"/>
    <mergeCell ref="A191:B191"/>
    <mergeCell ref="A192:B192"/>
    <mergeCell ref="B193:C193"/>
    <mergeCell ref="A194:B194"/>
    <mergeCell ref="A195:B195"/>
    <mergeCell ref="B196:C196"/>
    <mergeCell ref="A185:B185"/>
    <mergeCell ref="A186:B186"/>
    <mergeCell ref="B187:C187"/>
    <mergeCell ref="A188:B188"/>
    <mergeCell ref="A189:C189"/>
    <mergeCell ref="B190:C190"/>
    <mergeCell ref="B203:C203"/>
    <mergeCell ref="A204:B204"/>
    <mergeCell ref="B205:C205"/>
    <mergeCell ref="A206:B206"/>
    <mergeCell ref="B207:C207"/>
    <mergeCell ref="A208:B208"/>
    <mergeCell ref="A197:B197"/>
    <mergeCell ref="A198:B198"/>
    <mergeCell ref="B199:C199"/>
    <mergeCell ref="A200:B200"/>
    <mergeCell ref="B201:C201"/>
    <mergeCell ref="A202:B202"/>
    <mergeCell ref="B215:C215"/>
    <mergeCell ref="A216:B216"/>
    <mergeCell ref="A217:B217"/>
    <mergeCell ref="B218:C218"/>
    <mergeCell ref="A219:B219"/>
    <mergeCell ref="B220:C220"/>
    <mergeCell ref="A209:B209"/>
    <mergeCell ref="B210:C210"/>
    <mergeCell ref="A211:B211"/>
    <mergeCell ref="B212:C212"/>
    <mergeCell ref="A213:B213"/>
    <mergeCell ref="A214:C214"/>
    <mergeCell ref="B227:C227"/>
    <mergeCell ref="A228:B228"/>
    <mergeCell ref="A229:C229"/>
    <mergeCell ref="B230:C230"/>
    <mergeCell ref="A231:B231"/>
    <mergeCell ref="A232:B232"/>
    <mergeCell ref="A221:B221"/>
    <mergeCell ref="B222:C222"/>
    <mergeCell ref="A223:B223"/>
    <mergeCell ref="B224:C224"/>
    <mergeCell ref="A225:B225"/>
    <mergeCell ref="A226:B226"/>
    <mergeCell ref="A239:B239"/>
    <mergeCell ref="A240:B240"/>
    <mergeCell ref="A241:B241"/>
    <mergeCell ref="B242:C242"/>
    <mergeCell ref="A243:B243"/>
    <mergeCell ref="A244:B244"/>
    <mergeCell ref="B233:C233"/>
    <mergeCell ref="A234:B234"/>
    <mergeCell ref="A235:C235"/>
    <mergeCell ref="B236:C236"/>
    <mergeCell ref="A237:B237"/>
    <mergeCell ref="B238:C238"/>
    <mergeCell ref="A251:B251"/>
    <mergeCell ref="A252:B252"/>
    <mergeCell ref="A253:B253"/>
    <mergeCell ref="B254:C254"/>
    <mergeCell ref="A255:B255"/>
    <mergeCell ref="A256:B256"/>
    <mergeCell ref="A245:B245"/>
    <mergeCell ref="B246:C246"/>
    <mergeCell ref="A247:B247"/>
    <mergeCell ref="A248:B248"/>
    <mergeCell ref="A249:B249"/>
    <mergeCell ref="B250:C250"/>
    <mergeCell ref="A263:B263"/>
    <mergeCell ref="A264:B264"/>
    <mergeCell ref="A265:B265"/>
    <mergeCell ref="B266:C266"/>
    <mergeCell ref="A267:B267"/>
    <mergeCell ref="A268:B268"/>
    <mergeCell ref="A257:B257"/>
    <mergeCell ref="B258:C258"/>
    <mergeCell ref="A259:B259"/>
    <mergeCell ref="B260:C260"/>
    <mergeCell ref="A261:B261"/>
    <mergeCell ref="B262:C262"/>
    <mergeCell ref="A275:B275"/>
    <mergeCell ref="A276:B276"/>
    <mergeCell ref="B277:C277"/>
    <mergeCell ref="A278:B278"/>
    <mergeCell ref="B279:C279"/>
    <mergeCell ref="A280:B280"/>
    <mergeCell ref="A269:B269"/>
    <mergeCell ref="B270:C270"/>
    <mergeCell ref="A271:B271"/>
    <mergeCell ref="B272:C272"/>
    <mergeCell ref="A273:B273"/>
    <mergeCell ref="B274:C274"/>
    <mergeCell ref="A287:B287"/>
    <mergeCell ref="A288:C288"/>
    <mergeCell ref="B289:C289"/>
    <mergeCell ref="A290:B290"/>
    <mergeCell ref="A291:B291"/>
    <mergeCell ref="A292:B292"/>
    <mergeCell ref="B281:C281"/>
    <mergeCell ref="A282:B282"/>
    <mergeCell ref="A283:B283"/>
    <mergeCell ref="B284:C284"/>
    <mergeCell ref="A285:B285"/>
    <mergeCell ref="B286:C286"/>
    <mergeCell ref="B299:C299"/>
    <mergeCell ref="A300:B300"/>
    <mergeCell ref="A301:B301"/>
    <mergeCell ref="A302:B302"/>
    <mergeCell ref="B303:C303"/>
    <mergeCell ref="A304:B304"/>
    <mergeCell ref="B293:C293"/>
    <mergeCell ref="A294:B294"/>
    <mergeCell ref="A295:B295"/>
    <mergeCell ref="A296:B296"/>
    <mergeCell ref="A297:B297"/>
    <mergeCell ref="A298:B298"/>
    <mergeCell ref="A311:B311"/>
    <mergeCell ref="B312:C312"/>
    <mergeCell ref="A313:B313"/>
    <mergeCell ref="A314:B314"/>
    <mergeCell ref="A315:B315"/>
    <mergeCell ref="B316:C316"/>
    <mergeCell ref="A305:B305"/>
    <mergeCell ref="A306:B306"/>
    <mergeCell ref="A307:B307"/>
    <mergeCell ref="B308:C308"/>
    <mergeCell ref="A309:B309"/>
    <mergeCell ref="A310:B310"/>
    <mergeCell ref="A323:B323"/>
    <mergeCell ref="B324:C324"/>
    <mergeCell ref="A325:B325"/>
    <mergeCell ref="B326:C326"/>
    <mergeCell ref="A327:B327"/>
    <mergeCell ref="A328:B328"/>
    <mergeCell ref="A317:B317"/>
    <mergeCell ref="A318:B318"/>
    <mergeCell ref="B319:C319"/>
    <mergeCell ref="A320:B320"/>
    <mergeCell ref="A321:B321"/>
    <mergeCell ref="B322:C322"/>
    <mergeCell ref="A335:B335"/>
    <mergeCell ref="B336:C336"/>
    <mergeCell ref="A337:B337"/>
    <mergeCell ref="A338:B338"/>
    <mergeCell ref="A339:B339"/>
    <mergeCell ref="B340:C340"/>
    <mergeCell ref="A329:B329"/>
    <mergeCell ref="B330:C330"/>
    <mergeCell ref="A331:B331"/>
    <mergeCell ref="A332:C332"/>
    <mergeCell ref="B333:C333"/>
    <mergeCell ref="A334:B334"/>
    <mergeCell ref="B347:C347"/>
    <mergeCell ref="A348:B348"/>
    <mergeCell ref="A349:B349"/>
    <mergeCell ref="A350:C350"/>
    <mergeCell ref="B351:C351"/>
    <mergeCell ref="A352:B352"/>
    <mergeCell ref="A341:B341"/>
    <mergeCell ref="A342:B342"/>
    <mergeCell ref="B343:C343"/>
    <mergeCell ref="A344:B344"/>
    <mergeCell ref="B345:C345"/>
    <mergeCell ref="A346:B346"/>
    <mergeCell ref="A359:B359"/>
    <mergeCell ref="A360:B360"/>
    <mergeCell ref="A361:B361"/>
    <mergeCell ref="B362:C362"/>
    <mergeCell ref="A363:B363"/>
    <mergeCell ref="A364:C364"/>
    <mergeCell ref="A353:B353"/>
    <mergeCell ref="A354:B354"/>
    <mergeCell ref="B355:C355"/>
    <mergeCell ref="A356:B356"/>
    <mergeCell ref="A357:B357"/>
    <mergeCell ref="B358:C358"/>
    <mergeCell ref="A371:B371"/>
    <mergeCell ref="A372:C372"/>
    <mergeCell ref="B373:C373"/>
    <mergeCell ref="A374:B374"/>
    <mergeCell ref="B375:C375"/>
    <mergeCell ref="A376:B376"/>
    <mergeCell ref="B365:C365"/>
    <mergeCell ref="A366:B366"/>
    <mergeCell ref="A367:B367"/>
    <mergeCell ref="A368:B368"/>
    <mergeCell ref="A369:B369"/>
    <mergeCell ref="B370:C370"/>
    <mergeCell ref="A383:B383"/>
    <mergeCell ref="B384:C384"/>
    <mergeCell ref="A385:B385"/>
    <mergeCell ref="B386:C386"/>
    <mergeCell ref="A387:B387"/>
    <mergeCell ref="B388:C388"/>
    <mergeCell ref="A377:B377"/>
    <mergeCell ref="B378:C378"/>
    <mergeCell ref="A379:B379"/>
    <mergeCell ref="B380:C380"/>
    <mergeCell ref="A381:B381"/>
    <mergeCell ref="B382:C382"/>
    <mergeCell ref="A395:B395"/>
    <mergeCell ref="B396:C396"/>
    <mergeCell ref="A397:B397"/>
    <mergeCell ref="B398:C398"/>
    <mergeCell ref="A399:B399"/>
    <mergeCell ref="B400:C400"/>
    <mergeCell ref="A389:B389"/>
    <mergeCell ref="B390:C390"/>
    <mergeCell ref="A391:B391"/>
    <mergeCell ref="B392:C392"/>
    <mergeCell ref="A393:B393"/>
    <mergeCell ref="B394:C394"/>
    <mergeCell ref="B407:C407"/>
    <mergeCell ref="A408:B408"/>
    <mergeCell ref="B409:C409"/>
    <mergeCell ref="A410:B410"/>
    <mergeCell ref="B411:C411"/>
    <mergeCell ref="A412:B412"/>
    <mergeCell ref="A401:B401"/>
    <mergeCell ref="A402:B402"/>
    <mergeCell ref="B403:C403"/>
    <mergeCell ref="A404:B404"/>
    <mergeCell ref="B405:C405"/>
    <mergeCell ref="A406:B406"/>
    <mergeCell ref="B419:C419"/>
    <mergeCell ref="A420:B420"/>
    <mergeCell ref="B421:C421"/>
    <mergeCell ref="A422:B422"/>
    <mergeCell ref="B423:C423"/>
    <mergeCell ref="A424:B424"/>
    <mergeCell ref="B413:C413"/>
    <mergeCell ref="A414:B414"/>
    <mergeCell ref="B415:C415"/>
    <mergeCell ref="A416:B416"/>
    <mergeCell ref="B417:C417"/>
    <mergeCell ref="A418:B418"/>
    <mergeCell ref="B437:C437"/>
    <mergeCell ref="A438:B438"/>
    <mergeCell ref="B431:C431"/>
    <mergeCell ref="A432:B432"/>
    <mergeCell ref="B433:C433"/>
    <mergeCell ref="A434:B434"/>
    <mergeCell ref="A435:B435"/>
    <mergeCell ref="A436:B436"/>
    <mergeCell ref="B425:C425"/>
    <mergeCell ref="A426:B426"/>
    <mergeCell ref="B427:C427"/>
    <mergeCell ref="A428:B428"/>
    <mergeCell ref="B429:C429"/>
    <mergeCell ref="A430:B4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3F238-71FE-48F9-B3E9-847FD5C21EDB}">
  <dimension ref="B2:AD18"/>
  <sheetViews>
    <sheetView topLeftCell="R1" zoomScale="70" zoomScaleNormal="70" workbookViewId="0">
      <selection activeCell="AH15" sqref="AH15"/>
    </sheetView>
  </sheetViews>
  <sheetFormatPr baseColWidth="10" defaultRowHeight="12.75" x14ac:dyDescent="0.2"/>
  <cols>
    <col min="1" max="27" width="11.42578125" style="5"/>
    <col min="28" max="28" width="11.42578125" style="53"/>
    <col min="29" max="16384" width="11.42578125" style="5"/>
  </cols>
  <sheetData>
    <row r="2" spans="2:30" x14ac:dyDescent="0.2">
      <c r="C2" s="5">
        <v>2000</v>
      </c>
      <c r="D2" s="5">
        <v>2001</v>
      </c>
      <c r="E2" s="5">
        <v>2002</v>
      </c>
      <c r="F2" s="5">
        <v>2003</v>
      </c>
      <c r="G2" s="5">
        <v>2004</v>
      </c>
      <c r="H2" s="5">
        <v>2005</v>
      </c>
      <c r="I2" s="5">
        <v>2006</v>
      </c>
      <c r="J2" s="5">
        <v>2007</v>
      </c>
      <c r="K2" s="5">
        <v>2008</v>
      </c>
      <c r="L2" s="5">
        <v>2009</v>
      </c>
      <c r="M2" s="5">
        <v>2010</v>
      </c>
      <c r="N2" s="5">
        <v>2011</v>
      </c>
      <c r="O2" s="5">
        <v>2012</v>
      </c>
      <c r="P2" s="5">
        <v>2013</v>
      </c>
      <c r="Q2" s="5">
        <v>2014</v>
      </c>
      <c r="R2" s="5">
        <v>2015</v>
      </c>
      <c r="S2" s="5">
        <v>2016</v>
      </c>
      <c r="T2" s="5">
        <v>2017</v>
      </c>
      <c r="U2" s="5">
        <v>2018</v>
      </c>
      <c r="V2" s="5">
        <v>2019</v>
      </c>
      <c r="W2" s="5">
        <v>2020</v>
      </c>
      <c r="X2" s="5">
        <v>2021</v>
      </c>
      <c r="Y2" s="5">
        <v>2022</v>
      </c>
      <c r="Z2" s="5">
        <v>2023</v>
      </c>
      <c r="AA2" s="5">
        <v>2024</v>
      </c>
      <c r="AB2" s="5">
        <v>2025</v>
      </c>
    </row>
    <row r="3" spans="2:30" x14ac:dyDescent="0.2">
      <c r="B3" s="5" t="s">
        <v>90</v>
      </c>
      <c r="C3" s="24">
        <v>9.3509970744213453E-2</v>
      </c>
      <c r="D3" s="24">
        <v>9.8812566849767025E-2</v>
      </c>
      <c r="E3" s="24">
        <v>8.9854810094500151E-2</v>
      </c>
      <c r="F3" s="24">
        <v>9.0435115967030869E-2</v>
      </c>
      <c r="G3" s="24">
        <v>7.6026660479635536E-2</v>
      </c>
      <c r="H3" s="24">
        <v>7.9476365415920416E-2</v>
      </c>
      <c r="I3" s="24">
        <v>7.4661572959056552E-2</v>
      </c>
      <c r="J3" s="24">
        <v>6.6827239102494926E-2</v>
      </c>
      <c r="K3" s="24">
        <v>6.9664541419785078E-2</v>
      </c>
      <c r="L3" s="24">
        <v>6.5376785394374679E-2</v>
      </c>
      <c r="M3" s="24">
        <v>5.5E-2</v>
      </c>
      <c r="N3" s="24">
        <v>4.2999999999999997E-2</v>
      </c>
      <c r="O3" s="24">
        <v>2.9000000000000001E-2</v>
      </c>
      <c r="P3" s="24">
        <v>1.7000000000000001E-2</v>
      </c>
      <c r="Q3" s="24">
        <v>0.04</v>
      </c>
      <c r="R3" s="24">
        <v>7.3999999999999996E-2</v>
      </c>
      <c r="S3" s="24">
        <v>5.2999999999999999E-2</v>
      </c>
      <c r="T3" s="24">
        <v>0.06</v>
      </c>
      <c r="U3" s="24">
        <v>7.6999999999999999E-2</v>
      </c>
      <c r="V3" s="24">
        <v>6.0999999999999999E-2</v>
      </c>
      <c r="W3" s="24">
        <v>6.0999999999999999E-2</v>
      </c>
      <c r="X3" s="24">
        <v>7.0000000000000007E-2</v>
      </c>
      <c r="Y3" s="24">
        <v>5.5477206542244362E-2</v>
      </c>
      <c r="Z3" s="24">
        <v>6.3297878408749508E-2</v>
      </c>
      <c r="AA3" s="53">
        <v>6.3460837629276345E-2</v>
      </c>
      <c r="AB3" s="53">
        <f>'Per campus i ERT'!F34</f>
        <v>7.0310152794030994E-2</v>
      </c>
      <c r="AD3" s="5" t="s">
        <v>90</v>
      </c>
    </row>
    <row r="4" spans="2:30" x14ac:dyDescent="0.2">
      <c r="B4" s="5" t="s">
        <v>91</v>
      </c>
      <c r="C4" s="24">
        <v>9.636454660104668E-2</v>
      </c>
      <c r="D4" s="24">
        <v>8.2043481915810276E-2</v>
      </c>
      <c r="E4" s="24">
        <v>7.9565714405570948E-2</v>
      </c>
      <c r="F4" s="24">
        <v>6.8697823611154646E-2</v>
      </c>
      <c r="G4" s="24">
        <v>6.1174198130776361E-2</v>
      </c>
      <c r="H4" s="24">
        <v>4.0930845298247372E-2</v>
      </c>
      <c r="I4" s="24">
        <v>3.3597116399851613E-2</v>
      </c>
      <c r="J4" s="24">
        <v>3.8525915602835581E-2</v>
      </c>
      <c r="K4" s="24">
        <v>3.9746480253887342E-2</v>
      </c>
      <c r="L4" s="24">
        <v>1.5335846269971653E-2</v>
      </c>
      <c r="M4" s="24">
        <v>1.4739475911485082E-2</v>
      </c>
      <c r="N4" s="24">
        <v>1.335976095532436E-2</v>
      </c>
      <c r="O4" s="24">
        <v>1.3123252001157295E-2</v>
      </c>
      <c r="P4" s="24">
        <v>1.9400000000000001E-2</v>
      </c>
      <c r="Q4" s="24">
        <v>9.1176965571829627E-3</v>
      </c>
      <c r="R4" s="24">
        <v>4.9164734360217406E-2</v>
      </c>
      <c r="S4" s="24">
        <v>6.5323020315428915E-2</v>
      </c>
      <c r="T4" s="24">
        <v>8.7588101318564537E-2</v>
      </c>
      <c r="U4" s="24">
        <v>0.11061340254098399</v>
      </c>
      <c r="V4" s="24">
        <v>0.11854488100988821</v>
      </c>
      <c r="W4" s="24">
        <v>0.13070736516075299</v>
      </c>
      <c r="X4" s="24">
        <v>0.13500000000000001</v>
      </c>
      <c r="Y4" s="24">
        <v>0.13151498850799551</v>
      </c>
      <c r="Z4" s="24">
        <v>0.13541633090974392</v>
      </c>
      <c r="AA4" s="53">
        <v>0.12791379261864436</v>
      </c>
      <c r="AB4" s="53">
        <f>'Per campus i ERT'!F18</f>
        <v>0.12953128764898683</v>
      </c>
      <c r="AD4" s="5" t="s">
        <v>91</v>
      </c>
    </row>
    <row r="5" spans="2:30" x14ac:dyDescent="0.2">
      <c r="B5" s="5" t="s">
        <v>92</v>
      </c>
      <c r="C5" s="24">
        <v>4.7013251098656408E-2</v>
      </c>
      <c r="D5" s="24">
        <v>4.5232164527048598E-2</v>
      </c>
      <c r="E5" s="24">
        <v>4.3293984679141029E-2</v>
      </c>
      <c r="F5" s="24">
        <v>4.6009760229471272E-2</v>
      </c>
      <c r="G5" s="24">
        <v>4.5093442729699812E-2</v>
      </c>
      <c r="H5" s="24">
        <v>5.290943144662074E-2</v>
      </c>
      <c r="I5" s="24">
        <v>5.3255672154295434E-2</v>
      </c>
      <c r="J5" s="24">
        <v>5.3484576728553654E-2</v>
      </c>
      <c r="K5" s="24">
        <v>5.4905609790717111E-2</v>
      </c>
      <c r="L5" s="24">
        <v>4.2815362460844129E-2</v>
      </c>
      <c r="M5" s="24">
        <v>3.1638527958997478E-2</v>
      </c>
      <c r="N5" s="24">
        <v>2.0918474233380134E-2</v>
      </c>
      <c r="O5" s="24">
        <v>1.575129097440503E-2</v>
      </c>
      <c r="P5" s="24">
        <v>2.2800000000000001E-2</v>
      </c>
      <c r="Q5" s="24">
        <v>3.5281037220442991E-2</v>
      </c>
      <c r="R5" s="24">
        <v>3.141586898335072E-2</v>
      </c>
      <c r="S5" s="24">
        <v>3.6056067184471853E-3</v>
      </c>
      <c r="T5" s="24">
        <v>1.8970687228443792E-2</v>
      </c>
      <c r="U5" s="24">
        <v>9.7566179139310198E-3</v>
      </c>
      <c r="V5" s="24">
        <v>4.5143330072981722E-3</v>
      </c>
      <c r="W5" s="24">
        <v>3.0244171276102398E-3</v>
      </c>
      <c r="X5" s="24">
        <v>0</v>
      </c>
      <c r="Y5" s="24">
        <v>0</v>
      </c>
      <c r="Z5" s="24">
        <v>0</v>
      </c>
      <c r="AA5" s="53">
        <v>0</v>
      </c>
      <c r="AB5" s="53">
        <v>0</v>
      </c>
      <c r="AD5" s="5" t="s">
        <v>92</v>
      </c>
    </row>
    <row r="6" spans="2:30" x14ac:dyDescent="0.2">
      <c r="B6" s="5" t="s">
        <v>93</v>
      </c>
      <c r="C6" s="24">
        <v>5.1675231369100509E-2</v>
      </c>
      <c r="D6" s="24">
        <v>5.6545955481556352E-2</v>
      </c>
      <c r="E6" s="24">
        <v>6.0044634117693126E-2</v>
      </c>
      <c r="F6" s="24">
        <v>5.3964684245132885E-2</v>
      </c>
      <c r="G6" s="24">
        <v>5.7253416427364E-2</v>
      </c>
      <c r="H6" s="24">
        <v>6.1254176090971335E-2</v>
      </c>
      <c r="I6" s="24">
        <v>5.2906085449576749E-2</v>
      </c>
      <c r="J6" s="24">
        <v>5.1449867051902097E-2</v>
      </c>
      <c r="K6" s="24">
        <v>6.6547676542846948E-2</v>
      </c>
      <c r="L6" s="24">
        <v>5.9026429339812753E-2</v>
      </c>
      <c r="M6" s="24">
        <v>6.3147591788962662E-2</v>
      </c>
      <c r="N6" s="24">
        <v>4.481959956765659E-2</v>
      </c>
      <c r="O6" s="24">
        <v>4.7115370866297752E-2</v>
      </c>
      <c r="P6" s="24">
        <v>4.1599999999999998E-2</v>
      </c>
      <c r="Q6" s="24">
        <v>7.4945089925194983E-2</v>
      </c>
      <c r="R6" s="24">
        <v>0.10092632598288201</v>
      </c>
      <c r="S6" s="24">
        <v>8.2367549575291799E-2</v>
      </c>
      <c r="T6" s="24">
        <v>9.3450919766569274E-2</v>
      </c>
      <c r="U6" s="24">
        <v>9.8805327200881393E-2</v>
      </c>
      <c r="V6" s="24">
        <v>9.7353052848541816E-2</v>
      </c>
      <c r="W6" s="24">
        <v>8.7369838598756813E-2</v>
      </c>
      <c r="X6" s="24">
        <v>9.8000000000000004E-2</v>
      </c>
      <c r="Y6" s="24">
        <v>0.10721272246139843</v>
      </c>
      <c r="Z6" s="24">
        <v>9.5361091829851294E-2</v>
      </c>
      <c r="AA6" s="53">
        <v>6.545549301992859E-2</v>
      </c>
      <c r="AB6" s="53">
        <f>'Per campus i ERT'!F47</f>
        <v>6.6509281616709007E-2</v>
      </c>
      <c r="AD6" s="5" t="s">
        <v>93</v>
      </c>
    </row>
    <row r="7" spans="2:30" x14ac:dyDescent="0.2">
      <c r="B7" s="5" t="s">
        <v>94</v>
      </c>
      <c r="C7" s="24">
        <v>3.2302611828279794E-2</v>
      </c>
      <c r="D7" s="24">
        <v>6.5331582403151678E-2</v>
      </c>
      <c r="E7" s="24">
        <v>5.0312196475648677E-2</v>
      </c>
      <c r="F7" s="24">
        <v>4.6200688377018795E-2</v>
      </c>
      <c r="G7" s="24">
        <v>4.2936668414089219E-2</v>
      </c>
      <c r="H7" s="24">
        <v>5.2257250945775532E-2</v>
      </c>
      <c r="I7" s="24">
        <v>4.4680448564251241E-2</v>
      </c>
      <c r="J7" s="24">
        <v>4.4091432181781263E-2</v>
      </c>
      <c r="K7" s="24">
        <v>5.175238912166101E-2</v>
      </c>
      <c r="L7" s="24">
        <v>4.1629218476854551E-2</v>
      </c>
      <c r="M7" s="24">
        <v>3.6144994363135924E-2</v>
      </c>
      <c r="N7" s="24">
        <v>3.5354341602545684E-2</v>
      </c>
      <c r="O7" s="24">
        <v>2.1040590826245445E-2</v>
      </c>
      <c r="P7" s="24">
        <v>1.9599999999999999E-2</v>
      </c>
      <c r="Q7" s="24">
        <v>2.4697209159265758E-2</v>
      </c>
      <c r="R7" s="24">
        <v>2.4181213845667463E-2</v>
      </c>
      <c r="S7" s="24">
        <v>5.2336709351341222E-2</v>
      </c>
      <c r="T7" s="24">
        <v>5.7043192191293883E-2</v>
      </c>
      <c r="U7" s="24">
        <v>5.9538862699745503E-2</v>
      </c>
      <c r="V7" s="24">
        <v>4.8153409090909094E-2</v>
      </c>
      <c r="W7" s="24">
        <v>4.4675367603386029E-2</v>
      </c>
      <c r="X7" s="24">
        <v>4.3999999999999997E-2</v>
      </c>
      <c r="Y7" s="24">
        <v>3.6513079233001011E-2</v>
      </c>
      <c r="Z7" s="24">
        <v>4.171031080457558E-2</v>
      </c>
      <c r="AA7" s="53">
        <v>3.5784005803612025E-2</v>
      </c>
      <c r="AB7" s="53">
        <f>'Per campus i ERT'!F26</f>
        <v>3.2551792854380382E-2</v>
      </c>
      <c r="AD7" s="5" t="s">
        <v>94</v>
      </c>
    </row>
    <row r="8" spans="2:30" x14ac:dyDescent="0.2">
      <c r="B8" s="5" t="s">
        <v>95</v>
      </c>
      <c r="C8" s="24">
        <v>1.0607734806629835E-2</v>
      </c>
      <c r="D8" s="24">
        <v>7.7519379844961239E-3</v>
      </c>
      <c r="E8" s="24">
        <v>8.5209981740718196E-3</v>
      </c>
      <c r="F8" s="24">
        <v>1.7438239568195974E-2</v>
      </c>
      <c r="G8" s="24">
        <v>2.450479885644272E-2</v>
      </c>
      <c r="H8" s="24">
        <v>2.1986970684039087E-2</v>
      </c>
      <c r="I8" s="24">
        <v>3.7282020444978956E-2</v>
      </c>
      <c r="J8" s="24">
        <v>3.5401831129196336E-2</v>
      </c>
      <c r="K8" s="24">
        <v>3.6129568106312293E-2</v>
      </c>
      <c r="L8" s="24">
        <v>3.6129568106312293E-2</v>
      </c>
      <c r="M8" s="24">
        <v>1.8329938900203666E-2</v>
      </c>
      <c r="N8" s="24">
        <v>1.7641870038224053E-2</v>
      </c>
      <c r="O8" s="24">
        <v>1.2056262558606833E-2</v>
      </c>
      <c r="P8" s="24">
        <v>0</v>
      </c>
      <c r="Q8" s="24">
        <v>0</v>
      </c>
      <c r="R8" s="24">
        <v>0</v>
      </c>
      <c r="S8" s="24">
        <v>4.5327754532775454E-2</v>
      </c>
      <c r="T8" s="24">
        <v>2.8933092224231464E-2</v>
      </c>
      <c r="U8" s="24">
        <v>8.5106382978723406E-3</v>
      </c>
      <c r="V8" s="24">
        <v>3.2454361054766734E-2</v>
      </c>
      <c r="W8" s="24">
        <v>4.652730950775455E-2</v>
      </c>
      <c r="X8" s="24">
        <v>2.7E-2</v>
      </c>
      <c r="Y8" s="24">
        <v>0</v>
      </c>
      <c r="Z8" s="24">
        <v>0</v>
      </c>
      <c r="AA8" s="53">
        <v>0</v>
      </c>
      <c r="AB8" s="53">
        <v>0</v>
      </c>
      <c r="AD8" s="5" t="s">
        <v>95</v>
      </c>
    </row>
    <row r="9" spans="2:30" x14ac:dyDescent="0.2">
      <c r="B9" s="5" t="s">
        <v>96</v>
      </c>
      <c r="C9" s="24">
        <v>3.0014685469432093E-2</v>
      </c>
      <c r="D9" s="24">
        <v>5.1609039984547037E-2</v>
      </c>
      <c r="E9" s="24">
        <v>5.3505281931677869E-2</v>
      </c>
      <c r="F9" s="24">
        <v>5.1375748911768951E-2</v>
      </c>
      <c r="G9" s="24">
        <v>4.4788088848552177E-2</v>
      </c>
      <c r="H9" s="24">
        <v>4.7936553951918495E-2</v>
      </c>
      <c r="I9" s="24">
        <v>4.6456513167451807E-2</v>
      </c>
      <c r="J9" s="24">
        <v>4.9011011449235108E-2</v>
      </c>
      <c r="K9" s="24">
        <v>5.0813724473929719E-2</v>
      </c>
      <c r="L9" s="24">
        <v>3.7456098339719031E-2</v>
      </c>
      <c r="M9" s="24">
        <v>3.3836451247165535E-2</v>
      </c>
      <c r="N9" s="24">
        <v>3.8537232825300929E-2</v>
      </c>
      <c r="O9" s="24">
        <v>4.5029325821438336E-2</v>
      </c>
      <c r="P9" s="24">
        <v>4.1599999999999998E-2</v>
      </c>
      <c r="Q9" s="24">
        <v>2.8530103263876085E-2</v>
      </c>
      <c r="R9" s="24">
        <v>3.5311382631437079E-2</v>
      </c>
      <c r="S9" s="24">
        <v>3.3073522440384973E-2</v>
      </c>
      <c r="T9" s="24">
        <v>2.5166880385412798E-2</v>
      </c>
      <c r="U9" s="24">
        <v>1.6479894528675001E-2</v>
      </c>
      <c r="V9" s="24">
        <v>9.137844382510165E-3</v>
      </c>
      <c r="W9" s="24">
        <v>3.5778175313059032E-2</v>
      </c>
      <c r="X9" s="24">
        <v>3.9E-2</v>
      </c>
      <c r="Y9" s="24">
        <v>3.5778175313059032E-2</v>
      </c>
      <c r="Z9" s="24">
        <v>1.0671039920921978E-2</v>
      </c>
      <c r="AA9" s="53">
        <v>2.260273217416232E-2</v>
      </c>
      <c r="AB9" s="53">
        <f>'Per campus i ERT'!F22</f>
        <v>1.8936769664218745E-2</v>
      </c>
      <c r="AD9" s="5" t="s">
        <v>96</v>
      </c>
    </row>
    <row r="10" spans="2:30" x14ac:dyDescent="0.2">
      <c r="B10" s="5" t="s">
        <v>97</v>
      </c>
      <c r="C10" s="24">
        <v>3.609726627397674E-2</v>
      </c>
      <c r="D10" s="24">
        <v>6.8385567163073271E-2</v>
      </c>
      <c r="E10" s="24">
        <v>7.9292467215614518E-2</v>
      </c>
      <c r="F10" s="24">
        <v>9.6987599526172946E-2</v>
      </c>
      <c r="G10" s="24">
        <v>9.7151699792059593E-2</v>
      </c>
      <c r="H10" s="24">
        <v>0.10272191429045688</v>
      </c>
      <c r="I10" s="24">
        <v>0.11132885253866709</v>
      </c>
      <c r="J10" s="24">
        <v>0.10773140056568965</v>
      </c>
      <c r="K10" s="24">
        <v>9.6576860087986896E-2</v>
      </c>
      <c r="L10" s="24">
        <v>8.9303466101133266E-2</v>
      </c>
      <c r="M10" s="24">
        <v>7.6612820248996807E-2</v>
      </c>
      <c r="N10" s="24">
        <v>7.4891346925071337E-2</v>
      </c>
      <c r="O10" s="24">
        <v>8.1860277093822348E-2</v>
      </c>
      <c r="P10" s="24">
        <v>9.0899999999999995E-2</v>
      </c>
      <c r="Q10" s="24">
        <v>0.10298380767813957</v>
      </c>
      <c r="R10" s="24">
        <v>0.1068084335165831</v>
      </c>
      <c r="S10" s="24">
        <v>8.1669763369635412E-2</v>
      </c>
      <c r="T10" s="24">
        <v>8.3547671665817197E-2</v>
      </c>
      <c r="U10" s="24">
        <v>8.48700881436487E-2</v>
      </c>
      <c r="V10" s="24">
        <v>4.8257404638437314E-2</v>
      </c>
      <c r="W10" s="24">
        <v>4.1666666666666664E-2</v>
      </c>
      <c r="X10" s="24">
        <v>7.0000000000000007E-2</v>
      </c>
      <c r="Y10" s="24">
        <v>3.5024665702356662E-2</v>
      </c>
      <c r="Z10" s="24">
        <v>4.2020970526181187E-2</v>
      </c>
      <c r="AA10" s="53">
        <v>4.9242661325655628E-2</v>
      </c>
      <c r="AB10" s="53">
        <f>'Per campus i ERT'!F14</f>
        <v>4.6579097658480867E-2</v>
      </c>
      <c r="AD10" s="5" t="s">
        <v>97</v>
      </c>
    </row>
    <row r="11" spans="2:30" x14ac:dyDescent="0.2">
      <c r="B11" s="5" t="s">
        <v>98</v>
      </c>
      <c r="C11" s="24">
        <v>0.190995099509951</v>
      </c>
      <c r="D11" s="24">
        <v>0.20242961088263209</v>
      </c>
      <c r="E11" s="24">
        <v>0.1769570707070707</v>
      </c>
      <c r="F11" s="24">
        <v>0.18534172661870502</v>
      </c>
      <c r="G11" s="24">
        <v>0.16538643067846606</v>
      </c>
      <c r="H11" s="24">
        <v>0.15271726535341829</v>
      </c>
      <c r="I11" s="24">
        <v>0.1608846487424111</v>
      </c>
      <c r="J11" s="24">
        <v>0.16179707652622527</v>
      </c>
      <c r="K11" s="24">
        <v>0.14820497790344178</v>
      </c>
      <c r="L11" s="24">
        <v>0.14134845349743369</v>
      </c>
      <c r="M11" s="24">
        <v>0.14247141889822626</v>
      </c>
      <c r="N11" s="24">
        <v>0.11743344301525575</v>
      </c>
      <c r="O11" s="24">
        <v>0.11641049754606637</v>
      </c>
      <c r="P11" s="24">
        <v>7.8E-2</v>
      </c>
      <c r="Q11" s="24">
        <v>4.5905843561091772E-2</v>
      </c>
      <c r="R11" s="24">
        <v>7.3096089486044402E-2</v>
      </c>
      <c r="S11" s="24">
        <v>7.8763205440759931E-2</v>
      </c>
      <c r="T11" s="24">
        <v>7.0327175954915472E-2</v>
      </c>
      <c r="U11" s="24">
        <v>5.9561504745069001E-2</v>
      </c>
      <c r="V11" s="24">
        <v>6.0928657901404878E-2</v>
      </c>
      <c r="W11" s="24">
        <v>5.9425118712913512E-2</v>
      </c>
      <c r="X11" s="24">
        <v>6.2E-2</v>
      </c>
      <c r="Y11" s="24">
        <v>5.1883207168237293E-2</v>
      </c>
      <c r="Z11" s="24">
        <v>4.9343111249804963E-2</v>
      </c>
      <c r="AA11" s="53">
        <v>5.253570223771506E-2</v>
      </c>
      <c r="AB11" s="53">
        <f>'Per campus i ERT'!F61</f>
        <v>5.6321406151914624E-2</v>
      </c>
      <c r="AD11" s="5" t="s">
        <v>98</v>
      </c>
    </row>
    <row r="12" spans="2:30" x14ac:dyDescent="0.2">
      <c r="B12" s="5" t="s">
        <v>99</v>
      </c>
      <c r="C12" s="24">
        <v>3.4988422948289168E-2</v>
      </c>
      <c r="D12" s="24">
        <v>7.3605520414031053E-2</v>
      </c>
      <c r="E12" s="24">
        <v>3.9155096512021668E-2</v>
      </c>
      <c r="F12" s="24">
        <v>3.8145704913305212E-2</v>
      </c>
      <c r="G12" s="24">
        <v>3.9321740857344786E-2</v>
      </c>
      <c r="H12" s="24">
        <v>5.1427683979322431E-2</v>
      </c>
      <c r="I12" s="24">
        <v>4.1573951497056581E-2</v>
      </c>
      <c r="J12" s="24">
        <v>4.209952361820582E-2</v>
      </c>
      <c r="K12" s="24">
        <v>4.6826252523398788E-2</v>
      </c>
      <c r="L12" s="24">
        <v>4.8425527938703049E-2</v>
      </c>
      <c r="M12" s="24">
        <v>5.2307994983154214E-2</v>
      </c>
      <c r="N12" s="24">
        <v>8.1423976932460909E-2</v>
      </c>
      <c r="O12" s="24">
        <v>4.690416751006455E-2</v>
      </c>
      <c r="P12" s="24">
        <v>4.3200000000000002E-2</v>
      </c>
      <c r="Q12" s="24">
        <v>4.4155844155844157E-2</v>
      </c>
      <c r="R12" s="24">
        <v>3.3344792024750776E-2</v>
      </c>
      <c r="S12" s="24">
        <v>2.0302001300484072E-2</v>
      </c>
      <c r="T12" s="24">
        <v>7.2938006385766752E-2</v>
      </c>
      <c r="U12" s="24">
        <v>5.9673969167219898E-2</v>
      </c>
      <c r="V12" s="24">
        <v>6.1130378444300471E-2</v>
      </c>
      <c r="W12" s="24">
        <v>6.2233285917496446E-2</v>
      </c>
      <c r="X12" s="24">
        <v>8.5000000000000006E-2</v>
      </c>
      <c r="Y12" s="24">
        <v>7.2327777130201651E-2</v>
      </c>
      <c r="Z12" s="24">
        <v>6.164464369985842E-2</v>
      </c>
      <c r="AA12" s="53">
        <v>6.5632952595135227E-2</v>
      </c>
      <c r="AB12" s="53">
        <f>'Per campus i ERT'!F57</f>
        <v>6.2683526098160233E-2</v>
      </c>
      <c r="AD12" s="5" t="s">
        <v>99</v>
      </c>
    </row>
    <row r="13" spans="2:30" x14ac:dyDescent="0.2">
      <c r="B13" s="5" t="s">
        <v>100</v>
      </c>
      <c r="C13" s="24">
        <v>5.177184294497203E-2</v>
      </c>
      <c r="D13" s="24">
        <v>7.522806912118743E-2</v>
      </c>
      <c r="E13" s="24">
        <v>0.1011043773086871</v>
      </c>
      <c r="F13" s="24">
        <v>9.3049560477645787E-2</v>
      </c>
      <c r="G13" s="24">
        <v>9.4034736138944558E-2</v>
      </c>
      <c r="H13" s="24">
        <v>9.4354758839259187E-2</v>
      </c>
      <c r="I13" s="24">
        <v>0.10896670645974268</v>
      </c>
      <c r="J13" s="24">
        <v>0.12419578979875444</v>
      </c>
      <c r="K13" s="24">
        <v>0.14966516258415699</v>
      </c>
      <c r="L13" s="24">
        <v>0.11290437382113241</v>
      </c>
      <c r="M13" s="24">
        <v>0.10272607792428033</v>
      </c>
      <c r="N13" s="24">
        <v>9.4803441247380507E-2</v>
      </c>
      <c r="O13" s="24">
        <v>8.9126803756742701E-2</v>
      </c>
      <c r="P13" s="24">
        <v>7.2400000000000006E-2</v>
      </c>
      <c r="Q13" s="24">
        <v>8.4030429333411066E-2</v>
      </c>
      <c r="R13" s="24">
        <v>0.14237166290886513</v>
      </c>
      <c r="S13" s="24">
        <v>0.11973785401411043</v>
      </c>
      <c r="T13" s="24">
        <v>0.14380149754064978</v>
      </c>
      <c r="U13" s="24">
        <v>0.15378484035795301</v>
      </c>
      <c r="V13" s="24">
        <v>0.14949913845974125</v>
      </c>
      <c r="W13" s="24">
        <v>0.12566165913036026</v>
      </c>
      <c r="X13" s="24">
        <v>0.151</v>
      </c>
      <c r="Y13" s="24">
        <v>9.2295974889217119E-2</v>
      </c>
      <c r="Z13" s="24">
        <v>8.92284295321151E-2</v>
      </c>
      <c r="AA13" s="53">
        <v>9.2470851186086389E-2</v>
      </c>
      <c r="AB13" s="53">
        <f>'Per campus i ERT'!F53</f>
        <v>7.4385679230134227E-2</v>
      </c>
      <c r="AD13" s="5" t="s">
        <v>100</v>
      </c>
    </row>
    <row r="14" spans="2:30" x14ac:dyDescent="0.2">
      <c r="B14" s="5" t="s">
        <v>101</v>
      </c>
      <c r="C14" s="24">
        <v>0.23499999999999999</v>
      </c>
      <c r="D14" s="24">
        <v>0.127</v>
      </c>
      <c r="E14" s="24">
        <v>0.13400000000000001</v>
      </c>
      <c r="F14" s="24">
        <v>9.8000000000000004E-2</v>
      </c>
      <c r="G14" s="24">
        <v>0.11</v>
      </c>
      <c r="H14" s="24">
        <v>0.11600000000000001</v>
      </c>
      <c r="I14" s="24">
        <v>0.111</v>
      </c>
      <c r="J14" s="24">
        <v>9.7000000000000003E-2</v>
      </c>
      <c r="K14" s="24">
        <v>0.108</v>
      </c>
      <c r="L14" s="24">
        <v>0.14000000000000001</v>
      </c>
      <c r="M14" s="24">
        <v>0.14175809990964244</v>
      </c>
      <c r="N14" s="24">
        <v>0.11305459135373934</v>
      </c>
      <c r="O14" s="24">
        <v>0.13621927428794381</v>
      </c>
      <c r="P14" s="24">
        <v>0.10440000000000001</v>
      </c>
      <c r="Q14" s="24">
        <v>0.11573463746544757</v>
      </c>
      <c r="R14" s="24">
        <v>0.12104646622413121</v>
      </c>
      <c r="S14" s="24">
        <v>0.1145285434437229</v>
      </c>
      <c r="T14" s="24">
        <v>0.12479133028652746</v>
      </c>
      <c r="U14" s="24">
        <v>0.120586685403127</v>
      </c>
      <c r="V14" s="24">
        <v>0.11134747886390697</v>
      </c>
      <c r="W14" s="24">
        <v>0.10560909556688707</v>
      </c>
      <c r="X14" s="24">
        <v>9.8000000000000004E-2</v>
      </c>
      <c r="Y14" s="24">
        <v>9.6245893946503985E-2</v>
      </c>
      <c r="Z14" s="24">
        <v>8.1554853734009641E-2</v>
      </c>
      <c r="AA14" s="53">
        <v>7.9825607905108717E-2</v>
      </c>
      <c r="AB14" s="53">
        <f>'Per campus i ERT'!F30</f>
        <v>7.683391433543188E-2</v>
      </c>
      <c r="AD14" s="5" t="s">
        <v>101</v>
      </c>
    </row>
    <row r="15" spans="2:30" x14ac:dyDescent="0.2">
      <c r="B15" s="5" t="s">
        <v>102</v>
      </c>
      <c r="C15" s="24">
        <v>3.6581147304698761E-2</v>
      </c>
      <c r="D15" s="24">
        <v>3.9444850255661065E-2</v>
      </c>
      <c r="E15" s="24">
        <v>5.2217453505007151E-2</v>
      </c>
      <c r="F15" s="24">
        <v>5.6106058549386911E-2</v>
      </c>
      <c r="G15" s="24">
        <v>5.8571750394232937E-2</v>
      </c>
      <c r="H15" s="24">
        <v>6.7492833118891218E-2</v>
      </c>
      <c r="I15" s="24">
        <v>5.7409879839786383E-2</v>
      </c>
      <c r="J15" s="24">
        <v>5.6285714285714293E-2</v>
      </c>
      <c r="K15" s="24">
        <v>5.1097963097214746E-2</v>
      </c>
      <c r="L15" s="24">
        <v>4.6902786010669828E-2</v>
      </c>
      <c r="M15" s="24">
        <v>2.996876494920787E-2</v>
      </c>
      <c r="N15" s="24">
        <v>8.7439149173669031E-3</v>
      </c>
      <c r="O15" s="24">
        <v>1.4327062228654125E-2</v>
      </c>
      <c r="P15" s="24">
        <v>1.6199999999999999E-2</v>
      </c>
      <c r="Q15" s="24">
        <v>1.4556629331608104E-2</v>
      </c>
      <c r="R15" s="24">
        <v>4.2809836189420932E-3</v>
      </c>
      <c r="S15" s="24">
        <v>1.4070463106580987E-2</v>
      </c>
      <c r="T15" s="24">
        <v>2.5593299208934391E-3</v>
      </c>
      <c r="U15" s="24">
        <v>7.1665418761364796E-3</v>
      </c>
      <c r="V15" s="24">
        <v>4.4637100373959709E-3</v>
      </c>
      <c r="W15" s="24">
        <v>0</v>
      </c>
      <c r="X15" s="24">
        <v>0</v>
      </c>
      <c r="Y15" s="24">
        <v>0</v>
      </c>
      <c r="Z15" s="24">
        <v>2.9660255257954343E-3</v>
      </c>
      <c r="AA15" s="53">
        <v>0</v>
      </c>
      <c r="AB15" s="53">
        <v>0</v>
      </c>
      <c r="AD15" s="5" t="s">
        <v>102</v>
      </c>
    </row>
    <row r="16" spans="2:30" ht="15" x14ac:dyDescent="0.25">
      <c r="B16" s="54" t="s">
        <v>103</v>
      </c>
      <c r="C16" s="55"/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0.15541976620616399</v>
      </c>
      <c r="S16" s="55">
        <v>0.13840830449826991</v>
      </c>
      <c r="T16" s="55">
        <v>1.3169389072040948E-3</v>
      </c>
      <c r="U16" s="55">
        <v>0.115384615384615</v>
      </c>
      <c r="V16" s="55">
        <v>0.15472312703583063</v>
      </c>
      <c r="W16" s="55">
        <v>0.14414414414414414</v>
      </c>
      <c r="X16" s="55">
        <v>0.13</v>
      </c>
      <c r="Y16" s="55">
        <v>0.12987012987012986</v>
      </c>
      <c r="Z16" s="55">
        <v>0.13119533527696792</v>
      </c>
      <c r="AA16" s="55">
        <v>0.14545454545454545</v>
      </c>
      <c r="AB16" s="53">
        <f>'Per campus i ERT'!F67</f>
        <v>0.12909203211859174</v>
      </c>
      <c r="AD16" s="54" t="s">
        <v>103</v>
      </c>
    </row>
    <row r="17" spans="2:30" ht="15" x14ac:dyDescent="0.25">
      <c r="B17" s="56" t="s">
        <v>104</v>
      </c>
      <c r="C17" s="55"/>
      <c r="D17" s="55"/>
      <c r="E17" s="55"/>
      <c r="F17" s="55"/>
      <c r="G17" s="55"/>
      <c r="H17" s="55"/>
      <c r="I17" s="55">
        <v>0</v>
      </c>
      <c r="J17" s="55">
        <v>2.3246390360170129E-2</v>
      </c>
      <c r="K17" s="55">
        <v>3.6987292613473687E-2</v>
      </c>
      <c r="L17" s="55">
        <v>5.236805916404863E-2</v>
      </c>
      <c r="M17" s="55">
        <v>5.0660595632685969E-2</v>
      </c>
      <c r="N17" s="55">
        <v>2.3928937522837587E-2</v>
      </c>
      <c r="O17" s="55">
        <v>2.0048497297959104E-2</v>
      </c>
      <c r="P17" s="55">
        <v>1.7299999999999999E-2</v>
      </c>
      <c r="Q17" s="55">
        <v>7.7535885455794502E-3</v>
      </c>
      <c r="R17" s="55">
        <v>0</v>
      </c>
      <c r="S17" s="55">
        <v>0.13800000000000001</v>
      </c>
      <c r="T17" s="55">
        <v>0.13107968264918937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0</v>
      </c>
      <c r="AB17" s="53">
        <v>0</v>
      </c>
      <c r="AD17" s="56" t="s">
        <v>104</v>
      </c>
    </row>
    <row r="18" spans="2:30" x14ac:dyDescent="0.2">
      <c r="B18" s="5" t="s">
        <v>105</v>
      </c>
      <c r="C18" s="24">
        <v>7.9530400621259892E-2</v>
      </c>
      <c r="D18" s="24">
        <v>7.8918277468543768E-2</v>
      </c>
      <c r="E18" s="24">
        <v>7.8927157460387642E-2</v>
      </c>
      <c r="F18" s="24">
        <v>7.8977099271684753E-2</v>
      </c>
      <c r="G18" s="24">
        <v>7.2985186540684574E-2</v>
      </c>
      <c r="H18" s="24">
        <v>7.3988476470948555E-2</v>
      </c>
      <c r="I18" s="24">
        <v>6.8712949080170366E-2</v>
      </c>
      <c r="J18" s="24">
        <v>6.898224541676877E-2</v>
      </c>
      <c r="K18" s="24">
        <v>7.3383393638982497E-2</v>
      </c>
      <c r="L18" s="24">
        <v>6.6560148573973257E-2</v>
      </c>
      <c r="M18" s="24">
        <v>6.2322847119865278E-2</v>
      </c>
      <c r="N18" s="24">
        <v>5.1283728958788077E-2</v>
      </c>
      <c r="O18" s="24">
        <v>4.8075460384281253E-2</v>
      </c>
      <c r="P18" s="24">
        <v>4.2000000000000003E-2</v>
      </c>
      <c r="Q18" s="24">
        <v>4.6257829036104876E-2</v>
      </c>
      <c r="R18" s="24">
        <v>6.4237705350936397E-2</v>
      </c>
      <c r="S18" s="24">
        <v>6.1236382412146947E-2</v>
      </c>
      <c r="T18" s="24">
        <v>7.0910234461015659E-2</v>
      </c>
      <c r="U18" s="24">
        <v>7.4015243055496949E-2</v>
      </c>
      <c r="V18" s="24">
        <v>6.983740923245628E-2</v>
      </c>
      <c r="W18" s="24">
        <v>6.6037644728169337E-2</v>
      </c>
      <c r="X18" s="24">
        <v>7.3041071973053054E-2</v>
      </c>
      <c r="Y18" s="24">
        <v>6.326859857527202E-2</v>
      </c>
      <c r="Z18" s="24">
        <v>6.2389406933517987E-2</v>
      </c>
      <c r="AA18" s="53">
        <v>5.8256574260963347E-2</v>
      </c>
      <c r="AB18" s="53">
        <f>'TOTAL UPV'!K24</f>
        <v>5.693256638244848E-2</v>
      </c>
      <c r="AD18" s="5" t="s">
        <v>105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58B14-A18D-4F85-B809-7290608C80B0}">
  <sheetPr>
    <outlinePr summaryBelow="0"/>
  </sheetPr>
  <dimension ref="A1:P55"/>
  <sheetViews>
    <sheetView showGridLines="0" topLeftCell="A17" workbookViewId="0">
      <selection activeCell="D55" sqref="D55:I55"/>
    </sheetView>
  </sheetViews>
  <sheetFormatPr baseColWidth="10" defaultColWidth="9.140625" defaultRowHeight="12.75" outlineLevelRow="1" x14ac:dyDescent="0.2"/>
  <cols>
    <col min="1" max="1" width="9.140625" style="5"/>
    <col min="2" max="2" width="39.5703125" style="5" customWidth="1"/>
    <col min="3" max="3" width="10.42578125" style="5" bestFit="1" customWidth="1"/>
    <col min="4" max="4" width="9.28515625" style="5" bestFit="1" customWidth="1"/>
    <col min="5" max="5" width="10.42578125" style="5" bestFit="1" customWidth="1"/>
    <col min="6" max="9" width="9.28515625" style="5" bestFit="1" customWidth="1"/>
    <col min="10" max="16384" width="9.140625" style="5"/>
  </cols>
  <sheetData>
    <row r="1" spans="1:16" ht="22.5" x14ac:dyDescent="0.2">
      <c r="A1" s="4" t="s">
        <v>109</v>
      </c>
    </row>
    <row r="3" spans="1:16" ht="10.5" customHeight="1" x14ac:dyDescent="0.2">
      <c r="A3" s="134" t="s">
        <v>0</v>
      </c>
      <c r="B3" s="134"/>
      <c r="C3" s="134"/>
      <c r="D3" s="134"/>
      <c r="E3" s="134"/>
      <c r="F3" s="134"/>
      <c r="G3" s="134"/>
      <c r="H3" s="134"/>
      <c r="I3" s="134"/>
    </row>
    <row r="4" spans="1:16" ht="10.5" customHeight="1" x14ac:dyDescent="0.2">
      <c r="A4" s="135" t="s">
        <v>1</v>
      </c>
      <c r="B4" s="135"/>
      <c r="C4" s="135"/>
      <c r="D4" s="135"/>
      <c r="E4" s="135"/>
      <c r="F4" s="135"/>
      <c r="G4" s="135"/>
      <c r="H4" s="135"/>
      <c r="I4" s="135"/>
    </row>
    <row r="5" spans="1:16" ht="12.75" customHeight="1" x14ac:dyDescent="0.2">
      <c r="C5" s="146" t="s">
        <v>11</v>
      </c>
      <c r="D5" s="146"/>
      <c r="E5" s="146"/>
      <c r="F5" s="146"/>
      <c r="G5" s="146"/>
      <c r="H5" s="146"/>
      <c r="I5" s="146"/>
      <c r="J5" s="146" t="s">
        <v>110</v>
      </c>
      <c r="K5" s="146"/>
      <c r="L5" s="146"/>
      <c r="M5" s="146"/>
      <c r="N5" s="146"/>
      <c r="O5" s="146"/>
      <c r="P5" s="146"/>
    </row>
    <row r="6" spans="1:16" ht="18.75" x14ac:dyDescent="0.2">
      <c r="A6" s="58" t="s">
        <v>2</v>
      </c>
      <c r="B6" s="58" t="s">
        <v>111</v>
      </c>
      <c r="C6" s="8" t="s">
        <v>4</v>
      </c>
      <c r="D6" s="63" t="s">
        <v>5</v>
      </c>
      <c r="E6" s="63" t="s">
        <v>6</v>
      </c>
      <c r="F6" s="63" t="s">
        <v>7</v>
      </c>
      <c r="G6" s="63" t="s">
        <v>8</v>
      </c>
      <c r="H6" s="63" t="s">
        <v>9</v>
      </c>
      <c r="I6" s="63" t="s">
        <v>10</v>
      </c>
      <c r="J6" s="64"/>
      <c r="K6" s="63" t="s">
        <v>5</v>
      </c>
      <c r="L6" s="63" t="s">
        <v>6</v>
      </c>
      <c r="M6" s="63" t="s">
        <v>7</v>
      </c>
      <c r="N6" s="63" t="s">
        <v>8</v>
      </c>
      <c r="O6" s="63" t="s">
        <v>9</v>
      </c>
      <c r="P6" s="63" t="s">
        <v>10</v>
      </c>
    </row>
    <row r="7" spans="1:16" outlineLevel="1" x14ac:dyDescent="0.2">
      <c r="A7" s="59"/>
      <c r="B7" s="59" t="s">
        <v>4</v>
      </c>
      <c r="C7" s="10">
        <f>SUM(C8:C51)</f>
        <v>41402.421999999999</v>
      </c>
      <c r="D7" s="10" t="s">
        <v>112</v>
      </c>
      <c r="E7" s="10">
        <f>E52</f>
        <v>35419.266000000011</v>
      </c>
      <c r="F7" s="10">
        <f>F52</f>
        <v>177</v>
      </c>
      <c r="G7" s="10">
        <f>G52</f>
        <v>3234.52</v>
      </c>
      <c r="H7" s="10">
        <f>H52</f>
        <v>31.5</v>
      </c>
      <c r="I7" s="10">
        <f>I52</f>
        <v>2339.6359999999995</v>
      </c>
      <c r="J7" s="65" t="s">
        <v>49</v>
      </c>
      <c r="K7" s="15">
        <f>D7/$C$7</f>
        <v>4.492490801625084E-3</v>
      </c>
      <c r="L7" s="15">
        <f t="shared" ref="L7:P7" si="0">E7/$C$7</f>
        <v>0.85548777798554909</v>
      </c>
      <c r="M7" s="15">
        <f t="shared" si="0"/>
        <v>4.2751122144496769E-3</v>
      </c>
      <c r="N7" s="15">
        <f t="shared" si="0"/>
        <v>7.8123931976733146E-2</v>
      </c>
      <c r="O7" s="15">
        <f t="shared" si="0"/>
        <v>7.6082505511392549E-4</v>
      </c>
      <c r="P7" s="15">
        <f t="shared" si="0"/>
        <v>5.6509640909413454E-2</v>
      </c>
    </row>
    <row r="8" spans="1:16" outlineLevel="1" x14ac:dyDescent="0.2">
      <c r="A8" s="57" t="s">
        <v>113</v>
      </c>
      <c r="B8" s="57" t="s">
        <v>114</v>
      </c>
      <c r="C8" s="10">
        <v>958.41</v>
      </c>
      <c r="D8" s="66">
        <v>0</v>
      </c>
      <c r="E8" s="66">
        <v>855.16</v>
      </c>
      <c r="F8" s="66">
        <v>0</v>
      </c>
      <c r="G8" s="66">
        <v>53.1</v>
      </c>
      <c r="H8" s="66">
        <v>0</v>
      </c>
      <c r="I8" s="66">
        <v>50.15</v>
      </c>
      <c r="J8" s="65">
        <f>C8/$C$7</f>
        <v>2.3148645748309122E-2</v>
      </c>
      <c r="K8" s="17">
        <f>D8/$C8</f>
        <v>0</v>
      </c>
      <c r="L8" s="17">
        <f t="shared" ref="L8:P23" si="1">E8/$C8</f>
        <v>0.89226948800617689</v>
      </c>
      <c r="M8" s="17">
        <f t="shared" si="1"/>
        <v>0</v>
      </c>
      <c r="N8" s="17">
        <f t="shared" si="1"/>
        <v>5.540426331110903E-2</v>
      </c>
      <c r="O8" s="17">
        <f t="shared" si="1"/>
        <v>0</v>
      </c>
      <c r="P8" s="17">
        <f t="shared" si="1"/>
        <v>5.2326248682714079E-2</v>
      </c>
    </row>
    <row r="9" spans="1:16" outlineLevel="1" x14ac:dyDescent="0.2">
      <c r="A9" s="60" t="s">
        <v>115</v>
      </c>
      <c r="B9" s="60" t="s">
        <v>116</v>
      </c>
      <c r="C9" s="10">
        <v>302.2</v>
      </c>
      <c r="D9" s="14">
        <v>0</v>
      </c>
      <c r="E9" s="14">
        <v>281.25</v>
      </c>
      <c r="F9" s="14">
        <v>0</v>
      </c>
      <c r="G9" s="14">
        <v>4.8</v>
      </c>
      <c r="H9" s="14">
        <v>0</v>
      </c>
      <c r="I9" s="14">
        <v>16.149999999999999</v>
      </c>
      <c r="J9" s="65">
        <f t="shared" ref="J9:J26" si="2">C9/$C$7</f>
        <v>7.2990898938231196E-3</v>
      </c>
      <c r="K9" s="19">
        <f>D9/$C9</f>
        <v>0</v>
      </c>
      <c r="L9" s="19">
        <f t="shared" si="1"/>
        <v>0.93067504963600267</v>
      </c>
      <c r="M9" s="19">
        <f t="shared" si="1"/>
        <v>0</v>
      </c>
      <c r="N9" s="19">
        <f t="shared" si="1"/>
        <v>1.5883520847121111E-2</v>
      </c>
      <c r="O9" s="19">
        <f t="shared" si="1"/>
        <v>0</v>
      </c>
      <c r="P9" s="19">
        <f t="shared" si="1"/>
        <v>5.3441429516876235E-2</v>
      </c>
    </row>
    <row r="10" spans="1:16" outlineLevel="1" x14ac:dyDescent="0.2">
      <c r="A10" s="57" t="s">
        <v>117</v>
      </c>
      <c r="B10" s="57" t="s">
        <v>118</v>
      </c>
      <c r="C10" s="10">
        <v>464.83499999999998</v>
      </c>
      <c r="D10" s="66">
        <v>0</v>
      </c>
      <c r="E10" s="66">
        <v>354.125</v>
      </c>
      <c r="F10" s="66">
        <v>0</v>
      </c>
      <c r="G10" s="66">
        <v>47.2</v>
      </c>
      <c r="H10" s="66">
        <v>0</v>
      </c>
      <c r="I10" s="66">
        <v>63.51</v>
      </c>
      <c r="J10" s="65">
        <f t="shared" si="2"/>
        <v>1.1227241729964494E-2</v>
      </c>
      <c r="K10" s="17">
        <f t="shared" ref="K10:P26" si="3">D10/$C10</f>
        <v>0</v>
      </c>
      <c r="L10" s="17">
        <f t="shared" si="1"/>
        <v>0.76182946636978721</v>
      </c>
      <c r="M10" s="17">
        <f t="shared" si="1"/>
        <v>0</v>
      </c>
      <c r="N10" s="17">
        <f t="shared" si="1"/>
        <v>0.10154140716598364</v>
      </c>
      <c r="O10" s="17">
        <f t="shared" si="1"/>
        <v>0</v>
      </c>
      <c r="P10" s="17">
        <f t="shared" si="1"/>
        <v>0.13662912646422926</v>
      </c>
    </row>
    <row r="11" spans="1:16" ht="18" outlineLevel="1" x14ac:dyDescent="0.2">
      <c r="A11" s="60" t="s">
        <v>119</v>
      </c>
      <c r="B11" s="60" t="s">
        <v>120</v>
      </c>
      <c r="C11" s="10">
        <v>1018.47</v>
      </c>
      <c r="D11" s="14">
        <v>0</v>
      </c>
      <c r="E11" s="14">
        <v>964.45</v>
      </c>
      <c r="F11" s="14">
        <v>0</v>
      </c>
      <c r="G11" s="14">
        <v>13.5</v>
      </c>
      <c r="H11" s="14">
        <v>0</v>
      </c>
      <c r="I11" s="14">
        <v>40.520000000000003</v>
      </c>
      <c r="J11" s="65">
        <f t="shared" si="2"/>
        <v>2.4599285520059674E-2</v>
      </c>
      <c r="K11" s="19">
        <f t="shared" si="3"/>
        <v>0</v>
      </c>
      <c r="L11" s="19">
        <f t="shared" si="1"/>
        <v>0.94695965516902803</v>
      </c>
      <c r="M11" s="19">
        <f t="shared" si="1"/>
        <v>0</v>
      </c>
      <c r="N11" s="19">
        <f t="shared" si="1"/>
        <v>1.3255176882971516E-2</v>
      </c>
      <c r="O11" s="19">
        <f t="shared" si="1"/>
        <v>0</v>
      </c>
      <c r="P11" s="19">
        <f t="shared" si="1"/>
        <v>3.9785167948000431E-2</v>
      </c>
    </row>
    <row r="12" spans="1:16" outlineLevel="1" x14ac:dyDescent="0.2">
      <c r="A12" s="57" t="s">
        <v>121</v>
      </c>
      <c r="B12" s="57" t="s">
        <v>122</v>
      </c>
      <c r="C12" s="10">
        <v>1485.83</v>
      </c>
      <c r="D12" s="66">
        <v>0</v>
      </c>
      <c r="E12" s="66">
        <v>1355.33</v>
      </c>
      <c r="F12" s="66">
        <v>0</v>
      </c>
      <c r="G12" s="66">
        <v>103.55</v>
      </c>
      <c r="H12" s="66">
        <v>0</v>
      </c>
      <c r="I12" s="66">
        <v>26.95</v>
      </c>
      <c r="J12" s="65">
        <f t="shared" si="2"/>
        <v>3.5887514020315044E-2</v>
      </c>
      <c r="K12" s="17">
        <f t="shared" si="3"/>
        <v>0</v>
      </c>
      <c r="L12" s="17">
        <f t="shared" si="1"/>
        <v>0.91217030212070016</v>
      </c>
      <c r="M12" s="17">
        <f t="shared" si="1"/>
        <v>0</v>
      </c>
      <c r="N12" s="17">
        <f t="shared" si="1"/>
        <v>6.9691687474340944E-2</v>
      </c>
      <c r="O12" s="17">
        <f t="shared" si="1"/>
        <v>0</v>
      </c>
      <c r="P12" s="17">
        <f t="shared" si="1"/>
        <v>1.8138010404958844E-2</v>
      </c>
    </row>
    <row r="13" spans="1:16" ht="18" outlineLevel="1" x14ac:dyDescent="0.2">
      <c r="A13" s="60" t="s">
        <v>123</v>
      </c>
      <c r="B13" s="60" t="s">
        <v>124</v>
      </c>
      <c r="C13" s="10">
        <v>461.5</v>
      </c>
      <c r="D13" s="14">
        <v>0</v>
      </c>
      <c r="E13" s="14">
        <v>443.5</v>
      </c>
      <c r="F13" s="14">
        <v>0</v>
      </c>
      <c r="G13" s="14">
        <v>6</v>
      </c>
      <c r="H13" s="14">
        <v>0</v>
      </c>
      <c r="I13" s="14">
        <v>12</v>
      </c>
      <c r="J13" s="65">
        <f t="shared" si="2"/>
        <v>1.1146690886827829E-2</v>
      </c>
      <c r="K13" s="19">
        <f t="shared" si="3"/>
        <v>0</v>
      </c>
      <c r="L13" s="19">
        <f t="shared" si="1"/>
        <v>0.96099674972914406</v>
      </c>
      <c r="M13" s="19">
        <f t="shared" si="1"/>
        <v>0</v>
      </c>
      <c r="N13" s="19">
        <f t="shared" si="1"/>
        <v>1.3001083423618635E-2</v>
      </c>
      <c r="O13" s="19">
        <f t="shared" si="1"/>
        <v>0</v>
      </c>
      <c r="P13" s="19">
        <f t="shared" si="1"/>
        <v>2.600216684723727E-2</v>
      </c>
    </row>
    <row r="14" spans="1:16" outlineLevel="1" x14ac:dyDescent="0.2">
      <c r="A14" s="57" t="s">
        <v>125</v>
      </c>
      <c r="B14" s="57" t="s">
        <v>126</v>
      </c>
      <c r="C14" s="10">
        <v>1243.58</v>
      </c>
      <c r="D14" s="66">
        <v>0</v>
      </c>
      <c r="E14" s="66">
        <v>1012.04</v>
      </c>
      <c r="F14" s="66">
        <v>0</v>
      </c>
      <c r="G14" s="66">
        <v>122.04</v>
      </c>
      <c r="H14" s="66">
        <v>0</v>
      </c>
      <c r="I14" s="66">
        <v>109.5</v>
      </c>
      <c r="J14" s="65">
        <f t="shared" si="2"/>
        <v>3.0036407048843663E-2</v>
      </c>
      <c r="K14" s="17">
        <f t="shared" si="3"/>
        <v>0</v>
      </c>
      <c r="L14" s="17">
        <f t="shared" si="1"/>
        <v>0.81381173708165133</v>
      </c>
      <c r="M14" s="17">
        <f t="shared" si="1"/>
        <v>0</v>
      </c>
      <c r="N14" s="17">
        <f t="shared" si="1"/>
        <v>9.8136026632786005E-2</v>
      </c>
      <c r="O14" s="17">
        <f t="shared" si="1"/>
        <v>0</v>
      </c>
      <c r="P14" s="17">
        <f t="shared" si="1"/>
        <v>8.8052236285562649E-2</v>
      </c>
    </row>
    <row r="15" spans="1:16" outlineLevel="1" x14ac:dyDescent="0.2">
      <c r="A15" s="60" t="s">
        <v>127</v>
      </c>
      <c r="B15" s="60" t="s">
        <v>128</v>
      </c>
      <c r="C15" s="10">
        <v>88.7</v>
      </c>
      <c r="D15" s="14">
        <v>0</v>
      </c>
      <c r="E15" s="14">
        <v>88.2</v>
      </c>
      <c r="F15" s="14">
        <v>0</v>
      </c>
      <c r="G15" s="14">
        <v>0.5</v>
      </c>
      <c r="H15" s="14">
        <v>0</v>
      </c>
      <c r="I15" s="14">
        <v>0</v>
      </c>
      <c r="J15" s="65">
        <f t="shared" si="2"/>
        <v>2.1423867424954029E-3</v>
      </c>
      <c r="K15" s="19">
        <f t="shared" si="3"/>
        <v>0</v>
      </c>
      <c r="L15" s="19">
        <f t="shared" si="1"/>
        <v>0.99436302142051858</v>
      </c>
      <c r="M15" s="19">
        <f t="shared" si="1"/>
        <v>0</v>
      </c>
      <c r="N15" s="19">
        <f t="shared" si="1"/>
        <v>5.6369785794813977E-3</v>
      </c>
      <c r="O15" s="19">
        <f t="shared" si="1"/>
        <v>0</v>
      </c>
      <c r="P15" s="19">
        <f t="shared" si="1"/>
        <v>0</v>
      </c>
    </row>
    <row r="16" spans="1:16" outlineLevel="1" x14ac:dyDescent="0.2">
      <c r="A16" s="57" t="s">
        <v>129</v>
      </c>
      <c r="B16" s="57" t="s">
        <v>130</v>
      </c>
      <c r="C16" s="10">
        <v>1146.0999999999999</v>
      </c>
      <c r="D16" s="66">
        <v>0</v>
      </c>
      <c r="E16" s="66">
        <v>1044.52</v>
      </c>
      <c r="F16" s="66">
        <v>0</v>
      </c>
      <c r="G16" s="66">
        <v>26.1</v>
      </c>
      <c r="H16" s="66">
        <v>0</v>
      </c>
      <c r="I16" s="66">
        <v>75.48</v>
      </c>
      <c r="J16" s="65">
        <f t="shared" si="2"/>
        <v>2.7681955417970475E-2</v>
      </c>
      <c r="K16" s="17">
        <f t="shared" si="3"/>
        <v>0</v>
      </c>
      <c r="L16" s="17">
        <f t="shared" si="1"/>
        <v>0.91136899048948616</v>
      </c>
      <c r="M16" s="17">
        <f t="shared" si="1"/>
        <v>0</v>
      </c>
      <c r="N16" s="17">
        <f t="shared" si="1"/>
        <v>2.2772881947474045E-2</v>
      </c>
      <c r="O16" s="17">
        <f t="shared" si="1"/>
        <v>0</v>
      </c>
      <c r="P16" s="17">
        <f t="shared" si="1"/>
        <v>6.5858127563039881E-2</v>
      </c>
    </row>
    <row r="17" spans="1:16" outlineLevel="1" x14ac:dyDescent="0.2">
      <c r="A17" s="60" t="s">
        <v>131</v>
      </c>
      <c r="B17" s="60" t="s">
        <v>132</v>
      </c>
      <c r="C17" s="10">
        <v>1658.29</v>
      </c>
      <c r="D17" s="14">
        <v>0</v>
      </c>
      <c r="E17" s="14">
        <v>1524.24</v>
      </c>
      <c r="F17" s="14">
        <v>0</v>
      </c>
      <c r="G17" s="14">
        <v>86.8</v>
      </c>
      <c r="H17" s="14">
        <v>0</v>
      </c>
      <c r="I17" s="14">
        <v>47.25</v>
      </c>
      <c r="J17" s="65">
        <f t="shared" si="2"/>
        <v>4.0052970814122901E-2</v>
      </c>
      <c r="K17" s="19">
        <f t="shared" si="3"/>
        <v>0</v>
      </c>
      <c r="L17" s="19">
        <f t="shared" si="1"/>
        <v>0.91916371684084208</v>
      </c>
      <c r="M17" s="19">
        <f t="shared" si="1"/>
        <v>0</v>
      </c>
      <c r="N17" s="19">
        <f t="shared" si="1"/>
        <v>5.2343076301491293E-2</v>
      </c>
      <c r="O17" s="19">
        <f t="shared" si="1"/>
        <v>0</v>
      </c>
      <c r="P17" s="19">
        <f t="shared" si="1"/>
        <v>2.8493206857666632E-2</v>
      </c>
    </row>
    <row r="18" spans="1:16" outlineLevel="1" x14ac:dyDescent="0.2">
      <c r="A18" s="57" t="s">
        <v>133</v>
      </c>
      <c r="B18" s="57" t="s">
        <v>134</v>
      </c>
      <c r="C18" s="10">
        <v>266.39999999999998</v>
      </c>
      <c r="D18" s="66">
        <v>0</v>
      </c>
      <c r="E18" s="66">
        <v>164.2</v>
      </c>
      <c r="F18" s="66">
        <v>0</v>
      </c>
      <c r="G18" s="66">
        <v>88.6</v>
      </c>
      <c r="H18" s="66">
        <v>0</v>
      </c>
      <c r="I18" s="66">
        <v>13.6</v>
      </c>
      <c r="J18" s="65">
        <f t="shared" si="2"/>
        <v>6.4344061803920547E-3</v>
      </c>
      <c r="K18" s="17">
        <f t="shared" si="3"/>
        <v>0</v>
      </c>
      <c r="L18" s="17">
        <f t="shared" si="1"/>
        <v>0.61636636636636633</v>
      </c>
      <c r="M18" s="17">
        <f t="shared" si="1"/>
        <v>0</v>
      </c>
      <c r="N18" s="17">
        <f t="shared" si="1"/>
        <v>0.33258258258258261</v>
      </c>
      <c r="O18" s="17">
        <f t="shared" si="1"/>
        <v>0</v>
      </c>
      <c r="P18" s="17">
        <f t="shared" si="1"/>
        <v>5.1051051051051052E-2</v>
      </c>
    </row>
    <row r="19" spans="1:16" outlineLevel="1" x14ac:dyDescent="0.2">
      <c r="A19" s="60" t="s">
        <v>135</v>
      </c>
      <c r="B19" s="60" t="s">
        <v>136</v>
      </c>
      <c r="C19" s="10">
        <v>740.17999999999904</v>
      </c>
      <c r="D19" s="14">
        <v>0</v>
      </c>
      <c r="E19" s="14">
        <v>663.04</v>
      </c>
      <c r="F19" s="14">
        <v>0</v>
      </c>
      <c r="G19" s="14">
        <v>12</v>
      </c>
      <c r="H19" s="14">
        <v>0</v>
      </c>
      <c r="I19" s="14">
        <v>65.14</v>
      </c>
      <c r="J19" s="65">
        <f t="shared" si="2"/>
        <v>1.7877698072832529E-2</v>
      </c>
      <c r="K19" s="19">
        <f t="shared" si="3"/>
        <v>0</v>
      </c>
      <c r="L19" s="19">
        <f t="shared" si="1"/>
        <v>0.8957821070550418</v>
      </c>
      <c r="M19" s="19">
        <f t="shared" si="1"/>
        <v>0</v>
      </c>
      <c r="N19" s="19">
        <f t="shared" si="1"/>
        <v>1.6212272690426674E-2</v>
      </c>
      <c r="O19" s="19">
        <f t="shared" si="1"/>
        <v>0</v>
      </c>
      <c r="P19" s="19">
        <f t="shared" si="1"/>
        <v>8.800562025453279E-2</v>
      </c>
    </row>
    <row r="20" spans="1:16" ht="18" outlineLevel="1" x14ac:dyDescent="0.2">
      <c r="A20" s="57" t="s">
        <v>137</v>
      </c>
      <c r="B20" s="57" t="s">
        <v>138</v>
      </c>
      <c r="C20" s="10">
        <v>1099.23</v>
      </c>
      <c r="D20" s="66">
        <v>0</v>
      </c>
      <c r="E20" s="66">
        <v>924.41000000000099</v>
      </c>
      <c r="F20" s="66">
        <v>0</v>
      </c>
      <c r="G20" s="66">
        <v>103.05</v>
      </c>
      <c r="H20" s="66">
        <v>0</v>
      </c>
      <c r="I20" s="66">
        <v>71.77</v>
      </c>
      <c r="J20" s="65">
        <f t="shared" si="2"/>
        <v>2.6549896042313659E-2</v>
      </c>
      <c r="K20" s="17">
        <f t="shared" si="3"/>
        <v>0</v>
      </c>
      <c r="L20" s="17">
        <f t="shared" si="1"/>
        <v>0.84096140025290522</v>
      </c>
      <c r="M20" s="17">
        <f t="shared" si="1"/>
        <v>0</v>
      </c>
      <c r="N20" s="17">
        <f t="shared" si="1"/>
        <v>9.3747441390791733E-2</v>
      </c>
      <c r="O20" s="17">
        <f t="shared" si="1"/>
        <v>0</v>
      </c>
      <c r="P20" s="17">
        <f t="shared" si="1"/>
        <v>6.5291158356303947E-2</v>
      </c>
    </row>
    <row r="21" spans="1:16" outlineLevel="1" x14ac:dyDescent="0.2">
      <c r="A21" s="60" t="s">
        <v>139</v>
      </c>
      <c r="B21" s="60" t="s">
        <v>140</v>
      </c>
      <c r="C21" s="10">
        <v>1226.9100000000001</v>
      </c>
      <c r="D21" s="14">
        <v>0</v>
      </c>
      <c r="E21" s="14">
        <v>984.17</v>
      </c>
      <c r="F21" s="14">
        <v>0</v>
      </c>
      <c r="G21" s="14">
        <v>103.99</v>
      </c>
      <c r="H21" s="14">
        <v>0</v>
      </c>
      <c r="I21" s="14">
        <v>138.75</v>
      </c>
      <c r="J21" s="65">
        <f t="shared" si="2"/>
        <v>2.9633773599042106E-2</v>
      </c>
      <c r="K21" s="19">
        <f t="shared" si="3"/>
        <v>0</v>
      </c>
      <c r="L21" s="19">
        <f t="shared" si="1"/>
        <v>0.80215337718333035</v>
      </c>
      <c r="M21" s="19">
        <f t="shared" si="1"/>
        <v>0</v>
      </c>
      <c r="N21" s="19">
        <f t="shared" si="1"/>
        <v>8.4757643184911677E-2</v>
      </c>
      <c r="O21" s="19">
        <f t="shared" si="1"/>
        <v>0</v>
      </c>
      <c r="P21" s="19">
        <f t="shared" si="1"/>
        <v>0.11308897963175782</v>
      </c>
    </row>
    <row r="22" spans="1:16" outlineLevel="1" x14ac:dyDescent="0.2">
      <c r="A22" s="57" t="s">
        <v>141</v>
      </c>
      <c r="B22" s="57" t="s">
        <v>142</v>
      </c>
      <c r="C22" s="10">
        <v>1519.87</v>
      </c>
      <c r="D22" s="66">
        <v>0</v>
      </c>
      <c r="E22" s="66">
        <v>1326.27</v>
      </c>
      <c r="F22" s="66">
        <v>0</v>
      </c>
      <c r="G22" s="66">
        <v>99.7</v>
      </c>
      <c r="H22" s="66">
        <v>0</v>
      </c>
      <c r="I22" s="66">
        <v>93.9</v>
      </c>
      <c r="J22" s="65">
        <f t="shared" si="2"/>
        <v>3.6709688143365136E-2</v>
      </c>
      <c r="K22" s="17">
        <f t="shared" si="3"/>
        <v>0</v>
      </c>
      <c r="L22" s="17">
        <f t="shared" si="1"/>
        <v>0.87262068466382003</v>
      </c>
      <c r="M22" s="17">
        <f t="shared" si="1"/>
        <v>0</v>
      </c>
      <c r="N22" s="17">
        <f t="shared" si="1"/>
        <v>6.559771559409687E-2</v>
      </c>
      <c r="O22" s="17">
        <f t="shared" si="1"/>
        <v>0</v>
      </c>
      <c r="P22" s="17">
        <f t="shared" si="1"/>
        <v>6.1781599742083214E-2</v>
      </c>
    </row>
    <row r="23" spans="1:16" outlineLevel="1" x14ac:dyDescent="0.2">
      <c r="A23" s="60" t="s">
        <v>143</v>
      </c>
      <c r="B23" s="60" t="s">
        <v>144</v>
      </c>
      <c r="C23" s="10">
        <v>1535.47</v>
      </c>
      <c r="D23" s="14">
        <v>0</v>
      </c>
      <c r="E23" s="14">
        <v>1320.06</v>
      </c>
      <c r="F23" s="14">
        <v>0</v>
      </c>
      <c r="G23" s="14">
        <v>132.5</v>
      </c>
      <c r="H23" s="14">
        <v>0</v>
      </c>
      <c r="I23" s="14">
        <v>82.91</v>
      </c>
      <c r="J23" s="65">
        <f t="shared" si="2"/>
        <v>3.7086477694469183E-2</v>
      </c>
      <c r="K23" s="19">
        <f t="shared" si="3"/>
        <v>0</v>
      </c>
      <c r="L23" s="19">
        <f t="shared" si="1"/>
        <v>0.85971070747067668</v>
      </c>
      <c r="M23" s="19">
        <f t="shared" si="1"/>
        <v>0</v>
      </c>
      <c r="N23" s="19">
        <f t="shared" si="1"/>
        <v>8.629279634248796E-2</v>
      </c>
      <c r="O23" s="19">
        <f t="shared" si="1"/>
        <v>0</v>
      </c>
      <c r="P23" s="19">
        <f t="shared" si="1"/>
        <v>5.3996496186835295E-2</v>
      </c>
    </row>
    <row r="24" spans="1:16" ht="18" outlineLevel="1" x14ac:dyDescent="0.2">
      <c r="A24" s="57" t="s">
        <v>145</v>
      </c>
      <c r="B24" s="57" t="s">
        <v>146</v>
      </c>
      <c r="C24" s="10">
        <v>559.75</v>
      </c>
      <c r="D24" s="66">
        <v>0</v>
      </c>
      <c r="E24" s="66">
        <v>544.65</v>
      </c>
      <c r="F24" s="66">
        <v>0</v>
      </c>
      <c r="G24" s="66">
        <v>11</v>
      </c>
      <c r="H24" s="66">
        <v>0</v>
      </c>
      <c r="I24" s="66">
        <v>4.0999999999999996</v>
      </c>
      <c r="J24" s="65">
        <f t="shared" si="2"/>
        <v>1.3519740463492691E-2</v>
      </c>
      <c r="K24" s="17">
        <f t="shared" si="3"/>
        <v>0</v>
      </c>
      <c r="L24" s="17">
        <f t="shared" si="3"/>
        <v>0.97302367128182221</v>
      </c>
      <c r="M24" s="17">
        <f t="shared" si="3"/>
        <v>0</v>
      </c>
      <c r="N24" s="17">
        <f t="shared" si="3"/>
        <v>1.9651630192050022E-2</v>
      </c>
      <c r="O24" s="17">
        <f t="shared" si="3"/>
        <v>0</v>
      </c>
      <c r="P24" s="17">
        <f t="shared" si="3"/>
        <v>7.3246985261277353E-3</v>
      </c>
    </row>
    <row r="25" spans="1:16" ht="18" outlineLevel="1" x14ac:dyDescent="0.2">
      <c r="A25" s="60" t="s">
        <v>147</v>
      </c>
      <c r="B25" s="60" t="s">
        <v>148</v>
      </c>
      <c r="C25" s="10">
        <v>680.397999999999</v>
      </c>
      <c r="D25" s="14">
        <v>0</v>
      </c>
      <c r="E25" s="14">
        <v>667.24799999999902</v>
      </c>
      <c r="F25" s="14">
        <v>0</v>
      </c>
      <c r="G25" s="14">
        <v>7.25</v>
      </c>
      <c r="H25" s="14">
        <v>0</v>
      </c>
      <c r="I25" s="14">
        <v>5.9</v>
      </c>
      <c r="J25" s="65">
        <f t="shared" si="2"/>
        <v>1.643377288410806E-2</v>
      </c>
      <c r="K25" s="19">
        <f t="shared" si="3"/>
        <v>0</v>
      </c>
      <c r="L25" s="19">
        <f t="shared" si="3"/>
        <v>0.9806730766404369</v>
      </c>
      <c r="M25" s="19">
        <f t="shared" si="3"/>
        <v>0</v>
      </c>
      <c r="N25" s="19">
        <f t="shared" si="3"/>
        <v>1.0655528087972056E-2</v>
      </c>
      <c r="O25" s="19">
        <f t="shared" si="3"/>
        <v>0</v>
      </c>
      <c r="P25" s="19">
        <f t="shared" si="3"/>
        <v>8.6713952715910519E-3</v>
      </c>
    </row>
    <row r="26" spans="1:16" outlineLevel="1" x14ac:dyDescent="0.2">
      <c r="A26" s="57" t="s">
        <v>149</v>
      </c>
      <c r="B26" s="67" t="s">
        <v>150</v>
      </c>
      <c r="C26" s="68">
        <v>742.45</v>
      </c>
      <c r="D26" s="69">
        <v>0</v>
      </c>
      <c r="E26" s="69">
        <v>674.73</v>
      </c>
      <c r="F26" s="69">
        <v>0</v>
      </c>
      <c r="G26" s="69">
        <v>34.1</v>
      </c>
      <c r="H26" s="69">
        <v>0</v>
      </c>
      <c r="I26" s="69">
        <v>33.619999999999997</v>
      </c>
      <c r="J26" s="65">
        <f t="shared" si="2"/>
        <v>1.793252578315346E-2</v>
      </c>
      <c r="K26" s="17">
        <f t="shared" si="3"/>
        <v>0</v>
      </c>
      <c r="L26" s="17">
        <f t="shared" si="3"/>
        <v>0.90878847060408108</v>
      </c>
      <c r="M26" s="17">
        <f t="shared" si="3"/>
        <v>0</v>
      </c>
      <c r="N26" s="17">
        <f t="shared" si="3"/>
        <v>4.5929018789144051E-2</v>
      </c>
      <c r="O26" s="17">
        <f t="shared" si="3"/>
        <v>0</v>
      </c>
      <c r="P26" s="17">
        <f t="shared" si="3"/>
        <v>4.5282510606774858E-2</v>
      </c>
    </row>
    <row r="27" spans="1:16" outlineLevel="1" x14ac:dyDescent="0.2">
      <c r="A27" s="60"/>
      <c r="B27" s="70"/>
      <c r="C27" s="68"/>
      <c r="D27" s="71"/>
      <c r="E27" s="71"/>
      <c r="F27" s="71"/>
      <c r="G27" s="71"/>
      <c r="H27" s="71"/>
      <c r="I27" s="71"/>
      <c r="J27" s="65"/>
      <c r="K27" s="19"/>
      <c r="L27" s="19"/>
      <c r="M27" s="19"/>
      <c r="N27" s="19"/>
      <c r="O27" s="19"/>
      <c r="P27" s="19"/>
    </row>
    <row r="28" spans="1:16" outlineLevel="1" x14ac:dyDescent="0.2">
      <c r="A28" s="57" t="s">
        <v>151</v>
      </c>
      <c r="B28" s="57" t="s">
        <v>152</v>
      </c>
      <c r="C28" s="10">
        <v>532.66</v>
      </c>
      <c r="D28" s="66">
        <v>0</v>
      </c>
      <c r="E28" s="66">
        <v>522.66</v>
      </c>
      <c r="F28" s="66">
        <v>0</v>
      </c>
      <c r="G28" s="66">
        <v>4.5</v>
      </c>
      <c r="H28" s="66">
        <v>0</v>
      </c>
      <c r="I28" s="66">
        <v>5.5</v>
      </c>
      <c r="J28" s="65">
        <f t="shared" ref="J28:J51" si="4">C28/$C$7</f>
        <v>1.2865430916094715E-2</v>
      </c>
      <c r="K28" s="17">
        <f t="shared" ref="K28:P51" si="5">D28/$C28</f>
        <v>0</v>
      </c>
      <c r="L28" s="17">
        <f t="shared" si="5"/>
        <v>0.98122629820147933</v>
      </c>
      <c r="M28" s="17">
        <f t="shared" si="5"/>
        <v>0</v>
      </c>
      <c r="N28" s="17">
        <f t="shared" si="5"/>
        <v>8.4481658093342859E-3</v>
      </c>
      <c r="O28" s="17">
        <f t="shared" si="5"/>
        <v>0</v>
      </c>
      <c r="P28" s="17">
        <f t="shared" si="5"/>
        <v>1.0325535989186348E-2</v>
      </c>
    </row>
    <row r="29" spans="1:16" outlineLevel="1" x14ac:dyDescent="0.2">
      <c r="A29" s="60" t="s">
        <v>153</v>
      </c>
      <c r="B29" s="72" t="s">
        <v>154</v>
      </c>
      <c r="C29" s="68">
        <v>867.13999999999896</v>
      </c>
      <c r="D29" s="71">
        <v>0</v>
      </c>
      <c r="E29" s="71">
        <v>760.79</v>
      </c>
      <c r="F29" s="71">
        <v>0</v>
      </c>
      <c r="G29" s="71">
        <v>67.3</v>
      </c>
      <c r="H29" s="71">
        <v>0</v>
      </c>
      <c r="I29" s="71">
        <v>39.049999999999997</v>
      </c>
      <c r="J29" s="65">
        <f t="shared" si="4"/>
        <v>2.0944185342586939E-2</v>
      </c>
      <c r="K29" s="19">
        <f t="shared" si="5"/>
        <v>0</v>
      </c>
      <c r="L29" s="19">
        <f t="shared" si="5"/>
        <v>0.87735544433424928</v>
      </c>
      <c r="M29" s="19">
        <f t="shared" si="5"/>
        <v>0</v>
      </c>
      <c r="N29" s="19">
        <f t="shared" si="5"/>
        <v>7.7611458357358762E-2</v>
      </c>
      <c r="O29" s="19">
        <f t="shared" si="5"/>
        <v>0</v>
      </c>
      <c r="P29" s="19">
        <f t="shared" si="5"/>
        <v>4.5033097308393159E-2</v>
      </c>
    </row>
    <row r="30" spans="1:16" outlineLevel="1" x14ac:dyDescent="0.2">
      <c r="A30" s="57" t="s">
        <v>155</v>
      </c>
      <c r="B30" s="67" t="s">
        <v>156</v>
      </c>
      <c r="C30" s="10">
        <v>1421.31</v>
      </c>
      <c r="D30" s="69">
        <v>0</v>
      </c>
      <c r="E30" s="66">
        <v>1317.67</v>
      </c>
      <c r="F30" s="69">
        <v>0</v>
      </c>
      <c r="G30" s="69">
        <v>59.85</v>
      </c>
      <c r="H30" s="69">
        <v>0</v>
      </c>
      <c r="I30" s="69">
        <v>43.79</v>
      </c>
      <c r="J30" s="65">
        <f t="shared" si="4"/>
        <v>3.4329151082030898E-2</v>
      </c>
      <c r="K30" s="17">
        <f t="shared" si="5"/>
        <v>0</v>
      </c>
      <c r="L30" s="17">
        <f t="shared" si="5"/>
        <v>0.92708135452505092</v>
      </c>
      <c r="M30" s="17">
        <f t="shared" si="5"/>
        <v>0</v>
      </c>
      <c r="N30" s="17">
        <f t="shared" si="5"/>
        <v>4.2109040251598881E-2</v>
      </c>
      <c r="O30" s="17">
        <f t="shared" si="5"/>
        <v>0</v>
      </c>
      <c r="P30" s="17">
        <f t="shared" si="5"/>
        <v>3.080960522335029E-2</v>
      </c>
    </row>
    <row r="31" spans="1:16" outlineLevel="1" x14ac:dyDescent="0.2">
      <c r="A31" s="60" t="s">
        <v>157</v>
      </c>
      <c r="B31" s="72" t="s">
        <v>158</v>
      </c>
      <c r="C31" s="68">
        <v>949.21</v>
      </c>
      <c r="D31" s="71">
        <v>0</v>
      </c>
      <c r="E31" s="71">
        <v>849.76</v>
      </c>
      <c r="F31" s="71">
        <v>0</v>
      </c>
      <c r="G31" s="71">
        <v>62.7</v>
      </c>
      <c r="H31" s="71">
        <v>0</v>
      </c>
      <c r="I31" s="71">
        <v>36.75</v>
      </c>
      <c r="J31" s="65">
        <f t="shared" si="4"/>
        <v>2.292643652586315E-2</v>
      </c>
      <c r="K31" s="19">
        <f t="shared" si="5"/>
        <v>0</v>
      </c>
      <c r="L31" s="19">
        <f t="shared" si="5"/>
        <v>0.89522866383624278</v>
      </c>
      <c r="M31" s="19">
        <f t="shared" si="5"/>
        <v>0</v>
      </c>
      <c r="N31" s="19">
        <f t="shared" si="5"/>
        <v>6.6054929889065639E-2</v>
      </c>
      <c r="O31" s="19">
        <f t="shared" si="5"/>
        <v>0</v>
      </c>
      <c r="P31" s="19">
        <f t="shared" si="5"/>
        <v>3.8716406274691584E-2</v>
      </c>
    </row>
    <row r="32" spans="1:16" outlineLevel="1" x14ac:dyDescent="0.2">
      <c r="A32" s="57" t="s">
        <v>159</v>
      </c>
      <c r="B32" s="67" t="s">
        <v>160</v>
      </c>
      <c r="C32" s="68">
        <v>938.150000000001</v>
      </c>
      <c r="D32" s="69">
        <v>0</v>
      </c>
      <c r="E32" s="69">
        <v>893.650000000001</v>
      </c>
      <c r="F32" s="69">
        <v>0</v>
      </c>
      <c r="G32" s="69">
        <v>31.75</v>
      </c>
      <c r="H32" s="69">
        <v>0</v>
      </c>
      <c r="I32" s="69">
        <v>12.75</v>
      </c>
      <c r="J32" s="65">
        <f t="shared" si="4"/>
        <v>2.2659302395400951E-2</v>
      </c>
      <c r="K32" s="17">
        <f t="shared" si="5"/>
        <v>0</v>
      </c>
      <c r="L32" s="17">
        <f t="shared" si="5"/>
        <v>0.95256622075361086</v>
      </c>
      <c r="M32" s="17">
        <f t="shared" si="5"/>
        <v>0</v>
      </c>
      <c r="N32" s="17">
        <f t="shared" si="5"/>
        <v>3.3843202046580999E-2</v>
      </c>
      <c r="O32" s="17">
        <f t="shared" si="5"/>
        <v>0</v>
      </c>
      <c r="P32" s="17">
        <f t="shared" si="5"/>
        <v>1.3590577199808119E-2</v>
      </c>
    </row>
    <row r="33" spans="1:16" outlineLevel="1" x14ac:dyDescent="0.2">
      <c r="A33" s="60" t="s">
        <v>161</v>
      </c>
      <c r="B33" s="72" t="s">
        <v>162</v>
      </c>
      <c r="C33" s="10">
        <v>1680.4000000000101</v>
      </c>
      <c r="D33" s="71">
        <v>0</v>
      </c>
      <c r="E33" s="14">
        <v>1587.00000000001</v>
      </c>
      <c r="F33" s="71">
        <v>0</v>
      </c>
      <c r="G33" s="71">
        <v>49.15</v>
      </c>
      <c r="H33" s="71">
        <v>0</v>
      </c>
      <c r="I33" s="71">
        <v>44.25</v>
      </c>
      <c r="J33" s="65">
        <f t="shared" si="4"/>
        <v>4.0586997543284063E-2</v>
      </c>
      <c r="K33" s="19">
        <f t="shared" si="5"/>
        <v>0</v>
      </c>
      <c r="L33" s="19">
        <f t="shared" si="5"/>
        <v>0.94441799571530616</v>
      </c>
      <c r="M33" s="19">
        <f t="shared" si="5"/>
        <v>0</v>
      </c>
      <c r="N33" s="19">
        <f t="shared" si="5"/>
        <v>2.9248988336110272E-2</v>
      </c>
      <c r="O33" s="19">
        <f t="shared" si="5"/>
        <v>0</v>
      </c>
      <c r="P33" s="19">
        <f t="shared" si="5"/>
        <v>2.6333015948583512E-2</v>
      </c>
    </row>
    <row r="34" spans="1:16" outlineLevel="1" x14ac:dyDescent="0.2">
      <c r="A34" s="57" t="s">
        <v>163</v>
      </c>
      <c r="B34" s="67" t="s">
        <v>164</v>
      </c>
      <c r="C34" s="68">
        <v>806.95500000000197</v>
      </c>
      <c r="D34" s="69">
        <v>0</v>
      </c>
      <c r="E34" s="69">
        <v>735.83000000000197</v>
      </c>
      <c r="F34" s="69">
        <v>0</v>
      </c>
      <c r="G34" s="69">
        <v>28.05</v>
      </c>
      <c r="H34" s="69">
        <v>0</v>
      </c>
      <c r="I34" s="69">
        <v>43.075000000000003</v>
      </c>
      <c r="J34" s="65">
        <f t="shared" si="4"/>
        <v>1.9490526423792356E-2</v>
      </c>
      <c r="K34" s="17">
        <f t="shared" si="5"/>
        <v>0</v>
      </c>
      <c r="L34" s="17">
        <f t="shared" si="5"/>
        <v>0.91186001697740293</v>
      </c>
      <c r="M34" s="17">
        <f t="shared" si="5"/>
        <v>0</v>
      </c>
      <c r="N34" s="17">
        <f t="shared" si="5"/>
        <v>3.4760302619105073E-2</v>
      </c>
      <c r="O34" s="17">
        <f t="shared" si="5"/>
        <v>0</v>
      </c>
      <c r="P34" s="17">
        <f t="shared" si="5"/>
        <v>5.3379680403492016E-2</v>
      </c>
    </row>
    <row r="35" spans="1:16" outlineLevel="1" x14ac:dyDescent="0.2">
      <c r="A35" s="60" t="s">
        <v>165</v>
      </c>
      <c r="B35" s="72" t="s">
        <v>166</v>
      </c>
      <c r="C35" s="68">
        <v>400.25</v>
      </c>
      <c r="D35" s="71">
        <v>0</v>
      </c>
      <c r="E35" s="71">
        <v>376.4</v>
      </c>
      <c r="F35" s="71">
        <v>0</v>
      </c>
      <c r="G35" s="71">
        <v>3</v>
      </c>
      <c r="H35" s="71">
        <v>0</v>
      </c>
      <c r="I35" s="71">
        <v>20.85</v>
      </c>
      <c r="J35" s="65">
        <f t="shared" si="4"/>
        <v>9.667308835217419E-3</v>
      </c>
      <c r="K35" s="19">
        <f t="shared" si="5"/>
        <v>0</v>
      </c>
      <c r="L35" s="19">
        <f t="shared" si="5"/>
        <v>0.94041224234853216</v>
      </c>
      <c r="M35" s="19">
        <f t="shared" si="5"/>
        <v>0</v>
      </c>
      <c r="N35" s="19">
        <f t="shared" si="5"/>
        <v>7.4953154278575894E-3</v>
      </c>
      <c r="O35" s="19">
        <f t="shared" si="5"/>
        <v>0</v>
      </c>
      <c r="P35" s="19">
        <f t="shared" si="5"/>
        <v>5.2092442223610244E-2</v>
      </c>
    </row>
    <row r="36" spans="1:16" outlineLevel="1" x14ac:dyDescent="0.2">
      <c r="A36" s="57" t="s">
        <v>167</v>
      </c>
      <c r="B36" s="67" t="s">
        <v>168</v>
      </c>
      <c r="C36" s="68">
        <v>240.6</v>
      </c>
      <c r="D36" s="69">
        <v>0</v>
      </c>
      <c r="E36" s="69">
        <v>234.6</v>
      </c>
      <c r="F36" s="69">
        <v>0</v>
      </c>
      <c r="G36" s="69">
        <v>6</v>
      </c>
      <c r="H36" s="69">
        <v>0</v>
      </c>
      <c r="I36" s="69">
        <v>0</v>
      </c>
      <c r="J36" s="65">
        <f t="shared" si="4"/>
        <v>5.8112542304892215E-3</v>
      </c>
      <c r="K36" s="17">
        <f t="shared" si="5"/>
        <v>0</v>
      </c>
      <c r="L36" s="17">
        <f t="shared" si="5"/>
        <v>0.97506234413965087</v>
      </c>
      <c r="M36" s="17">
        <f t="shared" si="5"/>
        <v>0</v>
      </c>
      <c r="N36" s="17">
        <f t="shared" si="5"/>
        <v>2.4937655860349128E-2</v>
      </c>
      <c r="O36" s="17">
        <f t="shared" si="5"/>
        <v>0</v>
      </c>
      <c r="P36" s="17">
        <f t="shared" si="5"/>
        <v>0</v>
      </c>
    </row>
    <row r="37" spans="1:16" outlineLevel="1" x14ac:dyDescent="0.2">
      <c r="A37" s="60" t="s">
        <v>169</v>
      </c>
      <c r="B37" s="72" t="s">
        <v>170</v>
      </c>
      <c r="C37" s="10">
        <v>1518.58</v>
      </c>
      <c r="D37" s="71">
        <v>200.5</v>
      </c>
      <c r="E37" s="71">
        <v>300.63</v>
      </c>
      <c r="F37" s="71">
        <v>177</v>
      </c>
      <c r="G37" s="14">
        <v>722.5</v>
      </c>
      <c r="H37" s="71">
        <v>31.5</v>
      </c>
      <c r="I37" s="71">
        <v>86.449999999999903</v>
      </c>
      <c r="J37" s="65">
        <f t="shared" si="4"/>
        <v>3.6678530545869996E-2</v>
      </c>
      <c r="K37" s="17">
        <f t="shared" si="5"/>
        <v>0.13203123971078246</v>
      </c>
      <c r="L37" s="17">
        <f t="shared" si="5"/>
        <v>0.19796783837532433</v>
      </c>
      <c r="M37" s="17">
        <f t="shared" si="5"/>
        <v>0.1165562565027855</v>
      </c>
      <c r="N37" s="17">
        <f t="shared" si="5"/>
        <v>0.47577341990543798</v>
      </c>
      <c r="O37" s="17">
        <f t="shared" si="5"/>
        <v>2.0743062597953353E-2</v>
      </c>
      <c r="P37" s="17">
        <f t="shared" si="5"/>
        <v>5.6928182907716361E-2</v>
      </c>
    </row>
    <row r="38" spans="1:16" outlineLevel="1" x14ac:dyDescent="0.2">
      <c r="A38" s="57" t="s">
        <v>171</v>
      </c>
      <c r="B38" s="67" t="s">
        <v>172</v>
      </c>
      <c r="C38" s="68">
        <v>780.6</v>
      </c>
      <c r="D38" s="69">
        <v>0</v>
      </c>
      <c r="E38" s="69">
        <v>678.15</v>
      </c>
      <c r="F38" s="69">
        <v>0</v>
      </c>
      <c r="G38" s="69">
        <v>89.25</v>
      </c>
      <c r="H38" s="69">
        <v>0</v>
      </c>
      <c r="I38" s="69">
        <v>13.2</v>
      </c>
      <c r="J38" s="65">
        <f t="shared" si="4"/>
        <v>1.8853969461013659E-2</v>
      </c>
      <c r="K38" s="19">
        <f t="shared" si="5"/>
        <v>0</v>
      </c>
      <c r="L38" s="19">
        <f t="shared" si="5"/>
        <v>0.8687548039969254</v>
      </c>
      <c r="M38" s="19">
        <f t="shared" si="5"/>
        <v>0</v>
      </c>
      <c r="N38" s="19">
        <f t="shared" si="5"/>
        <v>0.11433512682551883</v>
      </c>
      <c r="O38" s="19">
        <f t="shared" si="5"/>
        <v>0</v>
      </c>
      <c r="P38" s="19">
        <f t="shared" si="5"/>
        <v>1.6910069177555723E-2</v>
      </c>
    </row>
    <row r="39" spans="1:16" outlineLevel="1" x14ac:dyDescent="0.2">
      <c r="A39" s="60" t="s">
        <v>173</v>
      </c>
      <c r="B39" s="72" t="s">
        <v>174</v>
      </c>
      <c r="C39" s="10">
        <v>2391.0500000000002</v>
      </c>
      <c r="D39" s="71">
        <v>0</v>
      </c>
      <c r="E39" s="14">
        <v>1996.3</v>
      </c>
      <c r="F39" s="71">
        <v>0</v>
      </c>
      <c r="G39" s="71">
        <v>166.1</v>
      </c>
      <c r="H39" s="71">
        <v>0</v>
      </c>
      <c r="I39" s="71">
        <v>228.65</v>
      </c>
      <c r="J39" s="65">
        <f t="shared" si="4"/>
        <v>5.7751452318417516E-2</v>
      </c>
      <c r="K39" s="17">
        <f t="shared" si="5"/>
        <v>0</v>
      </c>
      <c r="L39" s="17">
        <f t="shared" si="5"/>
        <v>0.83490516718596419</v>
      </c>
      <c r="M39" s="17">
        <f t="shared" si="5"/>
        <v>0</v>
      </c>
      <c r="N39" s="17">
        <f t="shared" si="5"/>
        <v>6.9467388804081875E-2</v>
      </c>
      <c r="O39" s="17">
        <f t="shared" si="5"/>
        <v>0</v>
      </c>
      <c r="P39" s="17">
        <f t="shared" si="5"/>
        <v>9.562744400995378E-2</v>
      </c>
    </row>
    <row r="40" spans="1:16" outlineLevel="1" x14ac:dyDescent="0.2">
      <c r="A40" s="57" t="s">
        <v>175</v>
      </c>
      <c r="B40" s="67" t="s">
        <v>176</v>
      </c>
      <c r="C40" s="68">
        <v>984.29299999999898</v>
      </c>
      <c r="D40" s="69">
        <v>0</v>
      </c>
      <c r="E40" s="69">
        <v>838.171999999999</v>
      </c>
      <c r="F40" s="69">
        <v>0</v>
      </c>
      <c r="G40" s="69">
        <v>72.59</v>
      </c>
      <c r="H40" s="69">
        <v>0</v>
      </c>
      <c r="I40" s="69">
        <v>73.531000000000006</v>
      </c>
      <c r="J40" s="65">
        <f t="shared" si="4"/>
        <v>2.3773802411849215E-2</v>
      </c>
      <c r="K40" s="19">
        <f t="shared" si="5"/>
        <v>0</v>
      </c>
      <c r="L40" s="19">
        <f t="shared" si="5"/>
        <v>0.85154725269812936</v>
      </c>
      <c r="M40" s="19">
        <f t="shared" si="5"/>
        <v>0</v>
      </c>
      <c r="N40" s="19">
        <f t="shared" si="5"/>
        <v>7.3748365578135855E-2</v>
      </c>
      <c r="O40" s="19">
        <f t="shared" si="5"/>
        <v>0</v>
      </c>
      <c r="P40" s="19">
        <f t="shared" si="5"/>
        <v>7.4704381723734781E-2</v>
      </c>
    </row>
    <row r="41" spans="1:16" outlineLevel="1" x14ac:dyDescent="0.2">
      <c r="A41" s="60" t="s">
        <v>177</v>
      </c>
      <c r="B41" s="72" t="s">
        <v>178</v>
      </c>
      <c r="C41" s="10">
        <v>2198.37</v>
      </c>
      <c r="D41" s="71">
        <v>0</v>
      </c>
      <c r="E41" s="14">
        <v>1851.88</v>
      </c>
      <c r="F41" s="71">
        <v>0</v>
      </c>
      <c r="G41" s="71">
        <v>228.8</v>
      </c>
      <c r="H41" s="71">
        <v>0</v>
      </c>
      <c r="I41" s="71">
        <v>117.69</v>
      </c>
      <c r="J41" s="65">
        <f t="shared" si="4"/>
        <v>5.3097618298755568E-2</v>
      </c>
      <c r="K41" s="17">
        <f t="shared" si="5"/>
        <v>0</v>
      </c>
      <c r="L41" s="17">
        <f t="shared" si="5"/>
        <v>0.84238776911984803</v>
      </c>
      <c r="M41" s="17">
        <f t="shared" si="5"/>
        <v>0</v>
      </c>
      <c r="N41" s="17">
        <f t="shared" si="5"/>
        <v>0.10407711167819794</v>
      </c>
      <c r="O41" s="17">
        <f t="shared" si="5"/>
        <v>0</v>
      </c>
      <c r="P41" s="17">
        <f t="shared" si="5"/>
        <v>5.3535119201954175E-2</v>
      </c>
    </row>
    <row r="42" spans="1:16" outlineLevel="1" x14ac:dyDescent="0.2">
      <c r="A42" s="57" t="s">
        <v>179</v>
      </c>
      <c r="B42" s="67" t="s">
        <v>180</v>
      </c>
      <c r="C42" s="68">
        <v>756.52</v>
      </c>
      <c r="D42" s="69">
        <v>0</v>
      </c>
      <c r="E42" s="69">
        <v>711.52</v>
      </c>
      <c r="F42" s="69">
        <v>0</v>
      </c>
      <c r="G42" s="69">
        <v>0</v>
      </c>
      <c r="H42" s="69">
        <v>0</v>
      </c>
      <c r="I42" s="69">
        <v>45</v>
      </c>
      <c r="J42" s="65">
        <f t="shared" si="4"/>
        <v>1.8272360974437678E-2</v>
      </c>
      <c r="K42" s="19">
        <f t="shared" si="5"/>
        <v>0</v>
      </c>
      <c r="L42" s="19">
        <f t="shared" si="5"/>
        <v>0.94051710463702221</v>
      </c>
      <c r="M42" s="19">
        <f t="shared" si="5"/>
        <v>0</v>
      </c>
      <c r="N42" s="19">
        <f t="shared" si="5"/>
        <v>0</v>
      </c>
      <c r="O42" s="19">
        <f t="shared" si="5"/>
        <v>0</v>
      </c>
      <c r="P42" s="19">
        <f t="shared" si="5"/>
        <v>5.948289536297785E-2</v>
      </c>
    </row>
    <row r="43" spans="1:16" outlineLevel="1" x14ac:dyDescent="0.2">
      <c r="A43" s="60" t="s">
        <v>181</v>
      </c>
      <c r="B43" s="72" t="s">
        <v>182</v>
      </c>
      <c r="C43" s="68">
        <v>363.86</v>
      </c>
      <c r="D43" s="71">
        <v>0</v>
      </c>
      <c r="E43" s="71">
        <v>323.94</v>
      </c>
      <c r="F43" s="71">
        <v>0</v>
      </c>
      <c r="G43" s="71">
        <v>7.9</v>
      </c>
      <c r="H43" s="71">
        <v>0</v>
      </c>
      <c r="I43" s="71">
        <v>32.020000000000003</v>
      </c>
      <c r="J43" s="65">
        <f t="shared" si="4"/>
        <v>8.7883747477381889E-3</v>
      </c>
      <c r="K43" s="17">
        <f t="shared" si="5"/>
        <v>0</v>
      </c>
      <c r="L43" s="17">
        <f t="shared" si="5"/>
        <v>0.8902874732039795</v>
      </c>
      <c r="M43" s="17">
        <f t="shared" si="5"/>
        <v>0</v>
      </c>
      <c r="N43" s="17">
        <f t="shared" si="5"/>
        <v>2.1711647336887813E-2</v>
      </c>
      <c r="O43" s="17">
        <f t="shared" si="5"/>
        <v>0</v>
      </c>
      <c r="P43" s="17">
        <f t="shared" si="5"/>
        <v>8.8000879459132639E-2</v>
      </c>
    </row>
    <row r="44" spans="1:16" outlineLevel="1" x14ac:dyDescent="0.2">
      <c r="A44" s="57" t="s">
        <v>183</v>
      </c>
      <c r="B44" s="67" t="s">
        <v>184</v>
      </c>
      <c r="C44" s="10">
        <v>1638.78</v>
      </c>
      <c r="D44" s="69">
        <v>0</v>
      </c>
      <c r="E44" s="66">
        <v>1314.48</v>
      </c>
      <c r="F44" s="69">
        <v>0</v>
      </c>
      <c r="G44" s="69">
        <v>147.69999999999999</v>
      </c>
      <c r="H44" s="69">
        <v>0</v>
      </c>
      <c r="I44" s="69">
        <v>176.6</v>
      </c>
      <c r="J44" s="65">
        <f t="shared" si="4"/>
        <v>3.9581742343479324E-2</v>
      </c>
      <c r="K44" s="19">
        <f t="shared" si="5"/>
        <v>0</v>
      </c>
      <c r="L44" s="19">
        <f t="shared" si="5"/>
        <v>0.80210888587851936</v>
      </c>
      <c r="M44" s="19">
        <f t="shared" si="5"/>
        <v>0</v>
      </c>
      <c r="N44" s="19">
        <f t="shared" si="5"/>
        <v>9.0128022065194838E-2</v>
      </c>
      <c r="O44" s="19">
        <f t="shared" si="5"/>
        <v>0</v>
      </c>
      <c r="P44" s="19">
        <f t="shared" si="5"/>
        <v>0.10776309205628577</v>
      </c>
    </row>
    <row r="45" spans="1:16" outlineLevel="1" x14ac:dyDescent="0.2">
      <c r="A45" s="60" t="s">
        <v>185</v>
      </c>
      <c r="B45" s="72" t="s">
        <v>186</v>
      </c>
      <c r="C45" s="68">
        <v>577.5</v>
      </c>
      <c r="D45" s="71">
        <v>0</v>
      </c>
      <c r="E45" s="71">
        <v>476.4</v>
      </c>
      <c r="F45" s="71">
        <v>0</v>
      </c>
      <c r="G45" s="71">
        <v>72.099999999999994</v>
      </c>
      <c r="H45" s="71">
        <v>0</v>
      </c>
      <c r="I45" s="71">
        <v>29</v>
      </c>
      <c r="J45" s="65">
        <f t="shared" si="4"/>
        <v>1.39484593437553E-2</v>
      </c>
      <c r="K45" s="17">
        <f t="shared" si="5"/>
        <v>0</v>
      </c>
      <c r="L45" s="17">
        <f t="shared" si="5"/>
        <v>0.82493506493506485</v>
      </c>
      <c r="M45" s="17">
        <f t="shared" si="5"/>
        <v>0</v>
      </c>
      <c r="N45" s="17">
        <f t="shared" si="5"/>
        <v>0.12484848484848483</v>
      </c>
      <c r="O45" s="17">
        <f t="shared" si="5"/>
        <v>0</v>
      </c>
      <c r="P45" s="17">
        <f t="shared" si="5"/>
        <v>5.0216450216450215E-2</v>
      </c>
    </row>
    <row r="46" spans="1:16" outlineLevel="1" x14ac:dyDescent="0.2">
      <c r="A46" s="57" t="s">
        <v>187</v>
      </c>
      <c r="B46" s="67" t="s">
        <v>188</v>
      </c>
      <c r="C46" s="68">
        <v>605.02</v>
      </c>
      <c r="D46" s="69">
        <v>0</v>
      </c>
      <c r="E46" s="69">
        <v>542.29</v>
      </c>
      <c r="F46" s="69">
        <v>0</v>
      </c>
      <c r="G46" s="69">
        <v>21.35</v>
      </c>
      <c r="H46" s="69">
        <v>0</v>
      </c>
      <c r="I46" s="69">
        <v>41.38</v>
      </c>
      <c r="J46" s="65">
        <f t="shared" si="4"/>
        <v>1.461315475698499E-2</v>
      </c>
      <c r="K46" s="19">
        <f t="shared" si="5"/>
        <v>0</v>
      </c>
      <c r="L46" s="19">
        <f t="shared" si="5"/>
        <v>0.89631747710819476</v>
      </c>
      <c r="M46" s="19">
        <f t="shared" si="5"/>
        <v>0</v>
      </c>
      <c r="N46" s="19">
        <f t="shared" si="5"/>
        <v>3.5288089649928932E-2</v>
      </c>
      <c r="O46" s="19">
        <f t="shared" si="5"/>
        <v>0</v>
      </c>
      <c r="P46" s="19">
        <f t="shared" si="5"/>
        <v>6.8394433241876301E-2</v>
      </c>
    </row>
    <row r="47" spans="1:16" outlineLevel="1" x14ac:dyDescent="0.2">
      <c r="A47" s="60" t="s">
        <v>189</v>
      </c>
      <c r="B47" s="72" t="s">
        <v>190</v>
      </c>
      <c r="C47" s="10">
        <v>2596.5360000000001</v>
      </c>
      <c r="D47" s="71">
        <v>0</v>
      </c>
      <c r="E47" s="14">
        <v>2214.4360000000001</v>
      </c>
      <c r="F47" s="71">
        <v>0</v>
      </c>
      <c r="G47" s="71">
        <v>196.4</v>
      </c>
      <c r="H47" s="71">
        <v>0</v>
      </c>
      <c r="I47" s="71">
        <v>185.7</v>
      </c>
      <c r="J47" s="65">
        <f t="shared" si="4"/>
        <v>6.2714591914453707E-2</v>
      </c>
      <c r="K47" s="17">
        <f t="shared" si="5"/>
        <v>0</v>
      </c>
      <c r="L47" s="17">
        <f t="shared" si="5"/>
        <v>0.85284240233911646</v>
      </c>
      <c r="M47" s="17">
        <f t="shared" si="5"/>
        <v>0</v>
      </c>
      <c r="N47" s="17">
        <f t="shared" si="5"/>
        <v>7.5639236274790717E-2</v>
      </c>
      <c r="O47" s="17">
        <f t="shared" si="5"/>
        <v>0</v>
      </c>
      <c r="P47" s="17">
        <f t="shared" si="5"/>
        <v>7.1518361386092855E-2</v>
      </c>
    </row>
    <row r="48" spans="1:16" outlineLevel="1" x14ac:dyDescent="0.2">
      <c r="A48" s="57" t="s">
        <v>191</v>
      </c>
      <c r="B48" s="67" t="s">
        <v>192</v>
      </c>
      <c r="C48" s="68">
        <v>629.41499999999996</v>
      </c>
      <c r="D48" s="69">
        <v>0</v>
      </c>
      <c r="E48" s="69">
        <v>596.46500000000003</v>
      </c>
      <c r="F48" s="69">
        <v>0</v>
      </c>
      <c r="G48" s="69">
        <v>16.75</v>
      </c>
      <c r="H48" s="69">
        <v>0</v>
      </c>
      <c r="I48" s="69">
        <v>16.2</v>
      </c>
      <c r="J48" s="65">
        <f t="shared" si="4"/>
        <v>1.5202371494112108E-2</v>
      </c>
      <c r="K48" s="19">
        <f t="shared" si="5"/>
        <v>0</v>
      </c>
      <c r="L48" s="19">
        <f t="shared" si="5"/>
        <v>0.94764980180008429</v>
      </c>
      <c r="M48" s="19">
        <f t="shared" si="5"/>
        <v>0</v>
      </c>
      <c r="N48" s="19">
        <f t="shared" si="5"/>
        <v>2.6612012741990581E-2</v>
      </c>
      <c r="O48" s="19">
        <f t="shared" si="5"/>
        <v>0</v>
      </c>
      <c r="P48" s="19">
        <f t="shared" si="5"/>
        <v>2.5738185457925215E-2</v>
      </c>
    </row>
    <row r="49" spans="1:16" outlineLevel="1" x14ac:dyDescent="0.2">
      <c r="A49" s="60" t="s">
        <v>193</v>
      </c>
      <c r="B49" s="72" t="s">
        <v>194</v>
      </c>
      <c r="C49" s="10">
        <v>377.3</v>
      </c>
      <c r="D49" s="66">
        <v>0</v>
      </c>
      <c r="E49" s="66">
        <v>293.39999999999998</v>
      </c>
      <c r="F49" s="66">
        <v>0</v>
      </c>
      <c r="G49" s="66">
        <v>62.9</v>
      </c>
      <c r="H49" s="66">
        <v>0</v>
      </c>
      <c r="I49" s="66">
        <v>21</v>
      </c>
      <c r="J49" s="65">
        <f t="shared" si="4"/>
        <v>9.1129934379201305E-3</v>
      </c>
      <c r="K49" s="17">
        <f t="shared" si="5"/>
        <v>0</v>
      </c>
      <c r="L49" s="17">
        <f t="shared" si="5"/>
        <v>0.77763053273257343</v>
      </c>
      <c r="M49" s="17">
        <f t="shared" si="5"/>
        <v>0</v>
      </c>
      <c r="N49" s="17">
        <f t="shared" si="5"/>
        <v>0.16671084018022791</v>
      </c>
      <c r="O49" s="17">
        <f t="shared" si="5"/>
        <v>0</v>
      </c>
      <c r="P49" s="17">
        <f t="shared" si="5"/>
        <v>5.5658627087198514E-2</v>
      </c>
    </row>
    <row r="50" spans="1:16" outlineLevel="1" x14ac:dyDescent="0.2">
      <c r="A50" s="57" t="s">
        <v>195</v>
      </c>
      <c r="B50" s="67" t="s">
        <v>196</v>
      </c>
      <c r="C50" s="10">
        <v>792.15</v>
      </c>
      <c r="D50" s="14">
        <v>0</v>
      </c>
      <c r="E50" s="14">
        <v>665.15</v>
      </c>
      <c r="F50" s="14">
        <v>0</v>
      </c>
      <c r="G50" s="14">
        <v>51</v>
      </c>
      <c r="H50" s="14">
        <v>0</v>
      </c>
      <c r="I50" s="14">
        <v>76</v>
      </c>
      <c r="J50" s="65">
        <f t="shared" si="4"/>
        <v>1.9132938647888762E-2</v>
      </c>
      <c r="K50" s="19">
        <f t="shared" si="5"/>
        <v>0</v>
      </c>
      <c r="L50" s="19">
        <f t="shared" si="5"/>
        <v>0.83967682888341855</v>
      </c>
      <c r="M50" s="19">
        <f t="shared" si="5"/>
        <v>0</v>
      </c>
      <c r="N50" s="19">
        <f t="shared" si="5"/>
        <v>6.4381745881461852E-2</v>
      </c>
      <c r="O50" s="19">
        <f t="shared" si="5"/>
        <v>0</v>
      </c>
      <c r="P50" s="19">
        <f t="shared" si="5"/>
        <v>9.5941425235119615E-2</v>
      </c>
    </row>
    <row r="51" spans="1:16" outlineLevel="1" x14ac:dyDescent="0.2">
      <c r="A51" s="60" t="s">
        <v>197</v>
      </c>
      <c r="B51" s="72" t="s">
        <v>198</v>
      </c>
      <c r="C51" s="10">
        <v>157.19999999999999</v>
      </c>
      <c r="D51" s="66">
        <v>0</v>
      </c>
      <c r="E51" s="66">
        <v>146.1</v>
      </c>
      <c r="F51" s="66">
        <v>0</v>
      </c>
      <c r="G51" s="66">
        <v>11.1</v>
      </c>
      <c r="H51" s="66">
        <v>0</v>
      </c>
      <c r="I51" s="66">
        <v>0</v>
      </c>
      <c r="J51" s="65">
        <f t="shared" si="4"/>
        <v>3.7968793226637802E-3</v>
      </c>
      <c r="K51" s="17">
        <f t="shared" si="5"/>
        <v>0</v>
      </c>
      <c r="L51" s="17">
        <f t="shared" si="5"/>
        <v>0.92938931297709926</v>
      </c>
      <c r="M51" s="17">
        <f t="shared" si="5"/>
        <v>0</v>
      </c>
      <c r="N51" s="17">
        <f t="shared" si="5"/>
        <v>7.061068702290077E-2</v>
      </c>
      <c r="O51" s="17">
        <f t="shared" si="5"/>
        <v>0</v>
      </c>
      <c r="P51" s="17">
        <f t="shared" si="5"/>
        <v>0</v>
      </c>
    </row>
    <row r="52" spans="1:16" outlineLevel="1" x14ac:dyDescent="0.2">
      <c r="A52" s="59"/>
      <c r="B52" s="59" t="s">
        <v>4</v>
      </c>
      <c r="C52" s="73">
        <f t="shared" ref="C52:J52" si="6">SUM(C8:C51)</f>
        <v>41402.421999999999</v>
      </c>
      <c r="D52" s="74">
        <f t="shared" si="6"/>
        <v>200.5</v>
      </c>
      <c r="E52" s="74">
        <f t="shared" si="6"/>
        <v>35419.266000000011</v>
      </c>
      <c r="F52" s="74">
        <f t="shared" si="6"/>
        <v>177</v>
      </c>
      <c r="G52" s="74">
        <f t="shared" si="6"/>
        <v>3234.52</v>
      </c>
      <c r="H52" s="74">
        <f t="shared" si="6"/>
        <v>31.5</v>
      </c>
      <c r="I52" s="74">
        <f t="shared" si="6"/>
        <v>2339.6359999999995</v>
      </c>
      <c r="J52" s="75">
        <f t="shared" si="6"/>
        <v>1.0000000000000002</v>
      </c>
      <c r="K52" s="76">
        <f t="shared" ref="K52:P52" si="7">D52/$C$52</f>
        <v>4.8427118587410179E-3</v>
      </c>
      <c r="L52" s="76">
        <f t="shared" si="7"/>
        <v>0.85548777798554909</v>
      </c>
      <c r="M52" s="76">
        <f t="shared" si="7"/>
        <v>4.2751122144496769E-3</v>
      </c>
      <c r="N52" s="76">
        <f t="shared" si="7"/>
        <v>7.8123931976733146E-2</v>
      </c>
      <c r="O52" s="76">
        <f t="shared" si="7"/>
        <v>7.6082505511392549E-4</v>
      </c>
      <c r="P52" s="21">
        <f t="shared" si="7"/>
        <v>5.6509640909413454E-2</v>
      </c>
    </row>
    <row r="53" spans="1:16" ht="18.75" x14ac:dyDescent="0.2">
      <c r="D53" s="63" t="s">
        <v>5</v>
      </c>
      <c r="E53" s="63" t="s">
        <v>6</v>
      </c>
      <c r="F53" s="63" t="s">
        <v>7</v>
      </c>
      <c r="G53" s="63" t="s">
        <v>8</v>
      </c>
      <c r="H53" s="63" t="s">
        <v>9</v>
      </c>
      <c r="I53" s="63" t="s">
        <v>10</v>
      </c>
      <c r="J53" s="64"/>
      <c r="K53" s="63" t="s">
        <v>5</v>
      </c>
      <c r="L53" s="63" t="s">
        <v>6</v>
      </c>
      <c r="M53" s="63" t="s">
        <v>7</v>
      </c>
      <c r="N53" s="63" t="s">
        <v>8</v>
      </c>
      <c r="O53" s="63" t="s">
        <v>9</v>
      </c>
      <c r="P53" s="63" t="s">
        <v>10</v>
      </c>
    </row>
    <row r="54" spans="1:16" x14ac:dyDescent="0.2">
      <c r="B54" s="5" t="s">
        <v>199</v>
      </c>
      <c r="C54" s="77">
        <f t="shared" ref="C54:I54" si="8">C52-C37</f>
        <v>39883.841999999997</v>
      </c>
      <c r="D54" s="77">
        <f t="shared" si="8"/>
        <v>0</v>
      </c>
      <c r="E54" s="77">
        <f t="shared" si="8"/>
        <v>35118.636000000013</v>
      </c>
      <c r="F54" s="77">
        <f t="shared" si="8"/>
        <v>0</v>
      </c>
      <c r="G54" s="77">
        <f t="shared" si="8"/>
        <v>2512.02</v>
      </c>
      <c r="H54" s="77">
        <f t="shared" si="8"/>
        <v>0</v>
      </c>
      <c r="I54" s="77">
        <f t="shared" si="8"/>
        <v>2253.1859999999997</v>
      </c>
      <c r="J54" s="147" t="s">
        <v>110</v>
      </c>
      <c r="K54" s="146"/>
      <c r="L54" s="146"/>
      <c r="M54" s="146"/>
      <c r="N54" s="146"/>
      <c r="O54" s="146"/>
      <c r="P54" s="146"/>
    </row>
    <row r="55" spans="1:16" x14ac:dyDescent="0.2">
      <c r="D55" s="78">
        <f>D54/$C$54</f>
        <v>0</v>
      </c>
      <c r="E55" s="78">
        <f t="shared" ref="E55:I55" si="9">E54/$C$54</f>
        <v>0.88052289445936571</v>
      </c>
      <c r="F55" s="78">
        <f t="shared" si="9"/>
        <v>0</v>
      </c>
      <c r="G55" s="78">
        <f t="shared" si="9"/>
        <v>6.298340064630685E-2</v>
      </c>
      <c r="H55" s="78">
        <f t="shared" si="9"/>
        <v>0</v>
      </c>
      <c r="I55" s="78">
        <f t="shared" si="9"/>
        <v>5.6493704894327881E-2</v>
      </c>
    </row>
  </sheetData>
  <mergeCells count="5">
    <mergeCell ref="A3:I3"/>
    <mergeCell ref="A4:I4"/>
    <mergeCell ref="C5:I5"/>
    <mergeCell ref="J5:P5"/>
    <mergeCell ref="J54:P54"/>
  </mergeCells>
  <conditionalFormatting sqref="J52">
    <cfRule type="cellIs" dxfId="0" priority="1" operator="equal">
      <formula>1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7F0DB-6B17-486F-B47F-EBFF046AA91A}">
  <sheetPr>
    <outlinePr summaryBelow="0"/>
  </sheetPr>
  <dimension ref="A1:E182"/>
  <sheetViews>
    <sheetView showGridLines="0" zoomScaleNormal="100" workbookViewId="0">
      <selection activeCell="D8" sqref="D8"/>
    </sheetView>
  </sheetViews>
  <sheetFormatPr baseColWidth="10" defaultColWidth="9.140625" defaultRowHeight="12.75" outlineLevelRow="1" x14ac:dyDescent="0.2"/>
  <cols>
    <col min="1" max="1" width="38.28515625" style="80" customWidth="1"/>
    <col min="2" max="2" width="4.42578125" style="80" customWidth="1"/>
    <col min="3" max="3" width="17" style="80" customWidth="1"/>
    <col min="4" max="4" width="9.28515625" style="80" bestFit="1" customWidth="1"/>
    <col min="5" max="5" width="10.28515625" style="81" bestFit="1" customWidth="1"/>
    <col min="6" max="16384" width="9.140625" style="80"/>
  </cols>
  <sheetData>
    <row r="1" spans="1:5" ht="22.5" x14ac:dyDescent="0.2">
      <c r="A1" s="79" t="s">
        <v>200</v>
      </c>
    </row>
    <row r="3" spans="1:5" ht="10.5" customHeight="1" x14ac:dyDescent="0.2">
      <c r="A3" s="148" t="s">
        <v>0</v>
      </c>
      <c r="B3" s="148"/>
      <c r="C3" s="148"/>
      <c r="D3" s="148"/>
    </row>
    <row r="4" spans="1:5" ht="10.5" customHeight="1" x14ac:dyDescent="0.2">
      <c r="A4" s="149" t="s">
        <v>1</v>
      </c>
      <c r="B4" s="149"/>
      <c r="C4" s="149"/>
      <c r="D4" s="149"/>
    </row>
    <row r="6" spans="1:5" x14ac:dyDescent="0.2">
      <c r="A6" s="150" t="s">
        <v>111</v>
      </c>
      <c r="B6" s="150"/>
      <c r="C6" s="82" t="s">
        <v>27</v>
      </c>
      <c r="D6" s="83" t="s">
        <v>11</v>
      </c>
      <c r="E6" s="84" t="s">
        <v>201</v>
      </c>
    </row>
    <row r="7" spans="1:5" collapsed="1" x14ac:dyDescent="0.2">
      <c r="A7" s="151" t="s">
        <v>4</v>
      </c>
      <c r="B7" s="151"/>
      <c r="C7" s="151"/>
      <c r="D7" s="85">
        <v>41402.42</v>
      </c>
    </row>
    <row r="8" spans="1:5" x14ac:dyDescent="0.2">
      <c r="A8" s="86" t="s">
        <v>114</v>
      </c>
      <c r="B8" s="152" t="s">
        <v>113</v>
      </c>
      <c r="C8" s="152"/>
      <c r="D8" s="87">
        <v>958.41</v>
      </c>
    </row>
    <row r="9" spans="1:5" outlineLevel="1" x14ac:dyDescent="0.2">
      <c r="A9" s="153"/>
      <c r="B9" s="153"/>
      <c r="C9" s="88" t="s">
        <v>6</v>
      </c>
      <c r="D9" s="89">
        <v>855.16</v>
      </c>
      <c r="E9" s="81">
        <f>D9/D8</f>
        <v>0.89226948800617689</v>
      </c>
    </row>
    <row r="10" spans="1:5" outlineLevel="1" x14ac:dyDescent="0.2">
      <c r="A10" s="152"/>
      <c r="B10" s="152"/>
      <c r="C10" s="86" t="s">
        <v>8</v>
      </c>
      <c r="D10" s="90">
        <v>53.1</v>
      </c>
      <c r="E10" s="81">
        <f>D10/D8</f>
        <v>5.540426331110903E-2</v>
      </c>
    </row>
    <row r="11" spans="1:5" outlineLevel="1" x14ac:dyDescent="0.2">
      <c r="A11" s="153"/>
      <c r="B11" s="153"/>
      <c r="C11" s="88" t="s">
        <v>10</v>
      </c>
      <c r="D11" s="89">
        <v>50.15</v>
      </c>
      <c r="E11" s="81">
        <f>D11/D8</f>
        <v>5.2326248682714079E-2</v>
      </c>
    </row>
    <row r="12" spans="1:5" x14ac:dyDescent="0.2">
      <c r="A12" s="86" t="s">
        <v>116</v>
      </c>
      <c r="B12" s="152" t="s">
        <v>115</v>
      </c>
      <c r="C12" s="152"/>
      <c r="D12" s="87">
        <v>302.2</v>
      </c>
    </row>
    <row r="13" spans="1:5" outlineLevel="1" x14ac:dyDescent="0.2">
      <c r="A13" s="153"/>
      <c r="B13" s="153"/>
      <c r="C13" s="88" t="s">
        <v>6</v>
      </c>
      <c r="D13" s="89">
        <v>281.25</v>
      </c>
      <c r="E13" s="81">
        <f t="shared" ref="E13" si="0">D13/D12</f>
        <v>0.93067504963600267</v>
      </c>
    </row>
    <row r="14" spans="1:5" outlineLevel="1" x14ac:dyDescent="0.2">
      <c r="A14" s="152"/>
      <c r="B14" s="152"/>
      <c r="C14" s="86" t="s">
        <v>8</v>
      </c>
      <c r="D14" s="90">
        <v>4.8</v>
      </c>
      <c r="E14" s="81">
        <f t="shared" ref="E14" si="1">D14/D12</f>
        <v>1.5883520847121111E-2</v>
      </c>
    </row>
    <row r="15" spans="1:5" outlineLevel="1" x14ac:dyDescent="0.2">
      <c r="A15" s="153"/>
      <c r="B15" s="153"/>
      <c r="C15" s="88" t="s">
        <v>10</v>
      </c>
      <c r="D15" s="89">
        <v>16.149999999999999</v>
      </c>
      <c r="E15" s="81">
        <f t="shared" ref="E15" si="2">D15/D12</f>
        <v>5.3441429516876235E-2</v>
      </c>
    </row>
    <row r="16" spans="1:5" x14ac:dyDescent="0.2">
      <c r="A16" s="86" t="s">
        <v>118</v>
      </c>
      <c r="B16" s="152" t="s">
        <v>117</v>
      </c>
      <c r="C16" s="152"/>
      <c r="D16" s="87">
        <v>464.83499999999998</v>
      </c>
    </row>
    <row r="17" spans="1:5" outlineLevel="1" x14ac:dyDescent="0.2">
      <c r="A17" s="153"/>
      <c r="B17" s="153"/>
      <c r="C17" s="88" t="s">
        <v>6</v>
      </c>
      <c r="D17" s="89">
        <v>354.125</v>
      </c>
      <c r="E17" s="81">
        <f t="shared" ref="E17" si="3">D17/D16</f>
        <v>0.76182946636978721</v>
      </c>
    </row>
    <row r="18" spans="1:5" outlineLevel="1" x14ac:dyDescent="0.2">
      <c r="A18" s="152"/>
      <c r="B18" s="152"/>
      <c r="C18" s="86" t="s">
        <v>8</v>
      </c>
      <c r="D18" s="90">
        <v>47.2</v>
      </c>
      <c r="E18" s="81">
        <f t="shared" ref="E18" si="4">D18/D16</f>
        <v>0.10154140716598364</v>
      </c>
    </row>
    <row r="19" spans="1:5" outlineLevel="1" x14ac:dyDescent="0.2">
      <c r="A19" s="153"/>
      <c r="B19" s="153"/>
      <c r="C19" s="88" t="s">
        <v>10</v>
      </c>
      <c r="D19" s="89">
        <v>63.51</v>
      </c>
      <c r="E19" s="81">
        <f t="shared" ref="E19" si="5">D19/D16</f>
        <v>0.13662912646422926</v>
      </c>
    </row>
    <row r="20" spans="1:5" x14ac:dyDescent="0.2">
      <c r="A20" s="86" t="s">
        <v>120</v>
      </c>
      <c r="B20" s="152" t="s">
        <v>119</v>
      </c>
      <c r="C20" s="152"/>
      <c r="D20" s="87">
        <v>1018.47</v>
      </c>
    </row>
    <row r="21" spans="1:5" outlineLevel="1" x14ac:dyDescent="0.2">
      <c r="A21" s="153"/>
      <c r="B21" s="153"/>
      <c r="C21" s="88" t="s">
        <v>6</v>
      </c>
      <c r="D21" s="89">
        <v>964.45</v>
      </c>
      <c r="E21" s="81">
        <f t="shared" ref="E21" si="6">D21/D20</f>
        <v>0.94695965516902803</v>
      </c>
    </row>
    <row r="22" spans="1:5" outlineLevel="1" x14ac:dyDescent="0.2">
      <c r="A22" s="152"/>
      <c r="B22" s="152"/>
      <c r="C22" s="86" t="s">
        <v>8</v>
      </c>
      <c r="D22" s="90">
        <v>13.5</v>
      </c>
      <c r="E22" s="81">
        <f t="shared" ref="E22" si="7">D22/D20</f>
        <v>1.3255176882971516E-2</v>
      </c>
    </row>
    <row r="23" spans="1:5" outlineLevel="1" x14ac:dyDescent="0.2">
      <c r="A23" s="153"/>
      <c r="B23" s="153"/>
      <c r="C23" s="88" t="s">
        <v>10</v>
      </c>
      <c r="D23" s="89">
        <v>40.520000000000003</v>
      </c>
      <c r="E23" s="81">
        <f t="shared" ref="E23" si="8">D23/D20</f>
        <v>3.9785167948000431E-2</v>
      </c>
    </row>
    <row r="24" spans="1:5" x14ac:dyDescent="0.2">
      <c r="A24" s="86" t="s">
        <v>122</v>
      </c>
      <c r="B24" s="152" t="s">
        <v>121</v>
      </c>
      <c r="C24" s="152"/>
      <c r="D24" s="87">
        <v>1485.83</v>
      </c>
    </row>
    <row r="25" spans="1:5" outlineLevel="1" x14ac:dyDescent="0.2">
      <c r="A25" s="153"/>
      <c r="B25" s="153"/>
      <c r="C25" s="88" t="s">
        <v>6</v>
      </c>
      <c r="D25" s="89">
        <v>1355.33</v>
      </c>
      <c r="E25" s="81">
        <f t="shared" ref="E25" si="9">D25/D24</f>
        <v>0.91217030212070016</v>
      </c>
    </row>
    <row r="26" spans="1:5" outlineLevel="1" x14ac:dyDescent="0.2">
      <c r="A26" s="152"/>
      <c r="B26" s="152"/>
      <c r="C26" s="86" t="s">
        <v>8</v>
      </c>
      <c r="D26" s="90">
        <v>103.55</v>
      </c>
      <c r="E26" s="81">
        <f t="shared" ref="E26" si="10">D26/D24</f>
        <v>6.9691687474340944E-2</v>
      </c>
    </row>
    <row r="27" spans="1:5" outlineLevel="1" x14ac:dyDescent="0.2">
      <c r="A27" s="153"/>
      <c r="B27" s="153"/>
      <c r="C27" s="88" t="s">
        <v>10</v>
      </c>
      <c r="D27" s="89">
        <v>26.95</v>
      </c>
      <c r="E27" s="81">
        <f t="shared" ref="E27" si="11">D27/D24</f>
        <v>1.8138010404958844E-2</v>
      </c>
    </row>
    <row r="28" spans="1:5" x14ac:dyDescent="0.2">
      <c r="A28" s="86" t="s">
        <v>124</v>
      </c>
      <c r="B28" s="152" t="s">
        <v>123</v>
      </c>
      <c r="C28" s="152"/>
      <c r="D28" s="87">
        <v>461.5</v>
      </c>
    </row>
    <row r="29" spans="1:5" outlineLevel="1" x14ac:dyDescent="0.2">
      <c r="A29" s="153"/>
      <c r="B29" s="153"/>
      <c r="C29" s="88" t="s">
        <v>6</v>
      </c>
      <c r="D29" s="89">
        <v>443.5</v>
      </c>
      <c r="E29" s="81">
        <f t="shared" ref="E29" si="12">D29/D28</f>
        <v>0.96099674972914406</v>
      </c>
    </row>
    <row r="30" spans="1:5" outlineLevel="1" x14ac:dyDescent="0.2">
      <c r="A30" s="152"/>
      <c r="B30" s="152"/>
      <c r="C30" s="86" t="s">
        <v>8</v>
      </c>
      <c r="D30" s="90">
        <v>6</v>
      </c>
      <c r="E30" s="81">
        <f>D30/D28</f>
        <v>1.3001083423618635E-2</v>
      </c>
    </row>
    <row r="31" spans="1:5" outlineLevel="1" x14ac:dyDescent="0.2">
      <c r="C31" s="88" t="s">
        <v>10</v>
      </c>
      <c r="D31" s="89">
        <v>12</v>
      </c>
      <c r="E31" s="81">
        <f>D31/D28</f>
        <v>2.600216684723727E-2</v>
      </c>
    </row>
    <row r="32" spans="1:5" x14ac:dyDescent="0.2">
      <c r="A32" s="88" t="s">
        <v>126</v>
      </c>
      <c r="B32" s="153" t="s">
        <v>125</v>
      </c>
      <c r="C32" s="153"/>
      <c r="D32" s="87">
        <v>1243.58</v>
      </c>
    </row>
    <row r="33" spans="1:5" outlineLevel="1" x14ac:dyDescent="0.2">
      <c r="A33" s="152"/>
      <c r="B33" s="152"/>
      <c r="C33" s="86" t="s">
        <v>6</v>
      </c>
      <c r="D33" s="91">
        <v>1012.04</v>
      </c>
      <c r="E33" s="81">
        <f>D33/D32</f>
        <v>0.81381173708165133</v>
      </c>
    </row>
    <row r="34" spans="1:5" outlineLevel="1" x14ac:dyDescent="0.2">
      <c r="A34" s="153"/>
      <c r="B34" s="153"/>
      <c r="C34" s="88" t="s">
        <v>8</v>
      </c>
      <c r="D34" s="92">
        <v>122.04</v>
      </c>
      <c r="E34" s="81">
        <f>D34/D32</f>
        <v>9.8136026632786005E-2</v>
      </c>
    </row>
    <row r="35" spans="1:5" outlineLevel="1" x14ac:dyDescent="0.2">
      <c r="A35" s="152"/>
      <c r="B35" s="152"/>
      <c r="C35" s="86" t="s">
        <v>10</v>
      </c>
      <c r="D35" s="91">
        <v>109.5</v>
      </c>
      <c r="E35" s="81">
        <f>D35/D32</f>
        <v>8.8052236285562649E-2</v>
      </c>
    </row>
    <row r="36" spans="1:5" x14ac:dyDescent="0.2">
      <c r="A36" s="88" t="s">
        <v>128</v>
      </c>
      <c r="B36" s="153" t="s">
        <v>127</v>
      </c>
      <c r="C36" s="153"/>
      <c r="D36" s="85">
        <v>89.6</v>
      </c>
    </row>
    <row r="37" spans="1:5" outlineLevel="1" x14ac:dyDescent="0.2">
      <c r="A37" s="152"/>
      <c r="B37" s="152"/>
      <c r="C37" s="86" t="s">
        <v>6</v>
      </c>
      <c r="D37" s="91">
        <v>88.2</v>
      </c>
      <c r="E37" s="81">
        <f>D37/$D$36</f>
        <v>0.98437500000000011</v>
      </c>
    </row>
    <row r="38" spans="1:5" outlineLevel="1" x14ac:dyDescent="0.2">
      <c r="A38" s="86"/>
      <c r="B38" s="86"/>
      <c r="C38" s="86" t="s">
        <v>8</v>
      </c>
      <c r="D38" s="91">
        <v>0.5</v>
      </c>
      <c r="E38" s="81">
        <f>D38/$D$36</f>
        <v>5.580357142857143E-3</v>
      </c>
    </row>
    <row r="39" spans="1:5" x14ac:dyDescent="0.2">
      <c r="A39" s="88" t="s">
        <v>130</v>
      </c>
      <c r="B39" s="153" t="s">
        <v>129</v>
      </c>
      <c r="C39" s="153"/>
      <c r="D39" s="93">
        <v>1146.0999999999999</v>
      </c>
    </row>
    <row r="40" spans="1:5" outlineLevel="1" x14ac:dyDescent="0.2">
      <c r="A40" s="152"/>
      <c r="B40" s="152"/>
      <c r="C40" s="86" t="s">
        <v>6</v>
      </c>
      <c r="D40" s="94">
        <v>1044.52</v>
      </c>
      <c r="E40" s="81">
        <f>D40/D39</f>
        <v>0.91136899048948616</v>
      </c>
    </row>
    <row r="41" spans="1:5" outlineLevel="1" x14ac:dyDescent="0.2">
      <c r="A41" s="153"/>
      <c r="B41" s="153"/>
      <c r="C41" s="88" t="s">
        <v>8</v>
      </c>
      <c r="D41" s="95">
        <v>26.1</v>
      </c>
      <c r="E41" s="81">
        <f>D41/D39</f>
        <v>2.2772881947474045E-2</v>
      </c>
    </row>
    <row r="42" spans="1:5" outlineLevel="1" x14ac:dyDescent="0.2">
      <c r="A42" s="152"/>
      <c r="B42" s="152"/>
      <c r="C42" s="86" t="s">
        <v>10</v>
      </c>
      <c r="D42" s="94">
        <v>75.48</v>
      </c>
      <c r="E42" s="81">
        <f>D42/D39</f>
        <v>6.5858127563039881E-2</v>
      </c>
    </row>
    <row r="43" spans="1:5" x14ac:dyDescent="0.2">
      <c r="A43" s="88" t="s">
        <v>132</v>
      </c>
      <c r="B43" s="153" t="s">
        <v>131</v>
      </c>
      <c r="C43" s="153"/>
      <c r="D43" s="93">
        <v>1658.29</v>
      </c>
    </row>
    <row r="44" spans="1:5" outlineLevel="1" x14ac:dyDescent="0.2">
      <c r="A44" s="152"/>
      <c r="B44" s="152"/>
      <c r="C44" s="86" t="s">
        <v>6</v>
      </c>
      <c r="D44" s="94">
        <v>1524.24</v>
      </c>
      <c r="E44" s="81">
        <f>D44/D43</f>
        <v>0.91916371684084208</v>
      </c>
    </row>
    <row r="45" spans="1:5" outlineLevel="1" x14ac:dyDescent="0.2">
      <c r="A45" s="153"/>
      <c r="B45" s="153"/>
      <c r="C45" s="88" t="s">
        <v>8</v>
      </c>
      <c r="D45" s="95">
        <v>86.8</v>
      </c>
      <c r="E45" s="81">
        <f>D45/D43</f>
        <v>5.2343076301491293E-2</v>
      </c>
    </row>
    <row r="46" spans="1:5" outlineLevel="1" x14ac:dyDescent="0.2">
      <c r="A46" s="152"/>
      <c r="B46" s="152"/>
      <c r="C46" s="86" t="s">
        <v>10</v>
      </c>
      <c r="D46" s="94">
        <v>47.25</v>
      </c>
      <c r="E46" s="81">
        <f>D46/D43</f>
        <v>2.8493206857666632E-2</v>
      </c>
    </row>
    <row r="47" spans="1:5" x14ac:dyDescent="0.2">
      <c r="A47" s="88" t="s">
        <v>134</v>
      </c>
      <c r="B47" s="153" t="s">
        <v>133</v>
      </c>
      <c r="C47" s="153"/>
      <c r="D47" s="93">
        <v>266.39999999999998</v>
      </c>
    </row>
    <row r="48" spans="1:5" outlineLevel="1" x14ac:dyDescent="0.2">
      <c r="A48" s="152"/>
      <c r="B48" s="152"/>
      <c r="C48" s="86" t="s">
        <v>6</v>
      </c>
      <c r="D48" s="94">
        <v>164.2</v>
      </c>
      <c r="E48" s="81">
        <f>D48/D47</f>
        <v>0.61636636636636633</v>
      </c>
    </row>
    <row r="49" spans="1:5" outlineLevel="1" x14ac:dyDescent="0.2">
      <c r="A49" s="153"/>
      <c r="B49" s="153"/>
      <c r="C49" s="88" t="s">
        <v>8</v>
      </c>
      <c r="D49" s="95">
        <v>88.6</v>
      </c>
      <c r="E49" s="81">
        <f>D49/D47</f>
        <v>0.33258258258258261</v>
      </c>
    </row>
    <row r="50" spans="1:5" outlineLevel="1" x14ac:dyDescent="0.2">
      <c r="A50" s="152"/>
      <c r="B50" s="152"/>
      <c r="C50" s="86" t="s">
        <v>10</v>
      </c>
      <c r="D50" s="94">
        <v>13.6</v>
      </c>
      <c r="E50" s="81">
        <f>D50/D47</f>
        <v>5.1051051051051052E-2</v>
      </c>
    </row>
    <row r="51" spans="1:5" x14ac:dyDescent="0.2">
      <c r="A51" s="88" t="s">
        <v>136</v>
      </c>
      <c r="B51" s="153" t="s">
        <v>135</v>
      </c>
      <c r="C51" s="153"/>
      <c r="D51" s="93">
        <v>740.18</v>
      </c>
    </row>
    <row r="52" spans="1:5" outlineLevel="1" x14ac:dyDescent="0.2">
      <c r="A52" s="152"/>
      <c r="B52" s="152"/>
      <c r="C52" s="86" t="s">
        <v>6</v>
      </c>
      <c r="D52" s="94">
        <v>663.04</v>
      </c>
      <c r="E52" s="81">
        <f>D52/D51</f>
        <v>0.89578210705504069</v>
      </c>
    </row>
    <row r="53" spans="1:5" outlineLevel="1" x14ac:dyDescent="0.2">
      <c r="A53" s="153"/>
      <c r="B53" s="153"/>
      <c r="C53" s="88" t="s">
        <v>8</v>
      </c>
      <c r="D53" s="95">
        <v>12</v>
      </c>
      <c r="E53" s="81">
        <f>D53/D51</f>
        <v>1.6212272690426653E-2</v>
      </c>
    </row>
    <row r="54" spans="1:5" outlineLevel="1" x14ac:dyDescent="0.2">
      <c r="A54" s="152"/>
      <c r="B54" s="152"/>
      <c r="C54" s="86" t="s">
        <v>10</v>
      </c>
      <c r="D54" s="94">
        <v>65.14</v>
      </c>
      <c r="E54" s="81">
        <f>D54/D51</f>
        <v>8.8005620254532693E-2</v>
      </c>
    </row>
    <row r="55" spans="1:5" x14ac:dyDescent="0.2">
      <c r="A55" s="88" t="s">
        <v>138</v>
      </c>
      <c r="B55" s="153" t="s">
        <v>137</v>
      </c>
      <c r="C55" s="153"/>
      <c r="D55" s="93">
        <v>1099.23</v>
      </c>
    </row>
    <row r="56" spans="1:5" outlineLevel="1" x14ac:dyDescent="0.2">
      <c r="A56" s="152"/>
      <c r="B56" s="152"/>
      <c r="C56" s="86" t="s">
        <v>6</v>
      </c>
      <c r="D56" s="94">
        <v>924.41000000000099</v>
      </c>
      <c r="E56" s="81">
        <f>D56/D55</f>
        <v>0.84096140025290522</v>
      </c>
    </row>
    <row r="57" spans="1:5" outlineLevel="1" x14ac:dyDescent="0.2">
      <c r="A57" s="153"/>
      <c r="B57" s="153"/>
      <c r="C57" s="88" t="s">
        <v>8</v>
      </c>
      <c r="D57" s="95">
        <v>103.05</v>
      </c>
      <c r="E57" s="81">
        <f>D57/D55</f>
        <v>9.3747441390791733E-2</v>
      </c>
    </row>
    <row r="58" spans="1:5" outlineLevel="1" x14ac:dyDescent="0.2">
      <c r="A58" s="152"/>
      <c r="B58" s="152"/>
      <c r="C58" s="86" t="s">
        <v>10</v>
      </c>
      <c r="D58" s="94">
        <v>71.77</v>
      </c>
      <c r="E58" s="81">
        <f>D58/D55</f>
        <v>6.5291158356303947E-2</v>
      </c>
    </row>
    <row r="59" spans="1:5" x14ac:dyDescent="0.2">
      <c r="A59" s="88" t="s">
        <v>140</v>
      </c>
      <c r="B59" s="153" t="s">
        <v>139</v>
      </c>
      <c r="C59" s="153"/>
      <c r="D59" s="96">
        <v>1226.9100000000001</v>
      </c>
    </row>
    <row r="60" spans="1:5" outlineLevel="1" x14ac:dyDescent="0.2">
      <c r="A60" s="152"/>
      <c r="B60" s="152"/>
      <c r="C60" s="86" t="s">
        <v>6</v>
      </c>
      <c r="D60" s="97">
        <v>984.17000000000098</v>
      </c>
      <c r="E60" s="81">
        <f>D60/D59</f>
        <v>0.80215337718333124</v>
      </c>
    </row>
    <row r="61" spans="1:5" outlineLevel="1" x14ac:dyDescent="0.2">
      <c r="A61" s="153"/>
      <c r="B61" s="153"/>
      <c r="C61" s="88" t="s">
        <v>8</v>
      </c>
      <c r="D61" s="98">
        <v>103.99</v>
      </c>
      <c r="E61" s="81">
        <f>D61/D59</f>
        <v>8.4757643184911677E-2</v>
      </c>
    </row>
    <row r="62" spans="1:5" outlineLevel="1" x14ac:dyDescent="0.2">
      <c r="A62" s="152"/>
      <c r="B62" s="152"/>
      <c r="C62" s="86" t="s">
        <v>10</v>
      </c>
      <c r="D62" s="97">
        <v>138.75</v>
      </c>
      <c r="E62" s="81">
        <f>D62/D59</f>
        <v>0.11308897963175782</v>
      </c>
    </row>
    <row r="63" spans="1:5" x14ac:dyDescent="0.2">
      <c r="A63" s="88" t="s">
        <v>142</v>
      </c>
      <c r="B63" s="153" t="s">
        <v>141</v>
      </c>
      <c r="C63" s="153"/>
      <c r="D63" s="96">
        <v>1519.87</v>
      </c>
    </row>
    <row r="64" spans="1:5" outlineLevel="1" x14ac:dyDescent="0.2">
      <c r="A64" s="152"/>
      <c r="B64" s="152"/>
      <c r="C64" s="86" t="s">
        <v>6</v>
      </c>
      <c r="D64" s="97">
        <v>1326.27</v>
      </c>
      <c r="E64" s="81">
        <f>D64/D63</f>
        <v>0.87262068466382003</v>
      </c>
    </row>
    <row r="65" spans="1:5" outlineLevel="1" x14ac:dyDescent="0.2">
      <c r="A65" s="153"/>
      <c r="B65" s="153"/>
      <c r="C65" s="88" t="s">
        <v>8</v>
      </c>
      <c r="D65" s="98">
        <v>99.7</v>
      </c>
      <c r="E65" s="81">
        <f>D65/D63</f>
        <v>6.559771559409687E-2</v>
      </c>
    </row>
    <row r="66" spans="1:5" outlineLevel="1" x14ac:dyDescent="0.2">
      <c r="A66" s="152"/>
      <c r="B66" s="152"/>
      <c r="C66" s="86" t="s">
        <v>10</v>
      </c>
      <c r="D66" s="97">
        <v>93.9</v>
      </c>
      <c r="E66" s="81">
        <f>D66/D63</f>
        <v>6.1781599742083214E-2</v>
      </c>
    </row>
    <row r="67" spans="1:5" x14ac:dyDescent="0.2">
      <c r="A67" s="88" t="s">
        <v>144</v>
      </c>
      <c r="B67" s="153" t="s">
        <v>143</v>
      </c>
      <c r="C67" s="153"/>
      <c r="D67" s="96">
        <v>1535.47</v>
      </c>
    </row>
    <row r="68" spans="1:5" outlineLevel="1" x14ac:dyDescent="0.2">
      <c r="A68" s="152"/>
      <c r="B68" s="152"/>
      <c r="C68" s="86" t="s">
        <v>6</v>
      </c>
      <c r="D68" s="97">
        <v>1320.06</v>
      </c>
      <c r="E68" s="81">
        <f>D68/D67</f>
        <v>0.85971070747067668</v>
      </c>
    </row>
    <row r="69" spans="1:5" outlineLevel="1" x14ac:dyDescent="0.2">
      <c r="A69" s="153"/>
      <c r="B69" s="153"/>
      <c r="C69" s="88" t="s">
        <v>8</v>
      </c>
      <c r="D69" s="98">
        <v>132.5</v>
      </c>
      <c r="E69" s="81">
        <f>D69/D67</f>
        <v>8.629279634248796E-2</v>
      </c>
    </row>
    <row r="70" spans="1:5" outlineLevel="1" x14ac:dyDescent="0.2">
      <c r="A70" s="152"/>
      <c r="B70" s="152"/>
      <c r="C70" s="86" t="s">
        <v>10</v>
      </c>
      <c r="D70" s="97">
        <v>82.91</v>
      </c>
      <c r="E70" s="81">
        <f>D70/D67</f>
        <v>5.3996496186835295E-2</v>
      </c>
    </row>
    <row r="71" spans="1:5" x14ac:dyDescent="0.2">
      <c r="A71" s="88" t="s">
        <v>146</v>
      </c>
      <c r="B71" s="153" t="s">
        <v>145</v>
      </c>
      <c r="C71" s="153"/>
      <c r="D71" s="96">
        <v>559.75</v>
      </c>
    </row>
    <row r="72" spans="1:5" outlineLevel="1" x14ac:dyDescent="0.2">
      <c r="A72" s="152"/>
      <c r="B72" s="152"/>
      <c r="C72" s="86" t="s">
        <v>6</v>
      </c>
      <c r="D72" s="97">
        <v>544.65</v>
      </c>
      <c r="E72" s="81">
        <f>D72/$D$71</f>
        <v>0.97302367128182221</v>
      </c>
    </row>
    <row r="73" spans="1:5" outlineLevel="1" x14ac:dyDescent="0.2">
      <c r="A73" s="153"/>
      <c r="B73" s="153"/>
      <c r="C73" s="88" t="s">
        <v>8</v>
      </c>
      <c r="D73" s="98">
        <v>11</v>
      </c>
      <c r="E73" s="81">
        <f t="shared" ref="E73:E74" si="13">D73/$D$71</f>
        <v>1.9651630192050022E-2</v>
      </c>
    </row>
    <row r="74" spans="1:5" outlineLevel="1" x14ac:dyDescent="0.2">
      <c r="A74" s="152"/>
      <c r="B74" s="152"/>
      <c r="C74" s="86" t="s">
        <v>10</v>
      </c>
      <c r="D74" s="97">
        <v>4.0999999999999996</v>
      </c>
      <c r="E74" s="81">
        <f t="shared" si="13"/>
        <v>7.3246985261277353E-3</v>
      </c>
    </row>
    <row r="75" spans="1:5" x14ac:dyDescent="0.2">
      <c r="A75" s="88" t="s">
        <v>148</v>
      </c>
      <c r="B75" s="153" t="s">
        <v>147</v>
      </c>
      <c r="C75" s="153"/>
      <c r="D75" s="96">
        <v>680.397999999999</v>
      </c>
    </row>
    <row r="76" spans="1:5" outlineLevel="1" x14ac:dyDescent="0.2">
      <c r="A76" s="152"/>
      <c r="B76" s="152"/>
      <c r="C76" s="86" t="s">
        <v>6</v>
      </c>
      <c r="D76" s="97">
        <v>667.24799999999902</v>
      </c>
      <c r="E76" s="81">
        <f>D76/$D$75</f>
        <v>0.9806730766404369</v>
      </c>
    </row>
    <row r="77" spans="1:5" outlineLevel="1" x14ac:dyDescent="0.2">
      <c r="A77" s="153"/>
      <c r="B77" s="153"/>
      <c r="C77" s="88" t="s">
        <v>8</v>
      </c>
      <c r="D77" s="98">
        <v>7.25</v>
      </c>
      <c r="E77" s="81">
        <f t="shared" ref="E77:E78" si="14">D77/$D$75</f>
        <v>1.0655528087972056E-2</v>
      </c>
    </row>
    <row r="78" spans="1:5" outlineLevel="1" x14ac:dyDescent="0.2">
      <c r="A78" s="152"/>
      <c r="B78" s="152"/>
      <c r="C78" s="86" t="s">
        <v>10</v>
      </c>
      <c r="D78" s="97">
        <v>5.9</v>
      </c>
      <c r="E78" s="81">
        <f t="shared" si="14"/>
        <v>8.6713952715910519E-3</v>
      </c>
    </row>
    <row r="79" spans="1:5" x14ac:dyDescent="0.2">
      <c r="A79" s="88" t="s">
        <v>150</v>
      </c>
      <c r="B79" s="153" t="s">
        <v>149</v>
      </c>
      <c r="C79" s="153"/>
      <c r="D79" s="99">
        <v>742.45</v>
      </c>
    </row>
    <row r="80" spans="1:5" outlineLevel="1" x14ac:dyDescent="0.2">
      <c r="A80" s="152"/>
      <c r="B80" s="152"/>
      <c r="C80" s="86" t="s">
        <v>6</v>
      </c>
      <c r="D80" s="100">
        <v>674.73</v>
      </c>
      <c r="E80" s="81">
        <f>D80/$D$79</f>
        <v>0.90878847060408108</v>
      </c>
    </row>
    <row r="81" spans="1:5" outlineLevel="1" x14ac:dyDescent="0.2">
      <c r="A81" s="153"/>
      <c r="B81" s="153"/>
      <c r="C81" s="88" t="s">
        <v>8</v>
      </c>
      <c r="D81" s="101">
        <v>34.1</v>
      </c>
      <c r="E81" s="81">
        <f t="shared" ref="E81:E82" si="15">D81/$D$79</f>
        <v>4.5929018789144051E-2</v>
      </c>
    </row>
    <row r="82" spans="1:5" outlineLevel="1" x14ac:dyDescent="0.2">
      <c r="A82" s="152"/>
      <c r="B82" s="152"/>
      <c r="C82" s="86" t="s">
        <v>10</v>
      </c>
      <c r="D82" s="100">
        <v>33.619999999999997</v>
      </c>
      <c r="E82" s="81">
        <f t="shared" si="15"/>
        <v>4.5282510606774858E-2</v>
      </c>
    </row>
    <row r="83" spans="1:5" x14ac:dyDescent="0.2">
      <c r="A83" s="88" t="s">
        <v>152</v>
      </c>
      <c r="B83" s="153">
        <v>45</v>
      </c>
      <c r="C83" s="153"/>
      <c r="D83" s="93">
        <v>532.66</v>
      </c>
    </row>
    <row r="84" spans="1:5" outlineLevel="1" x14ac:dyDescent="0.2">
      <c r="A84" s="152"/>
      <c r="B84" s="152"/>
      <c r="C84" s="86" t="s">
        <v>6</v>
      </c>
      <c r="D84" s="94">
        <v>522.66</v>
      </c>
      <c r="E84" s="81">
        <f>D84/$D$83</f>
        <v>0.98122629820147933</v>
      </c>
    </row>
    <row r="85" spans="1:5" outlineLevel="1" x14ac:dyDescent="0.2">
      <c r="A85" s="153"/>
      <c r="B85" s="153"/>
      <c r="C85" s="88" t="s">
        <v>8</v>
      </c>
      <c r="D85" s="95">
        <v>4.5</v>
      </c>
      <c r="E85" s="81">
        <f t="shared" ref="E85:E86" si="16">D85/$D$83</f>
        <v>8.4481658093342859E-3</v>
      </c>
    </row>
    <row r="86" spans="1:5" outlineLevel="1" x14ac:dyDescent="0.2">
      <c r="A86" s="152"/>
      <c r="B86" s="152"/>
      <c r="C86" s="86" t="s">
        <v>10</v>
      </c>
      <c r="D86" s="94">
        <v>5.5</v>
      </c>
      <c r="E86" s="81">
        <f t="shared" si="16"/>
        <v>1.0325535989186348E-2</v>
      </c>
    </row>
    <row r="87" spans="1:5" x14ac:dyDescent="0.2">
      <c r="A87" s="88"/>
      <c r="B87" s="153"/>
      <c r="C87" s="153"/>
      <c r="D87" s="85"/>
    </row>
    <row r="88" spans="1:5" outlineLevel="1" x14ac:dyDescent="0.2">
      <c r="A88" s="152"/>
      <c r="B88" s="152"/>
      <c r="C88" s="86" t="s">
        <v>6</v>
      </c>
      <c r="D88" s="91"/>
      <c r="E88" s="81" t="e">
        <f>D88/$D$87</f>
        <v>#DIV/0!</v>
      </c>
    </row>
    <row r="89" spans="1:5" outlineLevel="1" x14ac:dyDescent="0.2">
      <c r="A89" s="153"/>
      <c r="B89" s="153"/>
      <c r="C89" s="88" t="s">
        <v>8</v>
      </c>
      <c r="D89" s="92"/>
      <c r="E89" s="81" t="e">
        <f>D89/$D$87</f>
        <v>#DIV/0!</v>
      </c>
    </row>
    <row r="90" spans="1:5" x14ac:dyDescent="0.2">
      <c r="A90" s="86" t="s">
        <v>154</v>
      </c>
      <c r="B90" s="152" t="s">
        <v>153</v>
      </c>
      <c r="C90" s="152"/>
      <c r="D90" s="93">
        <v>867.14</v>
      </c>
    </row>
    <row r="91" spans="1:5" outlineLevel="1" x14ac:dyDescent="0.2">
      <c r="A91" s="153"/>
      <c r="B91" s="153"/>
      <c r="C91" s="88" t="s">
        <v>6</v>
      </c>
      <c r="D91" s="102">
        <v>760.79</v>
      </c>
      <c r="E91" s="81">
        <f>D91/D90</f>
        <v>0.87735544433424817</v>
      </c>
    </row>
    <row r="92" spans="1:5" outlineLevel="1" x14ac:dyDescent="0.2">
      <c r="A92" s="152"/>
      <c r="B92" s="152"/>
      <c r="C92" s="86" t="s">
        <v>8</v>
      </c>
      <c r="D92" s="103">
        <v>67.3</v>
      </c>
      <c r="E92" s="81">
        <f t="shared" ref="E92" si="17">D92/D90</f>
        <v>7.7611458357358665E-2</v>
      </c>
    </row>
    <row r="93" spans="1:5" outlineLevel="1" x14ac:dyDescent="0.2">
      <c r="A93" s="153"/>
      <c r="B93" s="153"/>
      <c r="C93" s="88" t="s">
        <v>10</v>
      </c>
      <c r="D93" s="102">
        <v>39.049999999999997</v>
      </c>
      <c r="E93" s="81">
        <f t="shared" ref="E93" si="18">D93/D90</f>
        <v>4.5033097308393104E-2</v>
      </c>
    </row>
    <row r="94" spans="1:5" x14ac:dyDescent="0.2">
      <c r="A94" s="86" t="s">
        <v>156</v>
      </c>
      <c r="B94" s="152" t="s">
        <v>155</v>
      </c>
      <c r="C94" s="152"/>
      <c r="D94" s="93">
        <v>1421.31</v>
      </c>
    </row>
    <row r="95" spans="1:5" outlineLevel="1" x14ac:dyDescent="0.2">
      <c r="A95" s="153"/>
      <c r="B95" s="153"/>
      <c r="C95" s="88" t="s">
        <v>6</v>
      </c>
      <c r="D95" s="102">
        <v>1317.67</v>
      </c>
      <c r="E95" s="81">
        <f t="shared" ref="E95" si="19">D95/D94</f>
        <v>0.92708135452505092</v>
      </c>
    </row>
    <row r="96" spans="1:5" outlineLevel="1" x14ac:dyDescent="0.2">
      <c r="A96" s="152"/>
      <c r="B96" s="152"/>
      <c r="C96" s="86" t="s">
        <v>8</v>
      </c>
      <c r="D96" s="103">
        <v>59.85</v>
      </c>
      <c r="E96" s="81">
        <f t="shared" ref="E96" si="20">D96/D94</f>
        <v>4.2109040251598881E-2</v>
      </c>
    </row>
    <row r="97" spans="1:5" outlineLevel="1" x14ac:dyDescent="0.2">
      <c r="A97" s="153"/>
      <c r="B97" s="153"/>
      <c r="C97" s="88" t="s">
        <v>10</v>
      </c>
      <c r="D97" s="102">
        <v>43.79</v>
      </c>
      <c r="E97" s="81">
        <f t="shared" ref="E97" si="21">D97/D94</f>
        <v>3.080960522335029E-2</v>
      </c>
    </row>
    <row r="98" spans="1:5" x14ac:dyDescent="0.2">
      <c r="A98" s="86" t="s">
        <v>158</v>
      </c>
      <c r="B98" s="152" t="s">
        <v>157</v>
      </c>
      <c r="C98" s="152"/>
      <c r="D98" s="93">
        <v>949.21</v>
      </c>
    </row>
    <row r="99" spans="1:5" outlineLevel="1" x14ac:dyDescent="0.2">
      <c r="A99" s="153"/>
      <c r="B99" s="153"/>
      <c r="C99" s="88" t="s">
        <v>6</v>
      </c>
      <c r="D99" s="102">
        <v>849.76</v>
      </c>
      <c r="E99" s="81">
        <f t="shared" ref="E99" si="22">D99/D98</f>
        <v>0.89522866383624278</v>
      </c>
    </row>
    <row r="100" spans="1:5" outlineLevel="1" x14ac:dyDescent="0.2">
      <c r="A100" s="152"/>
      <c r="B100" s="152"/>
      <c r="C100" s="86" t="s">
        <v>8</v>
      </c>
      <c r="D100" s="103">
        <v>62.7</v>
      </c>
      <c r="E100" s="81">
        <f t="shared" ref="E100" si="23">D100/D98</f>
        <v>6.6054929889065639E-2</v>
      </c>
    </row>
    <row r="101" spans="1:5" outlineLevel="1" x14ac:dyDescent="0.2">
      <c r="A101" s="153"/>
      <c r="B101" s="153"/>
      <c r="C101" s="88" t="s">
        <v>10</v>
      </c>
      <c r="D101" s="102">
        <v>36.75</v>
      </c>
      <c r="E101" s="81">
        <f t="shared" ref="E101" si="24">D101/D98</f>
        <v>3.8716406274691584E-2</v>
      </c>
    </row>
    <row r="102" spans="1:5" x14ac:dyDescent="0.2">
      <c r="A102" s="86" t="s">
        <v>160</v>
      </c>
      <c r="B102" s="152" t="s">
        <v>159</v>
      </c>
      <c r="C102" s="152"/>
      <c r="D102" s="93">
        <v>938.150000000001</v>
      </c>
    </row>
    <row r="103" spans="1:5" outlineLevel="1" x14ac:dyDescent="0.2">
      <c r="A103" s="153"/>
      <c r="B103" s="153"/>
      <c r="C103" s="88" t="s">
        <v>6</v>
      </c>
      <c r="D103" s="102">
        <v>893.650000000001</v>
      </c>
      <c r="E103" s="81">
        <f t="shared" ref="E103" si="25">D103/D102</f>
        <v>0.95256622075361086</v>
      </c>
    </row>
    <row r="104" spans="1:5" outlineLevel="1" x14ac:dyDescent="0.2">
      <c r="A104" s="152"/>
      <c r="B104" s="152"/>
      <c r="C104" s="86" t="s">
        <v>8</v>
      </c>
      <c r="D104" s="103">
        <v>31.75</v>
      </c>
      <c r="E104" s="81">
        <f t="shared" ref="E104" si="26">D104/D102</f>
        <v>3.3843202046580999E-2</v>
      </c>
    </row>
    <row r="105" spans="1:5" outlineLevel="1" x14ac:dyDescent="0.2">
      <c r="A105" s="153"/>
      <c r="B105" s="153"/>
      <c r="C105" s="88" t="s">
        <v>10</v>
      </c>
      <c r="D105" s="102">
        <v>12.75</v>
      </c>
      <c r="E105" s="81">
        <f t="shared" ref="E105" si="27">D105/D102</f>
        <v>1.3590577199808119E-2</v>
      </c>
    </row>
    <row r="106" spans="1:5" x14ac:dyDescent="0.2">
      <c r="A106" s="86" t="s">
        <v>162</v>
      </c>
      <c r="B106" s="152" t="s">
        <v>161</v>
      </c>
      <c r="C106" s="152"/>
      <c r="D106" s="93">
        <v>1680.4000000000101</v>
      </c>
    </row>
    <row r="107" spans="1:5" outlineLevel="1" x14ac:dyDescent="0.2">
      <c r="A107" s="153"/>
      <c r="B107" s="153"/>
      <c r="C107" s="88" t="s">
        <v>6</v>
      </c>
      <c r="D107" s="102">
        <v>1587.00000000001</v>
      </c>
      <c r="E107" s="81">
        <f t="shared" ref="E107" si="28">D107/D106</f>
        <v>0.94441799571530616</v>
      </c>
    </row>
    <row r="108" spans="1:5" outlineLevel="1" x14ac:dyDescent="0.2">
      <c r="A108" s="152"/>
      <c r="B108" s="152"/>
      <c r="C108" s="86" t="s">
        <v>8</v>
      </c>
      <c r="D108" s="103">
        <v>49.15</v>
      </c>
      <c r="E108" s="81">
        <f t="shared" ref="E108" si="29">D108/D106</f>
        <v>2.9248988336110272E-2</v>
      </c>
    </row>
    <row r="109" spans="1:5" outlineLevel="1" x14ac:dyDescent="0.2">
      <c r="A109" s="153"/>
      <c r="B109" s="153"/>
      <c r="C109" s="88" t="s">
        <v>10</v>
      </c>
      <c r="D109" s="102">
        <v>44.25</v>
      </c>
      <c r="E109" s="81">
        <f t="shared" ref="E109" si="30">D109/D106</f>
        <v>2.6333015948583512E-2</v>
      </c>
    </row>
    <row r="110" spans="1:5" x14ac:dyDescent="0.2">
      <c r="A110" s="86" t="s">
        <v>164</v>
      </c>
      <c r="B110" s="152" t="s">
        <v>163</v>
      </c>
      <c r="C110" s="152"/>
      <c r="D110" s="93">
        <v>806.95500000000197</v>
      </c>
    </row>
    <row r="111" spans="1:5" outlineLevel="1" x14ac:dyDescent="0.2">
      <c r="A111" s="153"/>
      <c r="B111" s="153"/>
      <c r="C111" s="88" t="s">
        <v>6</v>
      </c>
      <c r="D111" s="102">
        <v>735.83000000000197</v>
      </c>
      <c r="E111" s="81">
        <f t="shared" ref="E111" si="31">D111/D110</f>
        <v>0.91186001697740293</v>
      </c>
    </row>
    <row r="112" spans="1:5" outlineLevel="1" x14ac:dyDescent="0.2">
      <c r="A112" s="152"/>
      <c r="B112" s="152"/>
      <c r="C112" s="86" t="s">
        <v>8</v>
      </c>
      <c r="D112" s="103">
        <v>28.05</v>
      </c>
      <c r="E112" s="81">
        <f t="shared" ref="E112" si="32">D112/D110</f>
        <v>3.4760302619105073E-2</v>
      </c>
    </row>
    <row r="113" spans="1:5" outlineLevel="1" x14ac:dyDescent="0.2">
      <c r="A113" s="153"/>
      <c r="B113" s="153"/>
      <c r="C113" s="88" t="s">
        <v>10</v>
      </c>
      <c r="D113" s="102">
        <v>43.075000000000003</v>
      </c>
      <c r="E113" s="81">
        <f t="shared" ref="E113" si="33">D113/D110</f>
        <v>5.3379680403492016E-2</v>
      </c>
    </row>
    <row r="114" spans="1:5" x14ac:dyDescent="0.2">
      <c r="A114" s="86" t="s">
        <v>166</v>
      </c>
      <c r="B114" s="152" t="s">
        <v>165</v>
      </c>
      <c r="C114" s="152"/>
      <c r="D114" s="85">
        <v>400.25</v>
      </c>
    </row>
    <row r="115" spans="1:5" outlineLevel="1" x14ac:dyDescent="0.2">
      <c r="A115" s="153"/>
      <c r="B115" s="153"/>
      <c r="C115" s="88" t="s">
        <v>6</v>
      </c>
      <c r="D115" s="92">
        <v>376.4</v>
      </c>
      <c r="E115" s="81">
        <f t="shared" ref="E115" si="34">D115/D114</f>
        <v>0.94041224234853216</v>
      </c>
    </row>
    <row r="116" spans="1:5" outlineLevel="1" x14ac:dyDescent="0.2">
      <c r="A116" s="152"/>
      <c r="B116" s="152"/>
      <c r="C116" s="86" t="s">
        <v>8</v>
      </c>
      <c r="D116" s="91">
        <v>3</v>
      </c>
      <c r="E116" s="81">
        <f t="shared" ref="E116" si="35">D116/D114</f>
        <v>7.4953154278575894E-3</v>
      </c>
    </row>
    <row r="117" spans="1:5" outlineLevel="1" x14ac:dyDescent="0.2">
      <c r="A117" s="153"/>
      <c r="B117" s="153"/>
      <c r="C117" s="88" t="s">
        <v>10</v>
      </c>
      <c r="D117" s="92">
        <v>20.85</v>
      </c>
      <c r="E117" s="81">
        <f t="shared" ref="E117" si="36">D117/D114</f>
        <v>5.2092442223610244E-2</v>
      </c>
    </row>
    <row r="118" spans="1:5" x14ac:dyDescent="0.2">
      <c r="A118" s="86" t="s">
        <v>168</v>
      </c>
      <c r="B118" s="152" t="s">
        <v>167</v>
      </c>
      <c r="C118" s="152"/>
      <c r="D118" s="85">
        <v>240.6</v>
      </c>
    </row>
    <row r="119" spans="1:5" outlineLevel="1" x14ac:dyDescent="0.2">
      <c r="A119" s="153"/>
      <c r="B119" s="153"/>
      <c r="C119" s="88" t="s">
        <v>6</v>
      </c>
      <c r="D119" s="92">
        <v>234.6</v>
      </c>
      <c r="E119" s="81">
        <f>D119/D118</f>
        <v>0.97506234413965087</v>
      </c>
    </row>
    <row r="120" spans="1:5" outlineLevel="1" x14ac:dyDescent="0.2">
      <c r="A120" s="88"/>
      <c r="B120" s="88"/>
      <c r="C120" s="88" t="s">
        <v>8</v>
      </c>
      <c r="D120" s="92">
        <v>6</v>
      </c>
      <c r="E120" s="81">
        <f>D120/D118</f>
        <v>2.4937655860349128E-2</v>
      </c>
    </row>
    <row r="121" spans="1:5" x14ac:dyDescent="0.2">
      <c r="A121" s="86" t="s">
        <v>170</v>
      </c>
      <c r="B121" s="152" t="s">
        <v>169</v>
      </c>
      <c r="C121" s="152"/>
      <c r="D121" s="93">
        <v>1518.58</v>
      </c>
    </row>
    <row r="122" spans="1:5" outlineLevel="1" x14ac:dyDescent="0.2">
      <c r="A122" s="153"/>
      <c r="B122" s="153"/>
      <c r="C122" s="88" t="s">
        <v>5</v>
      </c>
      <c r="D122" s="95">
        <v>200.5</v>
      </c>
      <c r="E122" s="81">
        <f>D122/$D$121</f>
        <v>0.13203123971078246</v>
      </c>
    </row>
    <row r="123" spans="1:5" outlineLevel="1" x14ac:dyDescent="0.2">
      <c r="A123" s="152"/>
      <c r="B123" s="152"/>
      <c r="C123" s="86" t="s">
        <v>6</v>
      </c>
      <c r="D123" s="94">
        <v>300.63</v>
      </c>
      <c r="E123" s="81">
        <f t="shared" ref="E123:E127" si="37">D123/$D$121</f>
        <v>0.19796783837532433</v>
      </c>
    </row>
    <row r="124" spans="1:5" outlineLevel="1" x14ac:dyDescent="0.2">
      <c r="A124" s="153"/>
      <c r="B124" s="153"/>
      <c r="C124" s="88" t="s">
        <v>7</v>
      </c>
      <c r="D124" s="95">
        <v>177</v>
      </c>
      <c r="E124" s="81">
        <f t="shared" si="37"/>
        <v>0.1165562565027855</v>
      </c>
    </row>
    <row r="125" spans="1:5" outlineLevel="1" x14ac:dyDescent="0.2">
      <c r="A125" s="152"/>
      <c r="B125" s="152"/>
      <c r="C125" s="86" t="s">
        <v>8</v>
      </c>
      <c r="D125" s="94">
        <v>722.5</v>
      </c>
      <c r="E125" s="81">
        <f t="shared" si="37"/>
        <v>0.47577341990543798</v>
      </c>
    </row>
    <row r="126" spans="1:5" outlineLevel="1" x14ac:dyDescent="0.2">
      <c r="A126" s="153"/>
      <c r="B126" s="153"/>
      <c r="C126" s="88" t="s">
        <v>9</v>
      </c>
      <c r="D126" s="95">
        <v>31.5</v>
      </c>
      <c r="E126" s="81">
        <f t="shared" si="37"/>
        <v>2.0743062597953353E-2</v>
      </c>
    </row>
    <row r="127" spans="1:5" outlineLevel="1" x14ac:dyDescent="0.2">
      <c r="A127" s="152"/>
      <c r="B127" s="152"/>
      <c r="C127" s="86" t="s">
        <v>10</v>
      </c>
      <c r="D127" s="94">
        <v>86.45</v>
      </c>
      <c r="E127" s="81">
        <f t="shared" si="37"/>
        <v>5.6928182907716424E-2</v>
      </c>
    </row>
    <row r="128" spans="1:5" x14ac:dyDescent="0.2">
      <c r="A128" s="88" t="s">
        <v>172</v>
      </c>
      <c r="B128" s="153" t="s">
        <v>171</v>
      </c>
      <c r="C128" s="153"/>
      <c r="D128" s="93">
        <v>780.6</v>
      </c>
    </row>
    <row r="129" spans="1:5" outlineLevel="1" x14ac:dyDescent="0.2">
      <c r="A129" s="152"/>
      <c r="B129" s="152"/>
      <c r="C129" s="86" t="s">
        <v>6</v>
      </c>
      <c r="D129" s="94">
        <v>678.15</v>
      </c>
      <c r="E129" s="81">
        <f>D129/$D$128</f>
        <v>0.8687548039969254</v>
      </c>
    </row>
    <row r="130" spans="1:5" outlineLevel="1" x14ac:dyDescent="0.2">
      <c r="A130" s="153"/>
      <c r="B130" s="153"/>
      <c r="C130" s="88" t="s">
        <v>8</v>
      </c>
      <c r="D130" s="95">
        <v>89.25</v>
      </c>
      <c r="E130" s="81">
        <f t="shared" ref="E130:E131" si="38">D130/$D$128</f>
        <v>0.11433512682551883</v>
      </c>
    </row>
    <row r="131" spans="1:5" outlineLevel="1" x14ac:dyDescent="0.2">
      <c r="A131" s="152"/>
      <c r="B131" s="152"/>
      <c r="C131" s="86" t="s">
        <v>10</v>
      </c>
      <c r="D131" s="94">
        <v>13.2</v>
      </c>
      <c r="E131" s="81">
        <f t="shared" si="38"/>
        <v>1.6910069177555723E-2</v>
      </c>
    </row>
    <row r="132" spans="1:5" x14ac:dyDescent="0.2">
      <c r="A132" s="88" t="s">
        <v>174</v>
      </c>
      <c r="B132" s="153" t="s">
        <v>173</v>
      </c>
      <c r="C132" s="153"/>
      <c r="D132" s="93">
        <v>2391.0500000000002</v>
      </c>
    </row>
    <row r="133" spans="1:5" outlineLevel="1" x14ac:dyDescent="0.2">
      <c r="A133" s="152"/>
      <c r="B133" s="152"/>
      <c r="C133" s="86" t="s">
        <v>6</v>
      </c>
      <c r="D133" s="94">
        <v>1996.3</v>
      </c>
      <c r="E133" s="81">
        <f>D133/$D$132</f>
        <v>0.83490516718596419</v>
      </c>
    </row>
    <row r="134" spans="1:5" outlineLevel="1" x14ac:dyDescent="0.2">
      <c r="A134" s="153"/>
      <c r="B134" s="153"/>
      <c r="C134" s="88" t="s">
        <v>8</v>
      </c>
      <c r="D134" s="95">
        <v>166.1</v>
      </c>
      <c r="E134" s="81">
        <f t="shared" ref="E134:E135" si="39">D134/$D$132</f>
        <v>6.9467388804081875E-2</v>
      </c>
    </row>
    <row r="135" spans="1:5" outlineLevel="1" x14ac:dyDescent="0.2">
      <c r="A135" s="152"/>
      <c r="B135" s="152"/>
      <c r="C135" s="86" t="s">
        <v>10</v>
      </c>
      <c r="D135" s="94">
        <v>228.65</v>
      </c>
      <c r="E135" s="81">
        <f t="shared" si="39"/>
        <v>9.562744400995378E-2</v>
      </c>
    </row>
    <row r="136" spans="1:5" x14ac:dyDescent="0.2">
      <c r="A136" s="88" t="s">
        <v>176</v>
      </c>
      <c r="B136" s="153" t="s">
        <v>175</v>
      </c>
      <c r="C136" s="153"/>
      <c r="D136" s="93">
        <v>984.29299999999898</v>
      </c>
    </row>
    <row r="137" spans="1:5" outlineLevel="1" x14ac:dyDescent="0.2">
      <c r="A137" s="152"/>
      <c r="B137" s="152"/>
      <c r="C137" s="86" t="s">
        <v>6</v>
      </c>
      <c r="D137" s="94">
        <v>838.171999999999</v>
      </c>
      <c r="E137" s="81">
        <f>D137/$D$136</f>
        <v>0.85154725269812936</v>
      </c>
    </row>
    <row r="138" spans="1:5" outlineLevel="1" x14ac:dyDescent="0.2">
      <c r="A138" s="153"/>
      <c r="B138" s="153"/>
      <c r="C138" s="88" t="s">
        <v>8</v>
      </c>
      <c r="D138" s="95">
        <v>72.59</v>
      </c>
      <c r="E138" s="81">
        <f t="shared" ref="E138:E139" si="40">D138/$D$136</f>
        <v>7.3748365578135855E-2</v>
      </c>
    </row>
    <row r="139" spans="1:5" outlineLevel="1" x14ac:dyDescent="0.2">
      <c r="A139" s="152"/>
      <c r="B139" s="152"/>
      <c r="C139" s="86" t="s">
        <v>10</v>
      </c>
      <c r="D139" s="94">
        <v>73.531000000000006</v>
      </c>
      <c r="E139" s="81">
        <f t="shared" si="40"/>
        <v>7.4704381723734781E-2</v>
      </c>
    </row>
    <row r="140" spans="1:5" x14ac:dyDescent="0.2">
      <c r="A140" s="88" t="s">
        <v>178</v>
      </c>
      <c r="B140" s="153" t="s">
        <v>177</v>
      </c>
      <c r="C140" s="153"/>
      <c r="D140" s="93">
        <v>2198.37</v>
      </c>
    </row>
    <row r="141" spans="1:5" outlineLevel="1" x14ac:dyDescent="0.2">
      <c r="A141" s="152"/>
      <c r="B141" s="152"/>
      <c r="C141" s="86" t="s">
        <v>6</v>
      </c>
      <c r="D141" s="94">
        <v>1851.88</v>
      </c>
      <c r="E141" s="81">
        <f>D141/$D$140</f>
        <v>0.84238776911984803</v>
      </c>
    </row>
    <row r="142" spans="1:5" outlineLevel="1" x14ac:dyDescent="0.2">
      <c r="A142" s="153"/>
      <c r="B142" s="153"/>
      <c r="C142" s="88" t="s">
        <v>8</v>
      </c>
      <c r="D142" s="95">
        <v>228.8</v>
      </c>
      <c r="E142" s="81">
        <f t="shared" ref="E142:E143" si="41">D142/$D$140</f>
        <v>0.10407711167819794</v>
      </c>
    </row>
    <row r="143" spans="1:5" outlineLevel="1" x14ac:dyDescent="0.2">
      <c r="A143" s="152"/>
      <c r="B143" s="152"/>
      <c r="C143" s="86" t="s">
        <v>10</v>
      </c>
      <c r="D143" s="94">
        <v>117.69</v>
      </c>
      <c r="E143" s="81">
        <f t="shared" si="41"/>
        <v>5.3535119201954175E-2</v>
      </c>
    </row>
    <row r="144" spans="1:5" x14ac:dyDescent="0.2">
      <c r="A144" s="88" t="s">
        <v>180</v>
      </c>
      <c r="B144" s="153" t="s">
        <v>179</v>
      </c>
      <c r="C144" s="153"/>
      <c r="D144" s="93">
        <v>756.52</v>
      </c>
    </row>
    <row r="145" spans="1:5" outlineLevel="1" x14ac:dyDescent="0.2">
      <c r="A145" s="152"/>
      <c r="B145" s="152"/>
      <c r="C145" s="86" t="s">
        <v>6</v>
      </c>
      <c r="D145" s="94">
        <v>711.52</v>
      </c>
      <c r="E145" s="81">
        <f>D145/$D$144</f>
        <v>0.94051710463702221</v>
      </c>
    </row>
    <row r="146" spans="1:5" outlineLevel="1" x14ac:dyDescent="0.2">
      <c r="A146" s="153"/>
      <c r="B146" s="153"/>
      <c r="C146" s="88" t="s">
        <v>10</v>
      </c>
      <c r="D146" s="95">
        <v>45</v>
      </c>
      <c r="E146" s="81">
        <f>D146/$D$144</f>
        <v>5.948289536297785E-2</v>
      </c>
    </row>
    <row r="147" spans="1:5" x14ac:dyDescent="0.2">
      <c r="A147" s="86" t="s">
        <v>182</v>
      </c>
      <c r="B147" s="152" t="s">
        <v>181</v>
      </c>
      <c r="C147" s="152"/>
      <c r="D147" s="93">
        <v>363.86</v>
      </c>
    </row>
    <row r="148" spans="1:5" outlineLevel="1" x14ac:dyDescent="0.2">
      <c r="A148" s="153"/>
      <c r="B148" s="153"/>
      <c r="C148" s="88" t="s">
        <v>6</v>
      </c>
      <c r="D148" s="95">
        <v>323.94</v>
      </c>
      <c r="E148" s="81">
        <f>D148/$D$147</f>
        <v>0.8902874732039795</v>
      </c>
    </row>
    <row r="149" spans="1:5" outlineLevel="1" x14ac:dyDescent="0.2">
      <c r="A149" s="152"/>
      <c r="B149" s="152"/>
      <c r="C149" s="86" t="s">
        <v>8</v>
      </c>
      <c r="D149" s="94">
        <v>7.9</v>
      </c>
      <c r="E149" s="81">
        <f t="shared" ref="E149" si="42">D149/D147</f>
        <v>2.1711647336887813E-2</v>
      </c>
    </row>
    <row r="150" spans="1:5" outlineLevel="1" x14ac:dyDescent="0.2">
      <c r="A150" s="153"/>
      <c r="B150" s="153"/>
      <c r="C150" s="88" t="s">
        <v>10</v>
      </c>
      <c r="D150" s="95">
        <v>32.020000000000003</v>
      </c>
      <c r="E150" s="81">
        <f t="shared" ref="E150" si="43">D150/D147</f>
        <v>8.8000879459132639E-2</v>
      </c>
    </row>
    <row r="151" spans="1:5" x14ac:dyDescent="0.2">
      <c r="A151" s="86" t="s">
        <v>184</v>
      </c>
      <c r="B151" s="152" t="s">
        <v>183</v>
      </c>
      <c r="C151" s="152"/>
      <c r="D151" s="93">
        <v>1638.78</v>
      </c>
    </row>
    <row r="152" spans="1:5" outlineLevel="1" x14ac:dyDescent="0.2">
      <c r="A152" s="153"/>
      <c r="B152" s="153"/>
      <c r="C152" s="88" t="s">
        <v>6</v>
      </c>
      <c r="D152" s="95">
        <v>1314.48</v>
      </c>
      <c r="E152" s="81">
        <f t="shared" ref="E152" si="44">D152/D151</f>
        <v>0.80210888587851936</v>
      </c>
    </row>
    <row r="153" spans="1:5" outlineLevel="1" x14ac:dyDescent="0.2">
      <c r="A153" s="152"/>
      <c r="B153" s="152"/>
      <c r="C153" s="86" t="s">
        <v>8</v>
      </c>
      <c r="D153" s="94">
        <v>147.69999999999999</v>
      </c>
      <c r="E153" s="81">
        <f t="shared" ref="E153" si="45">D153/D151</f>
        <v>9.0128022065194838E-2</v>
      </c>
    </row>
    <row r="154" spans="1:5" outlineLevel="1" x14ac:dyDescent="0.2">
      <c r="A154" s="153"/>
      <c r="B154" s="153"/>
      <c r="C154" s="88" t="s">
        <v>10</v>
      </c>
      <c r="D154" s="95">
        <v>176.6</v>
      </c>
      <c r="E154" s="81">
        <f t="shared" ref="E154" si="46">D154/D151</f>
        <v>0.10776309205628577</v>
      </c>
    </row>
    <row r="155" spans="1:5" x14ac:dyDescent="0.2">
      <c r="A155" s="86" t="s">
        <v>186</v>
      </c>
      <c r="B155" s="152" t="s">
        <v>185</v>
      </c>
      <c r="C155" s="152"/>
      <c r="D155" s="93">
        <v>577.5</v>
      </c>
    </row>
    <row r="156" spans="1:5" outlineLevel="1" x14ac:dyDescent="0.2">
      <c r="A156" s="153"/>
      <c r="B156" s="153"/>
      <c r="C156" s="88" t="s">
        <v>6</v>
      </c>
      <c r="D156" s="95">
        <v>476.4</v>
      </c>
      <c r="E156" s="81">
        <f t="shared" ref="E156" si="47">D156/D155</f>
        <v>0.82493506493506485</v>
      </c>
    </row>
    <row r="157" spans="1:5" outlineLevel="1" x14ac:dyDescent="0.2">
      <c r="A157" s="152"/>
      <c r="B157" s="152"/>
      <c r="C157" s="86" t="s">
        <v>8</v>
      </c>
      <c r="D157" s="94">
        <v>72.099999999999994</v>
      </c>
      <c r="E157" s="81">
        <f t="shared" ref="E157" si="48">D157/D155</f>
        <v>0.12484848484848483</v>
      </c>
    </row>
    <row r="158" spans="1:5" outlineLevel="1" x14ac:dyDescent="0.2">
      <c r="A158" s="153"/>
      <c r="B158" s="153"/>
      <c r="C158" s="88" t="s">
        <v>10</v>
      </c>
      <c r="D158" s="95">
        <v>29</v>
      </c>
      <c r="E158" s="81">
        <f t="shared" ref="E158" si="49">D158/D155</f>
        <v>5.0216450216450215E-2</v>
      </c>
    </row>
    <row r="159" spans="1:5" x14ac:dyDescent="0.2">
      <c r="A159" s="86" t="s">
        <v>188</v>
      </c>
      <c r="B159" s="152" t="s">
        <v>187</v>
      </c>
      <c r="C159" s="152"/>
      <c r="D159" s="93">
        <v>605.02</v>
      </c>
    </row>
    <row r="160" spans="1:5" outlineLevel="1" x14ac:dyDescent="0.2">
      <c r="A160" s="153"/>
      <c r="B160" s="153"/>
      <c r="C160" s="88" t="s">
        <v>6</v>
      </c>
      <c r="D160" s="95">
        <v>542.29</v>
      </c>
      <c r="E160" s="81">
        <f t="shared" ref="E160" si="50">D160/D159</f>
        <v>0.89631747710819476</v>
      </c>
    </row>
    <row r="161" spans="1:5" outlineLevel="1" x14ac:dyDescent="0.2">
      <c r="A161" s="152"/>
      <c r="B161" s="152"/>
      <c r="C161" s="86" t="s">
        <v>8</v>
      </c>
      <c r="D161" s="94">
        <v>21.35</v>
      </c>
      <c r="E161" s="81">
        <f t="shared" ref="E161" si="51">D161/D159</f>
        <v>3.5288089649928932E-2</v>
      </c>
    </row>
    <row r="162" spans="1:5" outlineLevel="1" x14ac:dyDescent="0.2">
      <c r="A162" s="153"/>
      <c r="B162" s="153"/>
      <c r="C162" s="88" t="s">
        <v>10</v>
      </c>
      <c r="D162" s="95">
        <v>41.38</v>
      </c>
      <c r="E162" s="81">
        <f t="shared" ref="E162" si="52">D162/D159</f>
        <v>6.8394433241876301E-2</v>
      </c>
    </row>
    <row r="163" spans="1:5" x14ac:dyDescent="0.2">
      <c r="A163" s="86" t="s">
        <v>190</v>
      </c>
      <c r="B163" s="152" t="s">
        <v>189</v>
      </c>
      <c r="C163" s="152"/>
      <c r="D163" s="93">
        <v>2596.5360000000001</v>
      </c>
    </row>
    <row r="164" spans="1:5" outlineLevel="1" x14ac:dyDescent="0.2">
      <c r="A164" s="153"/>
      <c r="B164" s="153"/>
      <c r="C164" s="88" t="s">
        <v>6</v>
      </c>
      <c r="D164" s="95">
        <v>2214.4360000000001</v>
      </c>
      <c r="E164" s="81">
        <f t="shared" ref="E164" si="53">D164/D163</f>
        <v>0.85284240233911646</v>
      </c>
    </row>
    <row r="165" spans="1:5" outlineLevel="1" x14ac:dyDescent="0.2">
      <c r="A165" s="152"/>
      <c r="B165" s="152"/>
      <c r="C165" s="86" t="s">
        <v>8</v>
      </c>
      <c r="D165" s="94">
        <v>196.4</v>
      </c>
      <c r="E165" s="81">
        <f t="shared" ref="E165" si="54">D165/D163</f>
        <v>7.5639236274790717E-2</v>
      </c>
    </row>
    <row r="166" spans="1:5" outlineLevel="1" x14ac:dyDescent="0.2">
      <c r="A166" s="153"/>
      <c r="B166" s="153"/>
      <c r="C166" s="88" t="s">
        <v>10</v>
      </c>
      <c r="D166" s="95">
        <v>185.7</v>
      </c>
      <c r="E166" s="81">
        <f t="shared" ref="E166" si="55">D166/D163</f>
        <v>7.1518361386092855E-2</v>
      </c>
    </row>
    <row r="167" spans="1:5" x14ac:dyDescent="0.2">
      <c r="A167" s="86" t="s">
        <v>192</v>
      </c>
      <c r="B167" s="152" t="s">
        <v>191</v>
      </c>
      <c r="C167" s="152"/>
      <c r="D167" s="93">
        <v>629.41499999999996</v>
      </c>
    </row>
    <row r="168" spans="1:5" outlineLevel="1" x14ac:dyDescent="0.2">
      <c r="A168" s="153"/>
      <c r="B168" s="153"/>
      <c r="C168" s="88" t="s">
        <v>6</v>
      </c>
      <c r="D168" s="95">
        <v>596.46500000000003</v>
      </c>
      <c r="E168" s="81">
        <f t="shared" ref="E168" si="56">D168/D167</f>
        <v>0.94764980180008429</v>
      </c>
    </row>
    <row r="169" spans="1:5" outlineLevel="1" x14ac:dyDescent="0.2">
      <c r="A169" s="152"/>
      <c r="B169" s="152"/>
      <c r="C169" s="86" t="s">
        <v>8</v>
      </c>
      <c r="D169" s="94">
        <v>16.75</v>
      </c>
      <c r="E169" s="81">
        <f t="shared" ref="E169" si="57">D169/D167</f>
        <v>2.6612012741990581E-2</v>
      </c>
    </row>
    <row r="170" spans="1:5" outlineLevel="1" x14ac:dyDescent="0.2">
      <c r="A170" s="153"/>
      <c r="B170" s="153"/>
      <c r="C170" s="88" t="s">
        <v>10</v>
      </c>
      <c r="D170" s="95">
        <v>16.2</v>
      </c>
      <c r="E170" s="81">
        <f t="shared" ref="E170" si="58">D170/D167</f>
        <v>2.5738185457925215E-2</v>
      </c>
    </row>
    <row r="171" spans="1:5" x14ac:dyDescent="0.2">
      <c r="A171" s="86" t="s">
        <v>194</v>
      </c>
      <c r="B171" s="152" t="s">
        <v>193</v>
      </c>
      <c r="C171" s="152"/>
      <c r="D171" s="93">
        <v>377.3</v>
      </c>
    </row>
    <row r="172" spans="1:5" outlineLevel="1" x14ac:dyDescent="0.2">
      <c r="A172" s="153"/>
      <c r="B172" s="153"/>
      <c r="C172" s="88" t="s">
        <v>6</v>
      </c>
      <c r="D172" s="95">
        <v>293.39999999999998</v>
      </c>
      <c r="E172" s="81">
        <f t="shared" ref="E172" si="59">D172/D171</f>
        <v>0.77763053273257343</v>
      </c>
    </row>
    <row r="173" spans="1:5" outlineLevel="1" x14ac:dyDescent="0.2">
      <c r="A173" s="152"/>
      <c r="B173" s="152"/>
      <c r="C173" s="86" t="s">
        <v>8</v>
      </c>
      <c r="D173" s="94">
        <v>62.9</v>
      </c>
      <c r="E173" s="81">
        <f t="shared" ref="E173" si="60">D173/D171</f>
        <v>0.16671084018022791</v>
      </c>
    </row>
    <row r="174" spans="1:5" outlineLevel="1" x14ac:dyDescent="0.2">
      <c r="A174" s="153"/>
      <c r="B174" s="153"/>
      <c r="C174" s="88" t="s">
        <v>10</v>
      </c>
      <c r="D174" s="95">
        <v>21</v>
      </c>
      <c r="E174" s="81">
        <f t="shared" ref="E174" si="61">D174/D171</f>
        <v>5.5658627087198514E-2</v>
      </c>
    </row>
    <row r="175" spans="1:5" x14ac:dyDescent="0.2">
      <c r="A175" s="86" t="s">
        <v>196</v>
      </c>
      <c r="B175" s="152" t="s">
        <v>195</v>
      </c>
      <c r="C175" s="152"/>
      <c r="D175" s="93">
        <v>792.15</v>
      </c>
    </row>
    <row r="176" spans="1:5" outlineLevel="1" x14ac:dyDescent="0.2">
      <c r="A176" s="153"/>
      <c r="B176" s="153"/>
      <c r="C176" s="88" t="s">
        <v>6</v>
      </c>
      <c r="D176" s="95">
        <v>665.15</v>
      </c>
      <c r="E176" s="81">
        <f t="shared" ref="E176" si="62">D176/D175</f>
        <v>0.83967682888341855</v>
      </c>
    </row>
    <row r="177" spans="1:5" outlineLevel="1" x14ac:dyDescent="0.2">
      <c r="A177" s="152"/>
      <c r="B177" s="152"/>
      <c r="C177" s="86" t="s">
        <v>8</v>
      </c>
      <c r="D177" s="94">
        <v>51</v>
      </c>
      <c r="E177" s="81">
        <f t="shared" ref="E177" si="63">D177/D175</f>
        <v>6.4381745881461852E-2</v>
      </c>
    </row>
    <row r="178" spans="1:5" outlineLevel="1" x14ac:dyDescent="0.2">
      <c r="A178" s="153"/>
      <c r="B178" s="153"/>
      <c r="C178" s="88" t="s">
        <v>10</v>
      </c>
      <c r="D178" s="95">
        <v>76</v>
      </c>
      <c r="E178" s="81">
        <f t="shared" ref="E178" si="64">D178/D175</f>
        <v>9.5941425235119615E-2</v>
      </c>
    </row>
    <row r="179" spans="1:5" x14ac:dyDescent="0.2">
      <c r="A179" s="86" t="s">
        <v>198</v>
      </c>
      <c r="B179" s="152" t="s">
        <v>197</v>
      </c>
      <c r="C179" s="152"/>
      <c r="D179" s="93">
        <v>157.19999999999999</v>
      </c>
    </row>
    <row r="180" spans="1:5" outlineLevel="1" x14ac:dyDescent="0.2">
      <c r="A180" s="153"/>
      <c r="B180" s="153"/>
      <c r="C180" s="88" t="s">
        <v>6</v>
      </c>
      <c r="D180" s="95">
        <v>146.1</v>
      </c>
      <c r="E180" s="81">
        <f t="shared" ref="E180" si="65">D180/D179</f>
        <v>0.92938931297709926</v>
      </c>
    </row>
    <row r="181" spans="1:5" outlineLevel="1" x14ac:dyDescent="0.2">
      <c r="A181" s="152"/>
      <c r="B181" s="152"/>
      <c r="C181" s="86" t="s">
        <v>8</v>
      </c>
      <c r="D181" s="94">
        <v>11.1</v>
      </c>
      <c r="E181" s="81">
        <f t="shared" ref="E181" si="66">D181/D179</f>
        <v>7.061068702290077E-2</v>
      </c>
    </row>
    <row r="182" spans="1:5" outlineLevel="1" x14ac:dyDescent="0.2">
      <c r="A182" s="153"/>
      <c r="B182" s="153"/>
      <c r="C182" s="88" t="s">
        <v>10</v>
      </c>
      <c r="D182" s="92">
        <v>0</v>
      </c>
      <c r="E182" s="81">
        <f t="shared" ref="E182" si="67">D182/D179</f>
        <v>0</v>
      </c>
    </row>
  </sheetData>
  <mergeCells count="176">
    <mergeCell ref="A181:B181"/>
    <mergeCell ref="A182:B182"/>
    <mergeCell ref="B175:C175"/>
    <mergeCell ref="A176:B176"/>
    <mergeCell ref="A177:B177"/>
    <mergeCell ref="A178:B178"/>
    <mergeCell ref="B179:C179"/>
    <mergeCell ref="A180:B180"/>
    <mergeCell ref="A169:B169"/>
    <mergeCell ref="A170:B170"/>
    <mergeCell ref="B171:C171"/>
    <mergeCell ref="A172:B172"/>
    <mergeCell ref="A173:B173"/>
    <mergeCell ref="A174:B174"/>
    <mergeCell ref="B163:C163"/>
    <mergeCell ref="A164:B164"/>
    <mergeCell ref="A165:B165"/>
    <mergeCell ref="A166:B166"/>
    <mergeCell ref="B167:C167"/>
    <mergeCell ref="A168:B168"/>
    <mergeCell ref="A157:B157"/>
    <mergeCell ref="A158:B158"/>
    <mergeCell ref="B159:C159"/>
    <mergeCell ref="A160:B160"/>
    <mergeCell ref="A161:B161"/>
    <mergeCell ref="A162:B162"/>
    <mergeCell ref="B151:C151"/>
    <mergeCell ref="A152:B152"/>
    <mergeCell ref="A153:B153"/>
    <mergeCell ref="A154:B154"/>
    <mergeCell ref="B155:C155"/>
    <mergeCell ref="A156:B156"/>
    <mergeCell ref="A145:B145"/>
    <mergeCell ref="A146:B146"/>
    <mergeCell ref="B147:C147"/>
    <mergeCell ref="A148:B148"/>
    <mergeCell ref="A149:B149"/>
    <mergeCell ref="A150:B150"/>
    <mergeCell ref="A139:B139"/>
    <mergeCell ref="B140:C140"/>
    <mergeCell ref="A141:B141"/>
    <mergeCell ref="A142:B142"/>
    <mergeCell ref="A143:B143"/>
    <mergeCell ref="B144:C144"/>
    <mergeCell ref="A133:B133"/>
    <mergeCell ref="A134:B134"/>
    <mergeCell ref="A135:B135"/>
    <mergeCell ref="B136:C136"/>
    <mergeCell ref="A137:B137"/>
    <mergeCell ref="A138:B138"/>
    <mergeCell ref="A127:B127"/>
    <mergeCell ref="B128:C128"/>
    <mergeCell ref="A129:B129"/>
    <mergeCell ref="A130:B130"/>
    <mergeCell ref="A131:B131"/>
    <mergeCell ref="B132:C132"/>
    <mergeCell ref="B121:C121"/>
    <mergeCell ref="A122:B122"/>
    <mergeCell ref="A123:B123"/>
    <mergeCell ref="A124:B124"/>
    <mergeCell ref="A125:B125"/>
    <mergeCell ref="A126:B126"/>
    <mergeCell ref="B114:C114"/>
    <mergeCell ref="A115:B115"/>
    <mergeCell ref="A116:B116"/>
    <mergeCell ref="A117:B117"/>
    <mergeCell ref="B118:C118"/>
    <mergeCell ref="A119:B119"/>
    <mergeCell ref="A108:B108"/>
    <mergeCell ref="A109:B109"/>
    <mergeCell ref="B110:C110"/>
    <mergeCell ref="A111:B111"/>
    <mergeCell ref="A112:B112"/>
    <mergeCell ref="A113:B113"/>
    <mergeCell ref="B102:C102"/>
    <mergeCell ref="A103:B103"/>
    <mergeCell ref="A104:B104"/>
    <mergeCell ref="A105:B105"/>
    <mergeCell ref="B106:C106"/>
    <mergeCell ref="A107:B107"/>
    <mergeCell ref="A96:B96"/>
    <mergeCell ref="A97:B97"/>
    <mergeCell ref="B98:C98"/>
    <mergeCell ref="A99:B99"/>
    <mergeCell ref="A100:B100"/>
    <mergeCell ref="A101:B101"/>
    <mergeCell ref="B90:C90"/>
    <mergeCell ref="A91:B91"/>
    <mergeCell ref="A92:B92"/>
    <mergeCell ref="A93:B93"/>
    <mergeCell ref="B94:C94"/>
    <mergeCell ref="A95:B95"/>
    <mergeCell ref="A84:B84"/>
    <mergeCell ref="A85:B85"/>
    <mergeCell ref="A86:B86"/>
    <mergeCell ref="B87:C87"/>
    <mergeCell ref="A88:B88"/>
    <mergeCell ref="A89:B89"/>
    <mergeCell ref="A78:B78"/>
    <mergeCell ref="B79:C79"/>
    <mergeCell ref="A80:B80"/>
    <mergeCell ref="A81:B81"/>
    <mergeCell ref="A82:B82"/>
    <mergeCell ref="B83:C83"/>
    <mergeCell ref="A72:B72"/>
    <mergeCell ref="A73:B73"/>
    <mergeCell ref="A74:B74"/>
    <mergeCell ref="B75:C75"/>
    <mergeCell ref="A76:B76"/>
    <mergeCell ref="A77:B77"/>
    <mergeCell ref="A66:B66"/>
    <mergeCell ref="B67:C67"/>
    <mergeCell ref="A68:B68"/>
    <mergeCell ref="A69:B69"/>
    <mergeCell ref="A70:B70"/>
    <mergeCell ref="B71:C71"/>
    <mergeCell ref="A60:B60"/>
    <mergeCell ref="A61:B61"/>
    <mergeCell ref="A62:B62"/>
    <mergeCell ref="B63:C63"/>
    <mergeCell ref="A64:B64"/>
    <mergeCell ref="A65:B65"/>
    <mergeCell ref="A54:B54"/>
    <mergeCell ref="B55:C55"/>
    <mergeCell ref="A56:B56"/>
    <mergeCell ref="A57:B57"/>
    <mergeCell ref="A58:B58"/>
    <mergeCell ref="B59:C59"/>
    <mergeCell ref="A48:B48"/>
    <mergeCell ref="A49:B49"/>
    <mergeCell ref="A50:B50"/>
    <mergeCell ref="B51:C51"/>
    <mergeCell ref="A52:B52"/>
    <mergeCell ref="A53:B53"/>
    <mergeCell ref="A42:B42"/>
    <mergeCell ref="B43:C43"/>
    <mergeCell ref="A44:B44"/>
    <mergeCell ref="A45:B45"/>
    <mergeCell ref="A46:B46"/>
    <mergeCell ref="B47:C47"/>
    <mergeCell ref="A35:B35"/>
    <mergeCell ref="B36:C36"/>
    <mergeCell ref="A37:B37"/>
    <mergeCell ref="B39:C39"/>
    <mergeCell ref="A40:B40"/>
    <mergeCell ref="A41:B41"/>
    <mergeCell ref="B28:C28"/>
    <mergeCell ref="A29:B29"/>
    <mergeCell ref="A30:B30"/>
    <mergeCell ref="B32:C32"/>
    <mergeCell ref="A33:B33"/>
    <mergeCell ref="A34:B34"/>
    <mergeCell ref="A22:B22"/>
    <mergeCell ref="A23:B23"/>
    <mergeCell ref="B24:C24"/>
    <mergeCell ref="A25:B25"/>
    <mergeCell ref="A26:B26"/>
    <mergeCell ref="A27:B27"/>
    <mergeCell ref="A19:B19"/>
    <mergeCell ref="B20:C20"/>
    <mergeCell ref="A21:B21"/>
    <mergeCell ref="A10:B10"/>
    <mergeCell ref="A11:B11"/>
    <mergeCell ref="B12:C12"/>
    <mergeCell ref="A13:B13"/>
    <mergeCell ref="A14:B14"/>
    <mergeCell ref="A15:B15"/>
    <mergeCell ref="A3:D3"/>
    <mergeCell ref="A4:D4"/>
    <mergeCell ref="A6:B6"/>
    <mergeCell ref="A7:C7"/>
    <mergeCell ref="B8:C8"/>
    <mergeCell ref="A9:B9"/>
    <mergeCell ref="B16:C16"/>
    <mergeCell ref="A17:B17"/>
    <mergeCell ref="A18:B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DA80B-F5A9-4A96-A1A3-07DC8E4052E3}">
  <dimension ref="A2:AG91"/>
  <sheetViews>
    <sheetView topLeftCell="M1" zoomScale="70" zoomScaleNormal="70" workbookViewId="0">
      <selection activeCell="AF3" sqref="AF3"/>
    </sheetView>
  </sheetViews>
  <sheetFormatPr baseColWidth="10" defaultRowHeight="12.75" x14ac:dyDescent="0.2"/>
  <cols>
    <col min="1" max="4" width="11.42578125" style="104"/>
    <col min="5" max="5" width="4.85546875" style="104" customWidth="1"/>
    <col min="6" max="6" width="23.28515625" style="104" customWidth="1"/>
    <col min="7" max="16384" width="11.42578125" style="104"/>
  </cols>
  <sheetData>
    <row r="2" spans="1:33" x14ac:dyDescent="0.2">
      <c r="B2" s="155" t="s">
        <v>202</v>
      </c>
      <c r="C2" s="155"/>
      <c r="D2" s="155"/>
      <c r="E2" s="105" t="s">
        <v>203</v>
      </c>
      <c r="F2" s="106" t="s">
        <v>204</v>
      </c>
      <c r="G2" s="107">
        <v>2000</v>
      </c>
      <c r="H2" s="107">
        <v>2001</v>
      </c>
      <c r="I2" s="107">
        <v>2002</v>
      </c>
      <c r="J2" s="107">
        <v>2003</v>
      </c>
      <c r="K2" s="107">
        <v>2004</v>
      </c>
      <c r="L2" s="107">
        <v>2005</v>
      </c>
      <c r="M2" s="107">
        <v>2006</v>
      </c>
      <c r="N2" s="107">
        <v>2007</v>
      </c>
      <c r="O2" s="107">
        <v>2008</v>
      </c>
      <c r="P2" s="107">
        <v>2009</v>
      </c>
      <c r="Q2" s="107">
        <v>2010</v>
      </c>
      <c r="R2" s="107">
        <v>2011</v>
      </c>
      <c r="S2" s="107">
        <v>2012</v>
      </c>
      <c r="T2" s="107">
        <v>2013</v>
      </c>
      <c r="U2" s="107">
        <v>2014</v>
      </c>
      <c r="V2" s="108">
        <v>2015</v>
      </c>
      <c r="W2" s="108">
        <v>2016</v>
      </c>
      <c r="X2" s="108">
        <v>2017</v>
      </c>
      <c r="Y2" s="108">
        <v>2018</v>
      </c>
      <c r="Z2" s="108">
        <v>2019</v>
      </c>
      <c r="AA2" s="108">
        <v>2020</v>
      </c>
      <c r="AB2" s="108">
        <v>2021</v>
      </c>
      <c r="AC2" s="108">
        <v>2022</v>
      </c>
      <c r="AD2" s="108">
        <v>2023</v>
      </c>
      <c r="AE2" s="109">
        <v>2024</v>
      </c>
      <c r="AF2" s="108">
        <v>2025</v>
      </c>
    </row>
    <row r="3" spans="1:33" x14ac:dyDescent="0.2">
      <c r="B3" s="110" t="s">
        <v>113</v>
      </c>
      <c r="C3" s="154" t="s">
        <v>114</v>
      </c>
      <c r="D3" s="154"/>
      <c r="E3" s="111" t="s">
        <v>113</v>
      </c>
      <c r="F3" s="112" t="s">
        <v>205</v>
      </c>
      <c r="G3" s="113">
        <v>9.9908620164483694E-2</v>
      </c>
      <c r="H3" s="113">
        <v>0.16428807764420425</v>
      </c>
      <c r="I3" s="113">
        <v>9.4074376787903563E-2</v>
      </c>
      <c r="J3" s="113">
        <v>5.2555610479485912E-2</v>
      </c>
      <c r="K3" s="113">
        <v>2.6948507313163693E-2</v>
      </c>
      <c r="L3" s="113">
        <v>2.4138602297060541E-2</v>
      </c>
      <c r="M3" s="113">
        <v>2.2971845815158685E-2</v>
      </c>
      <c r="N3" s="113">
        <v>2.8328611898016998E-2</v>
      </c>
      <c r="O3" s="113">
        <v>1.9746991669237889E-2</v>
      </c>
      <c r="P3" s="113">
        <v>2.2971488057370888E-2</v>
      </c>
      <c r="Q3" s="113">
        <v>8.1381154449805277E-3</v>
      </c>
      <c r="R3" s="113">
        <v>4.8062481225593298E-3</v>
      </c>
      <c r="S3" s="113">
        <v>1.1361699710276659E-3</v>
      </c>
      <c r="T3" s="113">
        <v>0</v>
      </c>
      <c r="U3" s="113">
        <v>2.2777822440174719E-3</v>
      </c>
      <c r="V3" s="114">
        <v>2.852881497025719E-2</v>
      </c>
      <c r="W3" s="114">
        <v>4.7784227665298041E-3</v>
      </c>
      <c r="X3" s="114">
        <v>1.9760772243984332E-2</v>
      </c>
      <c r="Y3" s="114">
        <v>7.4838322554836981E-2</v>
      </c>
      <c r="Z3" s="114">
        <v>1.6114385427609908E-2</v>
      </c>
      <c r="AA3" s="114">
        <v>1.3838421570957991E-2</v>
      </c>
      <c r="AB3" s="114">
        <v>0.03</v>
      </c>
      <c r="AC3" s="114">
        <v>7.1003123411055427E-2</v>
      </c>
      <c r="AD3" s="114">
        <v>6.4439625965577993E-2</v>
      </c>
      <c r="AE3" s="115">
        <v>4.9074145470968597E-2</v>
      </c>
      <c r="AF3" s="114">
        <f>'[2]2025 total dep'!P8</f>
        <v>5.2326248682714079E-2</v>
      </c>
      <c r="AG3" s="104" t="str">
        <f>'[2]2025 total dep'!B8</f>
        <v>BIOTECNOLOGÍA</v>
      </c>
    </row>
    <row r="4" spans="1:33" x14ac:dyDescent="0.2">
      <c r="B4" s="116" t="s">
        <v>115</v>
      </c>
      <c r="C4" s="156" t="s">
        <v>116</v>
      </c>
      <c r="D4" s="156"/>
      <c r="E4" s="111" t="s">
        <v>115</v>
      </c>
      <c r="F4" s="112" t="s">
        <v>206</v>
      </c>
      <c r="G4" s="113">
        <v>4.3741231488698358E-2</v>
      </c>
      <c r="H4" s="113">
        <v>0.10706472196900638</v>
      </c>
      <c r="I4" s="113">
        <v>0.10507454128440366</v>
      </c>
      <c r="J4" s="113">
        <v>2.2733445597262206E-2</v>
      </c>
      <c r="K4" s="113">
        <v>5.4950119279982647E-2</v>
      </c>
      <c r="L4" s="113">
        <v>3.2772765444327209E-2</v>
      </c>
      <c r="M4" s="113">
        <v>3.5869164052408198E-2</v>
      </c>
      <c r="N4" s="113">
        <v>3.7961742923349542E-2</v>
      </c>
      <c r="O4" s="113">
        <v>5.1360791392203287E-2</v>
      </c>
      <c r="P4" s="113">
        <v>4.8935174350573367E-2</v>
      </c>
      <c r="Q4" s="113">
        <v>7.2907107168349153E-2</v>
      </c>
      <c r="R4" s="113">
        <v>6.3941272599932555E-2</v>
      </c>
      <c r="S4" s="113">
        <v>5.4963672498615321E-2</v>
      </c>
      <c r="T4" s="113">
        <v>3.0576789437109106E-2</v>
      </c>
      <c r="U4" s="113">
        <v>3.7336538811787424E-2</v>
      </c>
      <c r="V4" s="114">
        <v>3.8693115519253203E-2</v>
      </c>
      <c r="W4" s="114">
        <v>4.6042442760872299E-2</v>
      </c>
      <c r="X4" s="114">
        <v>4.7927741043260301E-2</v>
      </c>
      <c r="Y4" s="114">
        <v>4.7845977887914601E-2</v>
      </c>
      <c r="Z4" s="114">
        <v>7.0353063343717562E-2</v>
      </c>
      <c r="AA4" s="114">
        <v>5.4646037600071966E-2</v>
      </c>
      <c r="AB4" s="114">
        <v>8.5000000000000006E-2</v>
      </c>
      <c r="AC4" s="114">
        <v>0.10495594713656388</v>
      </c>
      <c r="AD4" s="114">
        <v>6.10514675390499E-2</v>
      </c>
      <c r="AE4" s="115">
        <v>6.1851851851851852E-2</v>
      </c>
      <c r="AF4" s="114">
        <f>'[2]2025 total dep'!P9</f>
        <v>5.3441429516876235E-2</v>
      </c>
      <c r="AG4" s="104" t="str">
        <f>'[2]2025 total dep'!B9</f>
        <v>CIENCIA ANIMAL</v>
      </c>
    </row>
    <row r="5" spans="1:33" x14ac:dyDescent="0.2">
      <c r="B5" s="110" t="s">
        <v>117</v>
      </c>
      <c r="C5" s="154" t="s">
        <v>118</v>
      </c>
      <c r="D5" s="154"/>
      <c r="E5" s="111" t="s">
        <v>117</v>
      </c>
      <c r="F5" s="112" t="s">
        <v>207</v>
      </c>
      <c r="G5" s="113">
        <v>0</v>
      </c>
      <c r="H5" s="113">
        <v>5.1886792452830191E-2</v>
      </c>
      <c r="I5" s="113">
        <v>0.1046</v>
      </c>
      <c r="J5" s="113">
        <v>9.405940594059406E-2</v>
      </c>
      <c r="K5" s="113">
        <v>6.1002178649237473E-2</v>
      </c>
      <c r="L5" s="113">
        <v>7.1030640668523673E-2</v>
      </c>
      <c r="M5" s="113">
        <v>7.6472087687993878E-2</v>
      </c>
      <c r="N5" s="113">
        <v>4.2973286875725901E-2</v>
      </c>
      <c r="O5" s="113">
        <v>7.5480075480075487E-2</v>
      </c>
      <c r="P5" s="113">
        <v>1.021566401816118E-2</v>
      </c>
      <c r="Q5" s="113">
        <v>1.2257633162469356E-2</v>
      </c>
      <c r="R5" s="113">
        <v>0</v>
      </c>
      <c r="S5" s="113">
        <v>3.4272005483520877E-2</v>
      </c>
      <c r="T5" s="113">
        <v>2.8828136260990726E-2</v>
      </c>
      <c r="U5" s="113">
        <v>3.0503304524656841E-2</v>
      </c>
      <c r="V5" s="114">
        <v>0.10389159138290478</v>
      </c>
      <c r="W5" s="114">
        <v>8.5973571087406456E-2</v>
      </c>
      <c r="X5" s="114">
        <v>0.11073857649200114</v>
      </c>
      <c r="Y5" s="114">
        <v>0.1459485698956324</v>
      </c>
      <c r="Z5" s="114">
        <v>0.11744654477843199</v>
      </c>
      <c r="AA5" s="114">
        <v>0.1173965169106512</v>
      </c>
      <c r="AB5" s="114">
        <v>0.123</v>
      </c>
      <c r="AC5" s="114">
        <v>0.14547138693717102</v>
      </c>
      <c r="AD5" s="114">
        <v>0.11991883977773167</v>
      </c>
      <c r="AE5" s="115">
        <v>0.12650397517112366</v>
      </c>
      <c r="AF5" s="114">
        <f>'[2]2025 total dep'!P10</f>
        <v>0.13662912646422926</v>
      </c>
      <c r="AG5" s="104" t="str">
        <f>'[2]2025 total dep'!B10</f>
        <v>COMPOSICIÓN ARQUITECTÓNICA</v>
      </c>
    </row>
    <row r="6" spans="1:33" x14ac:dyDescent="0.2">
      <c r="B6" s="116" t="s">
        <v>119</v>
      </c>
      <c r="C6" s="156" t="s">
        <v>120</v>
      </c>
      <c r="D6" s="156"/>
      <c r="E6" s="111" t="s">
        <v>119</v>
      </c>
      <c r="F6" s="112" t="s">
        <v>208</v>
      </c>
      <c r="G6" s="113">
        <v>7.3539006431167869E-2</v>
      </c>
      <c r="H6" s="113">
        <v>0.14013280135970158</v>
      </c>
      <c r="I6" s="113">
        <v>0.13962156981078488</v>
      </c>
      <c r="J6" s="113">
        <v>7.6166949276547394E-2</v>
      </c>
      <c r="K6" s="113">
        <v>9.5185002466699559E-2</v>
      </c>
      <c r="L6" s="113">
        <v>8.952164009111617E-2</v>
      </c>
      <c r="M6" s="113">
        <v>7.9619912809669249E-2</v>
      </c>
      <c r="N6" s="113">
        <v>9.0520717925991576E-2</v>
      </c>
      <c r="O6" s="113">
        <v>0.1339404709018214</v>
      </c>
      <c r="P6" s="113">
        <v>0.13788596935253786</v>
      </c>
      <c r="Q6" s="113">
        <v>9.5510657799793286E-2</v>
      </c>
      <c r="R6" s="113">
        <v>7.5665859564164648E-2</v>
      </c>
      <c r="S6" s="113">
        <v>9.2026877946043528E-2</v>
      </c>
      <c r="T6" s="113">
        <v>4.7082585278276481E-2</v>
      </c>
      <c r="U6" s="113">
        <v>6.1189747741098317E-2</v>
      </c>
      <c r="V6" s="114">
        <v>6.155499820852741E-2</v>
      </c>
      <c r="W6" s="114">
        <v>5.6966102149816157E-2</v>
      </c>
      <c r="X6" s="114">
        <v>7.4675758791282257E-2</v>
      </c>
      <c r="Y6" s="114">
        <v>7.7985084600785862E-2</v>
      </c>
      <c r="Z6" s="114">
        <v>7.5601101578222654E-2</v>
      </c>
      <c r="AA6" s="114">
        <v>4.5853560379304277E-2</v>
      </c>
      <c r="AB6" s="114">
        <v>0.06</v>
      </c>
      <c r="AC6" s="114">
        <v>3.6488805275888443E-2</v>
      </c>
      <c r="AD6" s="114">
        <v>3.0019836429018468E-2</v>
      </c>
      <c r="AE6" s="115">
        <v>6.2197945227401227E-2</v>
      </c>
      <c r="AF6" s="114">
        <f>'[2]2025 total dep'!P11</f>
        <v>3.9785167948000431E-2</v>
      </c>
      <c r="AG6" s="104" t="str">
        <f>'[2]2025 total dep'!B11</f>
        <v>COMUNICACIÓN AUDIOVISUAL, DOCUMENTACIÓN E HISTORIA DEL ARTE</v>
      </c>
    </row>
    <row r="7" spans="1:33" x14ac:dyDescent="0.2">
      <c r="B7" s="110" t="s">
        <v>121</v>
      </c>
      <c r="C7" s="154" t="s">
        <v>122</v>
      </c>
      <c r="D7" s="154"/>
      <c r="E7" s="111" t="s">
        <v>121</v>
      </c>
      <c r="F7" s="112" t="s">
        <v>209</v>
      </c>
      <c r="G7" s="113">
        <v>0</v>
      </c>
      <c r="H7" s="113">
        <v>2.9889161027855039E-2</v>
      </c>
      <c r="I7" s="113">
        <v>8.9490733147449569E-2</v>
      </c>
      <c r="J7" s="113">
        <v>9.9657574684142158E-2</v>
      </c>
      <c r="K7" s="113">
        <v>7.3958082389785587E-2</v>
      </c>
      <c r="L7" s="113">
        <v>8.9355064620869687E-2</v>
      </c>
      <c r="M7" s="113">
        <v>9.2399999999999996E-2</v>
      </c>
      <c r="N7" s="113">
        <v>6.5460246945841766E-2</v>
      </c>
      <c r="O7" s="113">
        <v>4.4400000000000002E-2</v>
      </c>
      <c r="P7" s="113">
        <v>3.5815870435943579E-2</v>
      </c>
      <c r="Q7" s="113">
        <v>2.8983169328386297E-2</v>
      </c>
      <c r="R7" s="113">
        <v>3.5999999999999997E-2</v>
      </c>
      <c r="S7" s="113">
        <v>2.6101082373555771E-2</v>
      </c>
      <c r="T7" s="113">
        <v>2.2988807734748571E-2</v>
      </c>
      <c r="U7" s="113">
        <v>2.3392863252249478E-2</v>
      </c>
      <c r="V7" s="114">
        <v>6.6138095967390412E-2</v>
      </c>
      <c r="W7" s="114">
        <v>5.5463673951565269E-2</v>
      </c>
      <c r="X7" s="114">
        <v>5.3286496784948803E-2</v>
      </c>
      <c r="Y7" s="114">
        <v>4.1424784019746766E-2</v>
      </c>
      <c r="Z7" s="114">
        <v>3.921084500252784E-2</v>
      </c>
      <c r="AA7" s="114">
        <v>3.0309267740441518E-2</v>
      </c>
      <c r="AB7" s="114">
        <v>3.5999999999999997E-2</v>
      </c>
      <c r="AC7" s="114">
        <v>4.3653599759152555E-2</v>
      </c>
      <c r="AD7" s="114">
        <v>1.9381677224165641E-2</v>
      </c>
      <c r="AE7" s="115">
        <v>2.0274797770117644E-2</v>
      </c>
      <c r="AF7" s="114">
        <f>'[2]2025 total dep'!P12</f>
        <v>1.8138010404958844E-2</v>
      </c>
      <c r="AG7" s="104" t="str">
        <f>'[2]2025 total dep'!B12</f>
        <v>COMUNICACIONES</v>
      </c>
    </row>
    <row r="8" spans="1:33" ht="15" x14ac:dyDescent="0.25">
      <c r="B8" s="116" t="s">
        <v>123</v>
      </c>
      <c r="C8" s="156" t="s">
        <v>124</v>
      </c>
      <c r="D8" s="156"/>
      <c r="E8" s="111" t="s">
        <v>123</v>
      </c>
      <c r="F8" s="117" t="s">
        <v>210</v>
      </c>
      <c r="G8" s="113">
        <v>0.20202578268876611</v>
      </c>
      <c r="H8" s="113">
        <v>0.30837004405286345</v>
      </c>
      <c r="I8" s="113">
        <v>0.30793157076205285</v>
      </c>
      <c r="J8" s="113">
        <v>0.34087665647298671</v>
      </c>
      <c r="K8" s="113">
        <v>0.31338724168912852</v>
      </c>
      <c r="L8" s="113">
        <v>0.32556962025316455</v>
      </c>
      <c r="M8" s="113">
        <v>0.25254472547809992</v>
      </c>
      <c r="N8" s="113">
        <v>0.36169371912491177</v>
      </c>
      <c r="O8" s="113">
        <v>0.39117346516059542</v>
      </c>
      <c r="P8" s="113">
        <v>0.44803566453050997</v>
      </c>
      <c r="Q8" s="113">
        <v>0.41639053254437874</v>
      </c>
      <c r="R8" s="113">
        <v>0.28444859813084111</v>
      </c>
      <c r="S8" s="113">
        <v>0.29914529914529914</v>
      </c>
      <c r="T8" s="113">
        <v>0.14353982300884954</v>
      </c>
      <c r="U8" s="113">
        <v>4.0322580645161289E-2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4">
        <v>0</v>
      </c>
      <c r="AB8" s="114">
        <v>0</v>
      </c>
      <c r="AC8" s="114">
        <v>0</v>
      </c>
      <c r="AD8" s="114">
        <v>0</v>
      </c>
      <c r="AE8" s="115">
        <v>0</v>
      </c>
      <c r="AF8" s="114">
        <f>'[2]2025 total dep'!P13</f>
        <v>2.600216684723727E-2</v>
      </c>
      <c r="AG8" s="104" t="str">
        <f>'[2]2025 total dep'!B13</f>
        <v>CONSERVACIÓN Y RESTAURACIÓN DE BIENES CULTURALES</v>
      </c>
    </row>
    <row r="9" spans="1:33" ht="15" x14ac:dyDescent="0.25">
      <c r="B9" s="110" t="s">
        <v>125</v>
      </c>
      <c r="C9" s="154" t="s">
        <v>126</v>
      </c>
      <c r="D9" s="154"/>
      <c r="E9" s="111" t="s">
        <v>125</v>
      </c>
      <c r="F9" s="112" t="s">
        <v>211</v>
      </c>
      <c r="G9" s="114">
        <v>1.2403100775193798E-2</v>
      </c>
      <c r="H9" s="114">
        <v>2.8232005590496156E-2</v>
      </c>
      <c r="I9" s="114">
        <v>4.1604653540712792E-2</v>
      </c>
      <c r="J9" s="114">
        <v>3.9098376938267565E-2</v>
      </c>
      <c r="K9" s="114">
        <v>5.6980778192655325E-2</v>
      </c>
      <c r="L9" s="114">
        <v>3.8374650734201293E-2</v>
      </c>
      <c r="M9" s="53">
        <v>3.5918542187644717E-2</v>
      </c>
      <c r="N9" s="53">
        <v>3.2402589894785526E-2</v>
      </c>
      <c r="O9" s="53">
        <v>1.1611112684432613E-2</v>
      </c>
      <c r="P9" s="53">
        <v>1.0195302898259257E-2</v>
      </c>
      <c r="Q9" s="118">
        <v>0</v>
      </c>
      <c r="R9" s="53">
        <v>8.8988677902057699E-4</v>
      </c>
      <c r="S9" s="118">
        <v>3.3827356035750654E-3</v>
      </c>
      <c r="T9" s="53">
        <v>2.7307810033669628E-3</v>
      </c>
      <c r="U9" s="53">
        <v>1.6627988821754369E-2</v>
      </c>
      <c r="V9" s="53">
        <v>3.157394943773531E-2</v>
      </c>
      <c r="W9" s="53">
        <v>3.5630885948274918E-2</v>
      </c>
      <c r="X9" s="53">
        <v>6.3689905492398294E-2</v>
      </c>
      <c r="Y9" s="53">
        <v>7.6766820781875064E-2</v>
      </c>
      <c r="Z9" s="53">
        <v>8.4442020116012984E-2</v>
      </c>
      <c r="AA9" s="114">
        <f>'[3]2020'!Q11</f>
        <v>0</v>
      </c>
      <c r="AB9" s="114">
        <v>0.11899999999999999</v>
      </c>
      <c r="AC9" s="53">
        <v>0.18573072309311833</v>
      </c>
      <c r="AD9" s="53">
        <v>9.3114964433291189E-2</v>
      </c>
      <c r="AE9" s="115">
        <v>9.0805249083535516E-2</v>
      </c>
      <c r="AF9" s="114">
        <f>'[2]2025 total dep'!P14</f>
        <v>8.8052236285562649E-2</v>
      </c>
      <c r="AG9" s="104" t="str">
        <f>'[2]2025 total dep'!B14</f>
        <v>CONSTRUCCIONES ARQUITECTÓNICAS</v>
      </c>
    </row>
    <row r="10" spans="1:33" x14ac:dyDescent="0.2">
      <c r="A10" s="104" t="s">
        <v>212</v>
      </c>
      <c r="B10" s="116" t="s">
        <v>127</v>
      </c>
      <c r="C10" s="156" t="s">
        <v>128</v>
      </c>
      <c r="D10" s="156"/>
      <c r="E10" s="111" t="s">
        <v>127</v>
      </c>
      <c r="F10" s="112" t="s">
        <v>213</v>
      </c>
      <c r="G10" s="113">
        <v>0</v>
      </c>
      <c r="H10" s="113">
        <v>0</v>
      </c>
      <c r="I10" s="113">
        <v>0</v>
      </c>
      <c r="J10" s="113">
        <v>0</v>
      </c>
      <c r="K10" s="113">
        <v>0</v>
      </c>
      <c r="L10" s="113">
        <v>7.8431372549019607E-2</v>
      </c>
      <c r="M10" s="113">
        <v>9.3600000000000003E-2</v>
      </c>
      <c r="N10" s="113">
        <v>5.0941306755260242E-2</v>
      </c>
      <c r="O10" s="113">
        <v>5.0900000000000001E-2</v>
      </c>
      <c r="P10" s="113">
        <v>0.16732673267326731</v>
      </c>
      <c r="Q10" s="113">
        <v>0</v>
      </c>
      <c r="R10" s="113">
        <v>0</v>
      </c>
      <c r="S10" s="113">
        <v>5.8631921824104233E-2</v>
      </c>
      <c r="T10" s="113">
        <v>0</v>
      </c>
      <c r="U10" s="113">
        <v>0</v>
      </c>
      <c r="AE10" s="115">
        <v>0</v>
      </c>
      <c r="AF10" s="114">
        <f>'[2]2025 total dep'!P15</f>
        <v>0</v>
      </c>
      <c r="AG10" s="104" t="str">
        <f>'[2]2025 total dep'!B15</f>
        <v>DEPARTAMENTOS DE OTRAS UNIVERSIDADES</v>
      </c>
    </row>
    <row r="11" spans="1:33" x14ac:dyDescent="0.2">
      <c r="B11" s="110" t="s">
        <v>129</v>
      </c>
      <c r="C11" s="154" t="s">
        <v>130</v>
      </c>
      <c r="D11" s="154"/>
      <c r="E11" s="111" t="s">
        <v>129</v>
      </c>
      <c r="F11" s="112" t="s">
        <v>214</v>
      </c>
      <c r="G11" s="113">
        <v>9.6311457174638487E-2</v>
      </c>
      <c r="H11" s="113">
        <v>0.11010318331503842</v>
      </c>
      <c r="I11" s="113">
        <v>0.11648332906966828</v>
      </c>
      <c r="J11" s="113">
        <v>0.11291122499586709</v>
      </c>
      <c r="K11" s="113">
        <v>9.5499787324542756E-2</v>
      </c>
      <c r="L11" s="113">
        <v>8.1081081081081086E-2</v>
      </c>
      <c r="M11" s="113">
        <v>7.8817733990147784E-2</v>
      </c>
      <c r="N11" s="113">
        <v>9.4275420336269011E-2</v>
      </c>
      <c r="O11" s="113">
        <v>0.1</v>
      </c>
      <c r="P11" s="113">
        <v>0.10623368146214099</v>
      </c>
      <c r="Q11" s="113">
        <v>5.3846288546062653E-2</v>
      </c>
      <c r="R11" s="113">
        <v>6.5672701455449067E-2</v>
      </c>
      <c r="S11" s="113">
        <v>5.453365072495131E-2</v>
      </c>
      <c r="T11" s="113">
        <v>5.0226467554598857E-2</v>
      </c>
      <c r="U11" s="113">
        <v>3.0369598007754368E-2</v>
      </c>
      <c r="V11" s="114">
        <v>7.3890820827595863E-2</v>
      </c>
      <c r="W11" s="114">
        <v>9.392477628635347E-2</v>
      </c>
      <c r="X11" s="114">
        <v>8.5761751419500931E-2</v>
      </c>
      <c r="Y11" s="114">
        <v>5.7663408908925379E-2</v>
      </c>
      <c r="Z11" s="114">
        <v>6.9519464052157059E-2</v>
      </c>
      <c r="AA11" s="114">
        <v>6.1642562773969983E-2</v>
      </c>
      <c r="AB11" s="114">
        <v>7.0000000000000007E-2</v>
      </c>
      <c r="AC11" s="114">
        <v>0.12330212103016829</v>
      </c>
      <c r="AD11" s="114">
        <v>6.5883621251771413E-2</v>
      </c>
      <c r="AE11" s="115">
        <v>6.0726363770033813E-2</v>
      </c>
      <c r="AF11" s="114">
        <f>'[2]2025 total dep'!P16</f>
        <v>6.5858127563039881E-2</v>
      </c>
      <c r="AG11" s="104" t="str">
        <f>'[2]2025 total dep'!B16</f>
        <v>DIBUJO</v>
      </c>
    </row>
    <row r="12" spans="1:33" x14ac:dyDescent="0.2">
      <c r="B12" s="116" t="s">
        <v>131</v>
      </c>
      <c r="C12" s="156" t="s">
        <v>132</v>
      </c>
      <c r="D12" s="156"/>
      <c r="E12" s="111" t="s">
        <v>131</v>
      </c>
      <c r="F12" s="112" t="s">
        <v>215</v>
      </c>
      <c r="G12" s="113">
        <v>0.20642201834862384</v>
      </c>
      <c r="H12" s="113">
        <v>7.9448654544086963E-2</v>
      </c>
      <c r="I12" s="113">
        <v>6.5666302947763946E-2</v>
      </c>
      <c r="J12" s="113">
        <v>7.766687461010606E-2</v>
      </c>
      <c r="K12" s="113">
        <v>5.3218851364243466E-2</v>
      </c>
      <c r="L12" s="113">
        <v>5.9770114942528742E-2</v>
      </c>
      <c r="M12" s="113">
        <v>4.9450906491649876E-2</v>
      </c>
      <c r="N12" s="113">
        <v>4.869411243913236E-2</v>
      </c>
      <c r="O12" s="113">
        <v>4.859661879658244E-2</v>
      </c>
      <c r="P12" s="113">
        <v>3.5018678529671769E-2</v>
      </c>
      <c r="Q12" s="113">
        <v>4.8984191950648043E-2</v>
      </c>
      <c r="R12" s="113">
        <v>9.535774686777343E-2</v>
      </c>
      <c r="S12" s="113">
        <v>6.3918793115795E-2</v>
      </c>
      <c r="T12" s="113">
        <v>5.7603152526657389E-2</v>
      </c>
      <c r="U12" s="113">
        <v>8.254393911940569E-2</v>
      </c>
      <c r="V12" s="114">
        <v>0.10240286511472951</v>
      </c>
      <c r="W12" s="114">
        <v>5.5944660685821011E-2</v>
      </c>
      <c r="X12" s="114">
        <v>8.1139027081034945E-2</v>
      </c>
      <c r="Y12" s="114">
        <v>7.0734436112472376E-2</v>
      </c>
      <c r="Z12" s="114">
        <v>4.1077012773625909E-2</v>
      </c>
      <c r="AA12" s="114">
        <v>5.0913804277381729E-2</v>
      </c>
      <c r="AB12" s="114">
        <v>0.10199999999999999</v>
      </c>
      <c r="AC12" s="114">
        <v>8.8147903598547378E-2</v>
      </c>
      <c r="AD12" s="114">
        <v>2.7389254935203378E-2</v>
      </c>
      <c r="AE12" s="115">
        <v>3.0079064970780337E-2</v>
      </c>
      <c r="AF12" s="114">
        <f>'[2]2025 total dep'!P17</f>
        <v>2.8493206857666632E-2</v>
      </c>
      <c r="AG12" s="104" t="str">
        <f>'[2]2025 total dep'!B17</f>
        <v>ECONOMÍA Y CIENCIAS SOCIALES</v>
      </c>
    </row>
    <row r="13" spans="1:33" x14ac:dyDescent="0.2">
      <c r="B13" s="110" t="s">
        <v>133</v>
      </c>
      <c r="C13" s="154" t="s">
        <v>134</v>
      </c>
      <c r="D13" s="154"/>
      <c r="E13" s="111" t="s">
        <v>133</v>
      </c>
      <c r="F13" s="112" t="s">
        <v>216</v>
      </c>
      <c r="G13" s="113">
        <v>7.2483903761436791E-2</v>
      </c>
      <c r="H13" s="113">
        <v>0.11376457314779993</v>
      </c>
      <c r="I13" s="113">
        <v>0.18158417297933366</v>
      </c>
      <c r="J13" s="113">
        <v>0.26090534979423868</v>
      </c>
      <c r="K13" s="113">
        <v>8.3556072051133065E-2</v>
      </c>
      <c r="L13" s="113">
        <v>7.0232978964035284E-2</v>
      </c>
      <c r="M13" s="113">
        <v>5.9677740202904318E-2</v>
      </c>
      <c r="N13" s="113">
        <v>3.8925736653256493E-2</v>
      </c>
      <c r="O13" s="113">
        <v>4.6089322149172517E-2</v>
      </c>
      <c r="P13" s="113">
        <v>5.0943172381065369E-2</v>
      </c>
      <c r="Q13" s="113">
        <v>5.9067211497815977E-2</v>
      </c>
      <c r="R13" s="113">
        <v>2.9293473097507683E-2</v>
      </c>
      <c r="S13" s="113">
        <v>6.3606265121609579E-2</v>
      </c>
      <c r="T13" s="113">
        <v>3.0964606279151808E-2</v>
      </c>
      <c r="U13" s="113">
        <v>7.5147163194589403E-2</v>
      </c>
      <c r="V13" s="114">
        <v>8.5891133243332737E-2</v>
      </c>
      <c r="W13" s="114">
        <v>4.2987239331454978E-2</v>
      </c>
      <c r="X13" s="114">
        <v>3.5701463959471852E-2</v>
      </c>
      <c r="Y13" s="114">
        <v>5.0805957967761675E-2</v>
      </c>
      <c r="Z13" s="114">
        <v>5.7322175732217567E-2</v>
      </c>
      <c r="AA13" s="114">
        <v>4.9758811003433136E-2</v>
      </c>
      <c r="AB13" s="114">
        <v>6.4000000000000001E-2</v>
      </c>
      <c r="AC13" s="114">
        <v>0.14691683831101954</v>
      </c>
      <c r="AD13" s="114">
        <v>4.7094227537421346E-2</v>
      </c>
      <c r="AE13" s="115">
        <v>4.9174102904879433E-2</v>
      </c>
      <c r="AF13" s="114">
        <f>'[2]2025 total dep'!P18</f>
        <v>5.1051051051051052E-2</v>
      </c>
      <c r="AG13" s="104" t="str">
        <f>'[2]2025 total dep'!B18</f>
        <v>ECOSISTEMAS AGROFORESTALES</v>
      </c>
    </row>
    <row r="14" spans="1:33" x14ac:dyDescent="0.2">
      <c r="B14" s="116" t="s">
        <v>135</v>
      </c>
      <c r="C14" s="156" t="s">
        <v>136</v>
      </c>
      <c r="D14" s="156"/>
      <c r="E14" s="111" t="s">
        <v>135</v>
      </c>
      <c r="F14" s="112" t="s">
        <v>136</v>
      </c>
      <c r="G14" s="113">
        <v>0.9347482993197278</v>
      </c>
      <c r="H14" s="113">
        <v>0.19597069597069597</v>
      </c>
      <c r="I14" s="113">
        <v>0.1360544217687075</v>
      </c>
      <c r="J14" s="113">
        <v>0.15034965034965034</v>
      </c>
      <c r="K14" s="113">
        <v>8.6461888509670085E-2</v>
      </c>
      <c r="L14" s="113">
        <v>6.3209076175040513E-2</v>
      </c>
      <c r="M14" s="113">
        <v>7.6010781671159031E-2</v>
      </c>
      <c r="N14" s="113">
        <v>6.0747663551401869E-2</v>
      </c>
      <c r="O14" s="113">
        <v>4.2948038176033931E-2</v>
      </c>
      <c r="P14" s="113">
        <v>6.381856540084388E-2</v>
      </c>
      <c r="Q14" s="113">
        <v>5.5181347150259068E-2</v>
      </c>
      <c r="R14" s="113">
        <v>4.3377674956622328E-2</v>
      </c>
      <c r="S14" s="113">
        <v>6.1728395061728392E-3</v>
      </c>
      <c r="T14" s="113">
        <v>0</v>
      </c>
      <c r="U14" s="113">
        <v>5.379969298308538E-2</v>
      </c>
      <c r="V14" s="114">
        <v>0.11336402623612514</v>
      </c>
      <c r="W14" s="114">
        <v>9.5359871826472764E-2</v>
      </c>
      <c r="X14" s="114">
        <v>9.5226003047232097E-2</v>
      </c>
      <c r="Y14" s="114">
        <v>9.5391327020547284E-2</v>
      </c>
      <c r="Z14" s="114">
        <v>0.10253433933062488</v>
      </c>
      <c r="AA14" s="114">
        <v>9.904594899839507E-2</v>
      </c>
      <c r="AB14" s="114">
        <v>8.8999999999999996E-2</v>
      </c>
      <c r="AC14" s="114">
        <v>0.1174491716616161</v>
      </c>
      <c r="AD14" s="114">
        <v>8.2588746679546007E-2</v>
      </c>
      <c r="AE14" s="115">
        <v>8.9304112945894007E-2</v>
      </c>
      <c r="AF14" s="114">
        <f>'[2]2025 total dep'!P19</f>
        <v>8.800562025453279E-2</v>
      </c>
      <c r="AG14" s="104" t="str">
        <f>'[2]2025 total dep'!B19</f>
        <v>ESCULTURA</v>
      </c>
    </row>
    <row r="15" spans="1:33" x14ac:dyDescent="0.2">
      <c r="B15" s="110" t="s">
        <v>137</v>
      </c>
      <c r="C15" s="154" t="s">
        <v>138</v>
      </c>
      <c r="D15" s="154"/>
      <c r="E15" s="111" t="s">
        <v>137</v>
      </c>
      <c r="F15" s="112" t="s">
        <v>217</v>
      </c>
      <c r="G15" s="113">
        <v>3.8386467143786601E-2</v>
      </c>
      <c r="H15" s="113">
        <v>8.1902779478388629E-2</v>
      </c>
      <c r="I15" s="113">
        <v>7.3451489128448746E-2</v>
      </c>
      <c r="J15" s="113">
        <v>8.8945450338404577E-2</v>
      </c>
      <c r="K15" s="113">
        <v>8.329812015818841E-2</v>
      </c>
      <c r="L15" s="113">
        <v>0.12840823364586701</v>
      </c>
      <c r="M15" s="113">
        <v>9.1300648729129005E-2</v>
      </c>
      <c r="N15" s="113">
        <v>9.4130949250591636E-2</v>
      </c>
      <c r="O15" s="113">
        <v>0.1141954528976125</v>
      </c>
      <c r="P15" s="113">
        <v>0.11075975359342916</v>
      </c>
      <c r="Q15" s="113">
        <v>0.13154818133353285</v>
      </c>
      <c r="R15" s="113">
        <v>7.6509034986543628E-2</v>
      </c>
      <c r="S15" s="113">
        <v>4.2882625018148636E-2</v>
      </c>
      <c r="T15" s="113">
        <v>5.2772179222668782E-2</v>
      </c>
      <c r="U15" s="113">
        <v>5.6774407661581858E-2</v>
      </c>
      <c r="V15" s="114">
        <v>0.11407796568859763</v>
      </c>
      <c r="W15" s="114">
        <v>9.8494641029784044E-2</v>
      </c>
      <c r="X15" s="114">
        <v>0.11935178451363257</v>
      </c>
      <c r="Y15" s="114">
        <v>0.10929800806823099</v>
      </c>
      <c r="Z15" s="114">
        <v>0.10968021210973432</v>
      </c>
      <c r="AA15" s="114">
        <v>0.1150917248665633</v>
      </c>
      <c r="AB15" s="114">
        <v>0.13100000000000001</v>
      </c>
      <c r="AC15" s="114">
        <v>0.14422300146477873</v>
      </c>
      <c r="AD15" s="114">
        <v>8.4740781172914031E-2</v>
      </c>
      <c r="AE15" s="115">
        <v>6.7060307947085146E-2</v>
      </c>
      <c r="AF15" s="114">
        <f>'[2]2025 total dep'!P20</f>
        <v>6.5291158356303947E-2</v>
      </c>
      <c r="AG15" s="104" t="str">
        <f>'[2]2025 total dep'!B20</f>
        <v>ESTADÍSTICA E INVESTIGACIÓN OPERATIVA APLICADAS Y CALIDAD</v>
      </c>
    </row>
    <row r="16" spans="1:33" x14ac:dyDescent="0.2">
      <c r="B16" s="116" t="s">
        <v>139</v>
      </c>
      <c r="C16" s="156" t="s">
        <v>140</v>
      </c>
      <c r="D16" s="156"/>
      <c r="E16" s="111" t="s">
        <v>139</v>
      </c>
      <c r="F16" s="112" t="s">
        <v>218</v>
      </c>
      <c r="G16" s="113">
        <v>4.5009644923912268E-2</v>
      </c>
      <c r="H16" s="113">
        <v>6.2210982658959531E-2</v>
      </c>
      <c r="I16" s="113">
        <v>3.7824387321726174E-2</v>
      </c>
      <c r="J16" s="113">
        <v>7.0121007736560215E-2</v>
      </c>
      <c r="K16" s="113">
        <v>4.8364463188227444E-2</v>
      </c>
      <c r="L16" s="113">
        <v>6.7061420412739575E-2</v>
      </c>
      <c r="M16" s="113">
        <v>5.3282469836763664E-2</v>
      </c>
      <c r="N16" s="113">
        <v>5.1052848193135457E-2</v>
      </c>
      <c r="O16" s="113">
        <v>4.5790740676132993E-2</v>
      </c>
      <c r="P16" s="113">
        <v>9.3457943925233638E-3</v>
      </c>
      <c r="Q16" s="113">
        <v>2.9802350809431848E-3</v>
      </c>
      <c r="R16" s="113">
        <v>2.4521454386322313E-2</v>
      </c>
      <c r="S16" s="113">
        <v>2.8040212213424256E-2</v>
      </c>
      <c r="T16" s="113">
        <v>2.6413735142273985E-2</v>
      </c>
      <c r="U16" s="113">
        <v>0</v>
      </c>
      <c r="V16" s="114">
        <v>8.6532710637160698E-2</v>
      </c>
      <c r="W16" s="114">
        <v>0.10558908722514732</v>
      </c>
      <c r="X16" s="114">
        <v>8.387572971884856E-2</v>
      </c>
      <c r="Y16" s="114">
        <v>9.4859517571596344E-2</v>
      </c>
      <c r="Z16" s="114">
        <v>9.840711680268717E-2</v>
      </c>
      <c r="AA16" s="114">
        <v>0.1006510514106114</v>
      </c>
      <c r="AB16" s="114">
        <v>0.108</v>
      </c>
      <c r="AC16" s="114">
        <v>0.12185540310494843</v>
      </c>
      <c r="AD16" s="114">
        <v>0.12011052423826619</v>
      </c>
      <c r="AE16" s="115">
        <v>0.11863800221704328</v>
      </c>
      <c r="AF16" s="114">
        <f>'[2]2025 total dep'!P21</f>
        <v>0.11308897963175782</v>
      </c>
      <c r="AG16" s="104" t="str">
        <f>'[2]2025 total dep'!B21</f>
        <v>EXPRESIÓN GRÁFICA ARQUITECTÓNICA</v>
      </c>
    </row>
    <row r="17" spans="2:33" x14ac:dyDescent="0.2">
      <c r="B17" s="110" t="s">
        <v>141</v>
      </c>
      <c r="C17" s="154" t="s">
        <v>142</v>
      </c>
      <c r="D17" s="154"/>
      <c r="E17" s="111" t="s">
        <v>141</v>
      </c>
      <c r="F17" s="112" t="s">
        <v>142</v>
      </c>
      <c r="G17" s="113">
        <v>5.3735940229309623E-2</v>
      </c>
      <c r="H17" s="113">
        <v>9.1753534936525952E-2</v>
      </c>
      <c r="I17" s="113">
        <v>6.786833462859436E-2</v>
      </c>
      <c r="J17" s="113">
        <v>8.2912134567951143E-2</v>
      </c>
      <c r="K17" s="113">
        <v>9.0735157118672929E-2</v>
      </c>
      <c r="L17" s="113">
        <v>8.8432353299987804E-2</v>
      </c>
      <c r="M17" s="113">
        <v>6.3845391476709618E-2</v>
      </c>
      <c r="N17" s="113">
        <v>4.9222240806671279E-2</v>
      </c>
      <c r="O17" s="113">
        <v>7.0543627889004284E-2</v>
      </c>
      <c r="P17" s="113">
        <v>3.0179756426228676E-2</v>
      </c>
      <c r="Q17" s="113">
        <v>6.4061485169950194E-2</v>
      </c>
      <c r="R17" s="113">
        <v>3.9359917408697896E-2</v>
      </c>
      <c r="S17" s="113">
        <v>3.6305524753766874E-2</v>
      </c>
      <c r="T17" s="113">
        <v>6.7696556953113359E-4</v>
      </c>
      <c r="U17" s="113">
        <v>5.352122854561879E-2</v>
      </c>
      <c r="V17" s="114">
        <v>8.3343839489941104E-2</v>
      </c>
      <c r="W17" s="114">
        <v>5.9282326724187193E-2</v>
      </c>
      <c r="X17" s="114">
        <v>6.6710275687778625E-2</v>
      </c>
      <c r="Y17" s="114">
        <v>6.1786880619279921E-2</v>
      </c>
      <c r="Z17" s="114">
        <v>5.9098577468602254E-2</v>
      </c>
      <c r="AA17" s="114">
        <v>5.9939642659482262E-2</v>
      </c>
      <c r="AB17" s="114">
        <v>3.5999999999999997E-2</v>
      </c>
      <c r="AC17" s="114">
        <v>0.14093533146799994</v>
      </c>
      <c r="AD17" s="114">
        <v>4.9641239080011272E-2</v>
      </c>
      <c r="AE17" s="115">
        <v>3.3711870448642871E-2</v>
      </c>
      <c r="AF17" s="114">
        <f>'[2]2025 total dep'!P22</f>
        <v>6.1781599742083214E-2</v>
      </c>
      <c r="AG17" s="104" t="str">
        <f>'[2]2025 total dep'!B22</f>
        <v>FÍSICA APLICADA</v>
      </c>
    </row>
    <row r="18" spans="2:33" x14ac:dyDescent="0.2">
      <c r="B18" s="116" t="s">
        <v>143</v>
      </c>
      <c r="C18" s="156" t="s">
        <v>144</v>
      </c>
      <c r="D18" s="156"/>
      <c r="E18" s="111" t="s">
        <v>143</v>
      </c>
      <c r="F18" s="112" t="s">
        <v>219</v>
      </c>
      <c r="G18" s="113">
        <v>0.1615702479338843</v>
      </c>
      <c r="H18" s="113">
        <v>9.8855359001040588E-2</v>
      </c>
      <c r="I18" s="113">
        <v>0.15272852076421461</v>
      </c>
      <c r="J18" s="113">
        <v>0.19870332572937929</v>
      </c>
      <c r="K18" s="113">
        <v>0.16319869441044471</v>
      </c>
      <c r="L18" s="113">
        <v>0.18502140636912792</v>
      </c>
      <c r="M18" s="113">
        <v>0.16960941680042804</v>
      </c>
      <c r="N18" s="113">
        <v>0.1716772361822379</v>
      </c>
      <c r="O18" s="113">
        <v>0.14295402142954022</v>
      </c>
      <c r="P18" s="113">
        <v>0.10903570613858804</v>
      </c>
      <c r="Q18" s="113">
        <v>0.12754327178053132</v>
      </c>
      <c r="R18" s="113">
        <v>0.110706030189733</v>
      </c>
      <c r="S18" s="113">
        <v>0.10980007840062721</v>
      </c>
      <c r="T18" s="113">
        <v>7.451712114863103E-2</v>
      </c>
      <c r="U18" s="113">
        <v>9.288956873581368E-2</v>
      </c>
      <c r="V18" s="114">
        <v>9.788912085363026E-2</v>
      </c>
      <c r="W18" s="114">
        <v>0.10292137992003376</v>
      </c>
      <c r="X18" s="114">
        <v>9.8007679781266954E-2</v>
      </c>
      <c r="Y18" s="114">
        <v>0.10588346335980263</v>
      </c>
      <c r="Z18" s="114">
        <v>9.9028156570506676E-2</v>
      </c>
      <c r="AA18" s="114">
        <v>8.3895116780933102E-2</v>
      </c>
      <c r="AB18" s="114">
        <v>7.5999999999999998E-2</v>
      </c>
      <c r="AC18" s="114">
        <v>8.4642330896049375E-2</v>
      </c>
      <c r="AD18" s="114">
        <v>6.3325767265790783E-2</v>
      </c>
      <c r="AE18" s="115">
        <v>5.5318410550060731E-2</v>
      </c>
      <c r="AF18" s="114">
        <f>'[2]2025 total dep'!P23</f>
        <v>5.3996496186835295E-2</v>
      </c>
      <c r="AG18" s="104" t="str">
        <f>'[2]2025 total dep'!B23</f>
        <v>INFORMÁTICA DE SISTEMAS Y COMPUTADORES</v>
      </c>
    </row>
    <row r="19" spans="2:33" x14ac:dyDescent="0.2">
      <c r="B19" s="110" t="s">
        <v>145</v>
      </c>
      <c r="C19" s="154" t="s">
        <v>146</v>
      </c>
      <c r="D19" s="154"/>
      <c r="E19" s="111" t="s">
        <v>145</v>
      </c>
      <c r="F19" s="112" t="s">
        <v>220</v>
      </c>
      <c r="G19" s="113">
        <v>2.6797677534613666E-3</v>
      </c>
      <c r="H19" s="113">
        <v>8.2266910420475316E-3</v>
      </c>
      <c r="I19" s="113">
        <v>1.2043452777621658E-3</v>
      </c>
      <c r="J19" s="113">
        <v>4.9515164018980812E-3</v>
      </c>
      <c r="K19" s="113">
        <v>4.7534918358777718E-3</v>
      </c>
      <c r="L19" s="113">
        <v>7.1138934338763598E-3</v>
      </c>
      <c r="M19" s="113">
        <v>9.1861106007716329E-3</v>
      </c>
      <c r="N19" s="113">
        <v>2.432340397930889E-3</v>
      </c>
      <c r="O19" s="113">
        <v>2.7033602768240924E-3</v>
      </c>
      <c r="P19" s="113">
        <v>2.8812078023107285E-3</v>
      </c>
      <c r="Q19" s="113">
        <v>3.3940491005769883E-3</v>
      </c>
      <c r="R19" s="113">
        <v>0</v>
      </c>
      <c r="S19" s="113">
        <v>0</v>
      </c>
      <c r="T19" s="113">
        <v>0</v>
      </c>
      <c r="U19" s="113">
        <v>0</v>
      </c>
      <c r="V19" s="114">
        <v>1.0903233800024781E-2</v>
      </c>
      <c r="W19" s="114">
        <v>4.5574258559487005E-2</v>
      </c>
      <c r="X19" s="114">
        <v>3.0653093903694386E-2</v>
      </c>
      <c r="Y19" s="114">
        <v>2.496016994158258E-2</v>
      </c>
      <c r="Z19" s="114">
        <v>2.6574677398747922E-2</v>
      </c>
      <c r="AA19" s="114">
        <v>5.8151218286862594E-2</v>
      </c>
      <c r="AB19" s="114">
        <v>5.6000000000000001E-2</v>
      </c>
      <c r="AC19" s="114">
        <v>4.1866144632023733E-2</v>
      </c>
      <c r="AD19" s="114">
        <v>1.9169458008797772E-2</v>
      </c>
      <c r="AE19" s="115">
        <v>2.0526983653056656E-2</v>
      </c>
      <c r="AF19" s="114">
        <f>'[2]2025 total dep'!P24</f>
        <v>7.3246985261277353E-3</v>
      </c>
      <c r="AG19" s="104" t="str">
        <f>'[2]2025 total dep'!B24</f>
        <v>INGENIERÍA CARTOGRÁFICA, GEODESIA Y FOTOGRAMETRÍA</v>
      </c>
    </row>
    <row r="20" spans="2:33" x14ac:dyDescent="0.2">
      <c r="B20" s="116" t="s">
        <v>147</v>
      </c>
      <c r="C20" s="156" t="s">
        <v>148</v>
      </c>
      <c r="D20" s="156"/>
      <c r="E20" s="111" t="s">
        <v>147</v>
      </c>
      <c r="F20" s="112" t="s">
        <v>221</v>
      </c>
      <c r="G20" s="113">
        <v>2.4211772301732486E-2</v>
      </c>
      <c r="H20" s="113">
        <v>3.0529500338449214E-2</v>
      </c>
      <c r="I20" s="113">
        <v>3.7017756955289492E-2</v>
      </c>
      <c r="J20" s="113">
        <v>2.2161387042106635E-2</v>
      </c>
      <c r="K20" s="113">
        <v>1.8639470214732761E-2</v>
      </c>
      <c r="L20" s="113">
        <v>2.0727040816326533E-2</v>
      </c>
      <c r="M20" s="113">
        <v>2.6611601494903082E-2</v>
      </c>
      <c r="N20" s="113">
        <v>1.7719138032085271E-2</v>
      </c>
      <c r="O20" s="113">
        <v>3.5148245181707352E-2</v>
      </c>
      <c r="P20" s="113">
        <v>2.714254132789664E-2</v>
      </c>
      <c r="Q20" s="113">
        <v>1.5101300650325163E-2</v>
      </c>
      <c r="R20" s="113">
        <v>0</v>
      </c>
      <c r="S20" s="113">
        <v>6.0523844307628092E-3</v>
      </c>
      <c r="T20" s="113">
        <v>1.0590883014871363E-2</v>
      </c>
      <c r="U20" s="113">
        <v>1.1949865632847261E-2</v>
      </c>
      <c r="V20" s="114">
        <v>1.0097028292426537E-2</v>
      </c>
      <c r="W20" s="114">
        <v>1.2046939036885246E-2</v>
      </c>
      <c r="X20" s="114">
        <v>1.7983399938518288E-2</v>
      </c>
      <c r="Y20" s="114">
        <v>8.498650445785693E-3</v>
      </c>
      <c r="Z20" s="114">
        <v>9.3536619586568146E-3</v>
      </c>
      <c r="AA20" s="114">
        <v>7.3072114057450913E-3</v>
      </c>
      <c r="AB20" s="114">
        <v>2.3E-2</v>
      </c>
      <c r="AC20" s="114">
        <v>4.9588286541325917E-2</v>
      </c>
      <c r="AD20" s="114">
        <v>2.2312766783081101E-2</v>
      </c>
      <c r="AE20" s="115">
        <v>1.9446909198461992E-2</v>
      </c>
      <c r="AF20" s="114">
        <f>'[2]2025 total dep'!P25</f>
        <v>8.6713952715910519E-3</v>
      </c>
      <c r="AG20" s="104" t="str">
        <f>'[2]2025 total dep'!B25</f>
        <v>INGENIERÍA DE LA CONSTRUCCIÓN Y DE PROYECTOS DE INGENIERÍA CIVIL</v>
      </c>
    </row>
    <row r="21" spans="2:33" x14ac:dyDescent="0.2">
      <c r="B21" s="110" t="s">
        <v>149</v>
      </c>
      <c r="C21" s="154" t="s">
        <v>150</v>
      </c>
      <c r="D21" s="154"/>
      <c r="E21" s="111" t="s">
        <v>149</v>
      </c>
      <c r="F21" s="112" t="s">
        <v>222</v>
      </c>
      <c r="G21" s="113">
        <v>8.5531004989308615E-2</v>
      </c>
      <c r="H21" s="113">
        <v>2.6380984265148979E-2</v>
      </c>
      <c r="I21" s="113">
        <v>2.8135048231511254E-2</v>
      </c>
      <c r="J21" s="113">
        <v>2.5439783491204331E-2</v>
      </c>
      <c r="K21" s="113">
        <v>2.8298073035978977E-2</v>
      </c>
      <c r="L21" s="113">
        <v>3.3211332519994578E-2</v>
      </c>
      <c r="M21" s="113">
        <v>5.8170216848973326E-2</v>
      </c>
      <c r="N21" s="113">
        <v>6.7001453680454612E-2</v>
      </c>
      <c r="O21" s="113">
        <v>6.0143418922044875E-2</v>
      </c>
      <c r="P21" s="113">
        <v>5.178158074313928E-2</v>
      </c>
      <c r="Q21" s="113">
        <v>5.1708881760867159E-2</v>
      </c>
      <c r="R21" s="113">
        <v>6.5172206740465893E-2</v>
      </c>
      <c r="S21" s="113">
        <v>5.8084643487541561E-2</v>
      </c>
      <c r="T21" s="113">
        <v>4.67831526721674E-2</v>
      </c>
      <c r="U21" s="113">
        <v>5.512258604957293E-2</v>
      </c>
      <c r="V21" s="114">
        <v>6.8805068805068814E-2</v>
      </c>
      <c r="W21" s="114">
        <v>8.9885578943856959E-2</v>
      </c>
      <c r="X21" s="114">
        <v>9.4651905268675438E-2</v>
      </c>
      <c r="Y21" s="114">
        <v>0.10519325635604707</v>
      </c>
      <c r="Z21" s="114">
        <v>8.6391082210868553E-2</v>
      </c>
      <c r="AA21" s="114">
        <v>6.955543716332209E-2</v>
      </c>
      <c r="AB21" s="114">
        <v>6.8000000000000005E-2</v>
      </c>
      <c r="AC21" s="114">
        <v>0.13747317770986409</v>
      </c>
      <c r="AD21" s="114">
        <v>6.8495701561093705E-2</v>
      </c>
      <c r="AE21" s="115">
        <v>6.515972618368511E-2</v>
      </c>
      <c r="AF21" s="114">
        <f>'[2]2025 total dep'!P26</f>
        <v>4.5282510606774858E-2</v>
      </c>
      <c r="AG21" s="104" t="str">
        <f>'[2]2025 total dep'!B26</f>
        <v>INGENIERÍA DE SISTEMAS Y AUTOMÁTICA</v>
      </c>
    </row>
    <row r="22" spans="2:33" x14ac:dyDescent="0.2">
      <c r="B22" s="116" t="s">
        <v>223</v>
      </c>
      <c r="C22" s="156" t="s">
        <v>224</v>
      </c>
      <c r="D22" s="156"/>
      <c r="E22" s="111" t="s">
        <v>223</v>
      </c>
      <c r="F22" s="112" t="s">
        <v>225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3">
        <v>0</v>
      </c>
      <c r="P22" s="113">
        <v>0</v>
      </c>
      <c r="Q22" s="113">
        <v>0</v>
      </c>
      <c r="R22" s="113">
        <v>0</v>
      </c>
      <c r="S22" s="113">
        <v>0</v>
      </c>
      <c r="T22" s="113">
        <v>0</v>
      </c>
      <c r="U22" s="113">
        <v>0</v>
      </c>
      <c r="V22" s="114">
        <v>6.4516129032258064E-3</v>
      </c>
      <c r="W22" s="114">
        <v>6.8399452804377573E-3</v>
      </c>
      <c r="X22" s="114">
        <v>7.477753682793689E-3</v>
      </c>
      <c r="Y22" s="114">
        <v>4.1927123037048326E-2</v>
      </c>
      <c r="Z22" s="114">
        <v>4.8811544991511038E-2</v>
      </c>
      <c r="AA22" s="114">
        <v>0</v>
      </c>
      <c r="AB22" s="114">
        <v>0</v>
      </c>
      <c r="AC22" s="114">
        <v>5.6113224016459885E-2</v>
      </c>
      <c r="AD22" s="114">
        <v>2.824418325737587E-2</v>
      </c>
      <c r="AE22" s="115">
        <v>3.0074233868409364E-2</v>
      </c>
      <c r="AF22" s="114">
        <f>'[2]2025 total dep'!P27</f>
        <v>0</v>
      </c>
      <c r="AG22" s="104" t="s">
        <v>226</v>
      </c>
    </row>
    <row r="23" spans="2:33" ht="18" x14ac:dyDescent="0.2">
      <c r="B23" s="116" t="s">
        <v>153</v>
      </c>
      <c r="C23" s="116" t="s">
        <v>154</v>
      </c>
      <c r="D23" s="116"/>
      <c r="E23" s="111" t="s">
        <v>153</v>
      </c>
      <c r="F23" s="112" t="s">
        <v>227</v>
      </c>
      <c r="G23" s="113">
        <v>7.5724479394204167E-2</v>
      </c>
      <c r="H23" s="113">
        <v>6.473888649115235E-2</v>
      </c>
      <c r="I23" s="113">
        <v>3.4658511722731905E-2</v>
      </c>
      <c r="J23" s="113">
        <v>4.0730492529053676E-2</v>
      </c>
      <c r="K23" s="113">
        <v>5.7128725114381107E-2</v>
      </c>
      <c r="L23" s="113">
        <v>4.726694915254237E-2</v>
      </c>
      <c r="M23" s="113">
        <v>4.1880412032667132E-2</v>
      </c>
      <c r="N23" s="113">
        <v>6.0391857182279393E-2</v>
      </c>
      <c r="O23" s="113">
        <v>8.2506361323155211E-2</v>
      </c>
      <c r="P23" s="113">
        <v>6.5007618080243773E-2</v>
      </c>
      <c r="Q23" s="113">
        <v>5.1528244519123058E-2</v>
      </c>
      <c r="R23" s="113">
        <v>5.6594893516884341E-2</v>
      </c>
      <c r="S23" s="113">
        <v>2.7125279642058162E-2</v>
      </c>
      <c r="T23" s="113">
        <v>1.5521834819877216E-2</v>
      </c>
      <c r="U23" s="113">
        <v>1.3504703362205456E-2</v>
      </c>
      <c r="V23" s="114">
        <v>3.2294617563739379E-2</v>
      </c>
      <c r="W23" s="114">
        <v>5.9346309217774514E-2</v>
      </c>
      <c r="X23" s="114">
        <v>3.6798141903709197E-2</v>
      </c>
      <c r="Y23" s="114">
        <v>3.5344063498760903E-2</v>
      </c>
      <c r="Z23" s="114">
        <v>4.0678207594215289E-2</v>
      </c>
      <c r="AA23" s="114">
        <v>4.9337629788757616E-2</v>
      </c>
      <c r="AB23" s="114">
        <v>7.2999999999999995E-2</v>
      </c>
      <c r="AC23" s="114">
        <v>0.1314359979287027</v>
      </c>
      <c r="AD23" s="114">
        <v>6.8201151480034028E-2</v>
      </c>
      <c r="AE23" s="115">
        <v>0</v>
      </c>
      <c r="AF23" s="114">
        <f>'[2]2025 total dep'!P28</f>
        <v>1.0325535989186348E-2</v>
      </c>
      <c r="AG23" s="104" t="str">
        <f>'[2]2025 total dep'!B28</f>
        <v>INGENIERÍA DE LOS TRANSPORTES Y DEL TERRENO</v>
      </c>
    </row>
    <row r="24" spans="2:33" ht="12.75" customHeight="1" x14ac:dyDescent="0.2">
      <c r="B24" s="110" t="s">
        <v>155</v>
      </c>
      <c r="C24" s="110" t="s">
        <v>156</v>
      </c>
      <c r="D24" s="110"/>
      <c r="E24" s="111" t="s">
        <v>155</v>
      </c>
      <c r="F24" s="112" t="s">
        <v>228</v>
      </c>
      <c r="G24" s="113">
        <v>3.1971741690064302E-2</v>
      </c>
      <c r="H24" s="113">
        <v>5.5081890363599076E-2</v>
      </c>
      <c r="I24" s="113">
        <v>4.393298471172101E-2</v>
      </c>
      <c r="J24" s="113">
        <v>8.0739718110893505E-2</v>
      </c>
      <c r="K24" s="113">
        <v>7.8192986946506268E-2</v>
      </c>
      <c r="L24" s="113">
        <v>9.0909667315508147E-2</v>
      </c>
      <c r="M24" s="113">
        <v>8.480255025697743E-2</v>
      </c>
      <c r="N24" s="113">
        <v>6.624413755626174E-2</v>
      </c>
      <c r="O24" s="113">
        <v>6.8472891833535443E-2</v>
      </c>
      <c r="P24" s="113">
        <v>6.1685070337316593E-2</v>
      </c>
      <c r="Q24" s="113">
        <v>5.0044969805987417E-2</v>
      </c>
      <c r="R24" s="113">
        <v>2.473950896317632E-2</v>
      </c>
      <c r="S24" s="113">
        <v>1.8041886433639177E-2</v>
      </c>
      <c r="T24" s="113">
        <v>1.9602118697084708E-2</v>
      </c>
      <c r="U24" s="113">
        <v>1.2852749990268968E-2</v>
      </c>
      <c r="V24" s="114">
        <v>1.4328382305456893E-2</v>
      </c>
      <c r="W24" s="114">
        <v>2.2814463479042368E-2</v>
      </c>
      <c r="X24" s="114">
        <v>4.0966857221639563E-2</v>
      </c>
      <c r="Y24" s="114">
        <v>4.6007942069609904E-2</v>
      </c>
      <c r="Z24" s="114">
        <v>4.5386890918900816E-2</v>
      </c>
      <c r="AA24" s="114">
        <v>3.5417080347311225E-2</v>
      </c>
      <c r="AB24" s="114">
        <v>4.3999999999999997E-2</v>
      </c>
      <c r="AC24" s="114">
        <v>7.2090588028695751E-2</v>
      </c>
      <c r="AD24" s="114">
        <v>3.3623158145916605E-2</v>
      </c>
      <c r="AE24" s="115">
        <v>5.2848481961003842E-2</v>
      </c>
      <c r="AF24" s="114">
        <f>'[2]2025 total dep'!P29</f>
        <v>4.5033097308393159E-2</v>
      </c>
      <c r="AG24" s="104" t="str">
        <f>'[2]2025 total dep'!B29</f>
        <v>INGENIERÍA ELÉCTRICA</v>
      </c>
    </row>
    <row r="25" spans="2:33" ht="12.75" customHeight="1" x14ac:dyDescent="0.25">
      <c r="B25" s="116" t="s">
        <v>157</v>
      </c>
      <c r="C25" s="156" t="s">
        <v>158</v>
      </c>
      <c r="D25" s="156"/>
      <c r="E25" s="111" t="s">
        <v>157</v>
      </c>
      <c r="F25" s="112" t="s">
        <v>229</v>
      </c>
      <c r="G25" s="114">
        <v>1.5280699811759495E-2</v>
      </c>
      <c r="H25" s="114">
        <v>7.0787587105830441E-2</v>
      </c>
      <c r="I25" s="114">
        <v>7.4496845899669567E-2</v>
      </c>
      <c r="J25" s="114">
        <v>7.8718888674512835E-2</v>
      </c>
      <c r="K25" s="114">
        <v>6.8975918757226889E-2</v>
      </c>
      <c r="L25" s="114">
        <v>7.7386234601475201E-2</v>
      </c>
      <c r="M25" s="53">
        <v>8.4171835515736274E-2</v>
      </c>
      <c r="N25" s="53">
        <v>8.5641915828255644E-2</v>
      </c>
      <c r="O25" s="53">
        <v>8.4454955923457323E-2</v>
      </c>
      <c r="P25" s="53">
        <v>8.580183861082738E-2</v>
      </c>
      <c r="Q25" s="118">
        <v>5.494983051502187E-2</v>
      </c>
      <c r="R25" s="53">
        <v>2.610595303113053E-2</v>
      </c>
      <c r="S25" s="118">
        <v>3.1486288229319488E-2</v>
      </c>
      <c r="T25" s="53">
        <v>6.3023829087921118E-2</v>
      </c>
      <c r="U25" s="53">
        <v>6.841677943166441E-2</v>
      </c>
      <c r="V25" s="53">
        <v>0.10719863694448389</v>
      </c>
      <c r="W25" s="53">
        <v>5.9439528023598816E-2</v>
      </c>
      <c r="X25" s="53">
        <v>0.10289073983341498</v>
      </c>
      <c r="Y25" s="53">
        <v>0.10896067222260485</v>
      </c>
      <c r="Z25" s="53">
        <v>9.3715083798882673E-2</v>
      </c>
      <c r="AA25" s="114">
        <f>'[3]2020'!Q32</f>
        <v>0</v>
      </c>
      <c r="AB25" s="114">
        <v>7.0000000000000007E-2</v>
      </c>
      <c r="AC25" s="53">
        <f>'[3]2022'!Q32</f>
        <v>0</v>
      </c>
      <c r="AD25" s="53">
        <f>'[3]2022'!R32</f>
        <v>0</v>
      </c>
      <c r="AE25" s="115">
        <v>3.0182056206526978E-2</v>
      </c>
      <c r="AF25" s="114">
        <f>'[2]2025 total dep'!P30</f>
        <v>3.080960522335029E-2</v>
      </c>
      <c r="AG25" s="104" t="str">
        <f>'[2]2025 total dep'!B30</f>
        <v>INGENIERÍA ELECTRÓNICA</v>
      </c>
    </row>
    <row r="26" spans="2:33" x14ac:dyDescent="0.2">
      <c r="B26" s="110" t="s">
        <v>159</v>
      </c>
      <c r="C26" s="154" t="s">
        <v>160</v>
      </c>
      <c r="D26" s="154"/>
      <c r="E26" s="111" t="s">
        <v>159</v>
      </c>
      <c r="F26" s="112" t="s">
        <v>230</v>
      </c>
      <c r="G26" s="113">
        <v>0</v>
      </c>
      <c r="H26" s="113">
        <v>1.3193844429395418E-2</v>
      </c>
      <c r="I26" s="113">
        <v>1.4693152307622215E-2</v>
      </c>
      <c r="J26" s="113">
        <v>5.121625118606055E-3</v>
      </c>
      <c r="K26" s="113">
        <v>1.5370325320122962E-2</v>
      </c>
      <c r="L26" s="113">
        <v>1.0428338455052753E-2</v>
      </c>
      <c r="M26" s="113">
        <v>1.8517530284433537E-2</v>
      </c>
      <c r="N26" s="113">
        <v>1.8036050693611923E-2</v>
      </c>
      <c r="O26" s="113">
        <v>1.1893385408010635E-2</v>
      </c>
      <c r="P26" s="113">
        <v>1.0793787857623588E-2</v>
      </c>
      <c r="Q26" s="113">
        <v>1.2557305162447678E-2</v>
      </c>
      <c r="R26" s="113">
        <v>3.4329777120523926E-3</v>
      </c>
      <c r="S26" s="113">
        <v>5.0759400441905368E-3</v>
      </c>
      <c r="T26" s="113">
        <v>6.1356297093649089E-3</v>
      </c>
      <c r="U26" s="113">
        <v>1.7969490372417688E-2</v>
      </c>
      <c r="V26" s="114">
        <v>3.5984636611104896E-2</v>
      </c>
      <c r="W26" s="114">
        <v>4.8021146048870332E-2</v>
      </c>
      <c r="X26" s="114">
        <v>3.6931286859593786E-2</v>
      </c>
      <c r="Y26" s="114">
        <v>4.6258533530670269E-2</v>
      </c>
      <c r="Z26" s="114">
        <v>4.0952992517069207E-2</v>
      </c>
      <c r="AA26" s="114">
        <v>4.0140836119126E-2</v>
      </c>
      <c r="AB26" s="114">
        <v>3.3000000000000002E-2</v>
      </c>
      <c r="AC26" s="114">
        <v>5.4753608760577402E-2</v>
      </c>
      <c r="AD26" s="114">
        <v>1.8512916691874888E-2</v>
      </c>
      <c r="AE26" s="115">
        <v>3.9274924471299093E-2</v>
      </c>
      <c r="AF26" s="114">
        <f>'[2]2025 total dep'!P31</f>
        <v>3.8716406274691584E-2</v>
      </c>
      <c r="AG26" s="104" t="str">
        <f>'[2]2025 total dep'!B31</f>
        <v>INGENIERÍA GRÁFICA</v>
      </c>
    </row>
    <row r="27" spans="2:33" ht="15" x14ac:dyDescent="0.25">
      <c r="B27" s="110" t="s">
        <v>151</v>
      </c>
      <c r="C27" s="154" t="s">
        <v>231</v>
      </c>
      <c r="D27" s="154"/>
      <c r="E27" s="111" t="s">
        <v>151</v>
      </c>
      <c r="F27" s="117" t="s">
        <v>232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  <c r="P27" s="113">
        <v>0</v>
      </c>
      <c r="Q27" s="113">
        <v>0</v>
      </c>
      <c r="R27" s="113">
        <v>0</v>
      </c>
      <c r="S27" s="113">
        <v>0</v>
      </c>
      <c r="T27" s="113">
        <v>0</v>
      </c>
      <c r="U27" s="113">
        <v>0</v>
      </c>
      <c r="V27" s="114">
        <v>0</v>
      </c>
      <c r="W27" s="114">
        <v>0</v>
      </c>
      <c r="X27" s="114">
        <v>0</v>
      </c>
      <c r="Y27" s="114">
        <v>0</v>
      </c>
      <c r="Z27" s="114">
        <v>0</v>
      </c>
      <c r="AA27" s="114">
        <v>0</v>
      </c>
      <c r="AB27" s="114">
        <v>0</v>
      </c>
      <c r="AC27" s="114">
        <v>0</v>
      </c>
      <c r="AD27" s="114">
        <v>0</v>
      </c>
      <c r="AE27" s="115">
        <v>1.4708331020702669E-2</v>
      </c>
      <c r="AF27" s="114">
        <f>'[2]2025 total dep'!P32</f>
        <v>1.3590577199808119E-2</v>
      </c>
      <c r="AG27" s="104" t="str">
        <f>'[2]2025 total dep'!B32</f>
        <v>INGENIERÍA HIDRÁULICA Y MEDIO AMBIENTE</v>
      </c>
    </row>
    <row r="28" spans="2:33" x14ac:dyDescent="0.2">
      <c r="B28" s="116" t="s">
        <v>161</v>
      </c>
      <c r="C28" s="156" t="s">
        <v>162</v>
      </c>
      <c r="D28" s="156"/>
      <c r="E28" s="111" t="s">
        <v>161</v>
      </c>
      <c r="F28" s="112" t="s">
        <v>233</v>
      </c>
      <c r="G28" s="113">
        <v>2.5267755017157119E-2</v>
      </c>
      <c r="H28" s="113">
        <v>4.1071918748284378E-2</v>
      </c>
      <c r="I28" s="113">
        <v>5.1599944590663527E-2</v>
      </c>
      <c r="J28" s="113">
        <v>2.9462041226747112E-2</v>
      </c>
      <c r="K28" s="113">
        <v>9.7413175213396739E-3</v>
      </c>
      <c r="L28" s="113">
        <v>3.9284855287420831E-2</v>
      </c>
      <c r="M28" s="113">
        <v>3.4802715265641902E-2</v>
      </c>
      <c r="N28" s="113">
        <v>2.4147743704234965E-2</v>
      </c>
      <c r="O28" s="113">
        <v>4.671451914098973E-2</v>
      </c>
      <c r="P28" s="113">
        <v>5.0734355044699878E-2</v>
      </c>
      <c r="Q28" s="113">
        <v>4.8626945243998916E-2</v>
      </c>
      <c r="R28" s="113">
        <v>2.905536586998728E-2</v>
      </c>
      <c r="S28" s="113">
        <v>2.8386564749912777E-2</v>
      </c>
      <c r="T28" s="113">
        <v>2.2532358618943638E-2</v>
      </c>
      <c r="U28" s="113">
        <v>3.745578575037898E-2</v>
      </c>
      <c r="V28" s="114">
        <v>4.6125608490942466E-2</v>
      </c>
      <c r="W28" s="114">
        <v>2.5500151561079116E-2</v>
      </c>
      <c r="X28" s="114">
        <v>3.3074397373268193E-2</v>
      </c>
      <c r="Y28" s="114">
        <v>5.2571004269537772E-2</v>
      </c>
      <c r="Z28" s="114">
        <v>4.382856503413033E-2</v>
      </c>
      <c r="AA28" s="114">
        <v>3.4990777918617981E-2</v>
      </c>
      <c r="AB28" s="114">
        <v>3.6999999999999998E-2</v>
      </c>
      <c r="AC28" s="114">
        <v>5.9993114133241515E-2</v>
      </c>
      <c r="AD28" s="114">
        <v>2.9127918278787728E-2</v>
      </c>
      <c r="AE28" s="115">
        <v>3.087148270078887E-2</v>
      </c>
      <c r="AF28" s="114">
        <f>'[2]2025 total dep'!P33</f>
        <v>2.6333015948583512E-2</v>
      </c>
      <c r="AG28" s="104" t="str">
        <f>'[2]2025 total dep'!B33</f>
        <v>INGENIERÍA MECANICA Y DE MATERIALES</v>
      </c>
    </row>
    <row r="29" spans="2:33" x14ac:dyDescent="0.2">
      <c r="B29" s="110" t="s">
        <v>163</v>
      </c>
      <c r="C29" s="154" t="s">
        <v>164</v>
      </c>
      <c r="D29" s="154"/>
      <c r="E29" s="111" t="s">
        <v>163</v>
      </c>
      <c r="F29" s="112" t="s">
        <v>234</v>
      </c>
      <c r="G29" s="113">
        <v>7.4704182343639236E-2</v>
      </c>
      <c r="H29" s="113">
        <v>6.5381832533052686E-2</v>
      </c>
      <c r="I29" s="113">
        <v>6.4332154670925054E-2</v>
      </c>
      <c r="J29" s="113">
        <v>7.5742788982867043E-2</v>
      </c>
      <c r="K29" s="113">
        <v>8.1440668135947095E-2</v>
      </c>
      <c r="L29" s="113">
        <v>3.4907463724042055E-2</v>
      </c>
      <c r="M29" s="113">
        <v>3.1760770699897647E-2</v>
      </c>
      <c r="N29" s="113">
        <v>3.4922335297268348E-2</v>
      </c>
      <c r="O29" s="113">
        <v>3.0855226383454445E-2</v>
      </c>
      <c r="P29" s="113">
        <v>2.3726027397260274E-2</v>
      </c>
      <c r="Q29" s="113">
        <v>2.3568947629572824E-2</v>
      </c>
      <c r="R29" s="113">
        <v>4.8767728435247619E-2</v>
      </c>
      <c r="S29" s="113">
        <v>2.8220809310846487E-2</v>
      </c>
      <c r="T29" s="113">
        <v>3.914256433614211E-3</v>
      </c>
      <c r="U29" s="113">
        <v>1.6291248846966404E-2</v>
      </c>
      <c r="V29" s="114">
        <v>2.6992906515264595E-2</v>
      </c>
      <c r="W29" s="114">
        <v>2.4645509790681971E-2</v>
      </c>
      <c r="X29" s="114">
        <v>7.3982398239823971E-2</v>
      </c>
      <c r="Y29" s="114">
        <v>7.6768584151928165E-2</v>
      </c>
      <c r="Z29" s="114">
        <v>3.7993252163708371E-2</v>
      </c>
      <c r="AA29" s="114">
        <v>3.0793519848663714E-2</v>
      </c>
      <c r="AB29" s="114">
        <v>0.04</v>
      </c>
      <c r="AC29" s="114">
        <v>0.16024694275417972</v>
      </c>
      <c r="AD29" s="114">
        <v>9.5502113798600047E-2</v>
      </c>
      <c r="AE29" s="115">
        <v>7.7284135334716925E-2</v>
      </c>
      <c r="AF29" s="114">
        <f>'[2]2025 total dep'!P34</f>
        <v>5.3379680403492016E-2</v>
      </c>
      <c r="AG29" s="104" t="str">
        <f>'[2]2025 total dep'!B34</f>
        <v>INGENIERÍA QUÍMICA Y NUCLEAR</v>
      </c>
    </row>
    <row r="30" spans="2:33" x14ac:dyDescent="0.2">
      <c r="B30" s="116" t="s">
        <v>165</v>
      </c>
      <c r="C30" s="156" t="s">
        <v>166</v>
      </c>
      <c r="D30" s="156"/>
      <c r="E30" s="111" t="s">
        <v>165</v>
      </c>
      <c r="F30" s="112" t="s">
        <v>235</v>
      </c>
      <c r="G30" s="113">
        <v>0.25592324260818483</v>
      </c>
      <c r="H30" s="113">
        <v>4.0550618358088375E-2</v>
      </c>
      <c r="I30" s="113">
        <v>5.4708769009346438E-2</v>
      </c>
      <c r="J30" s="113">
        <v>5.5265731985653731E-2</v>
      </c>
      <c r="K30" s="113">
        <v>7.7559462254395042E-2</v>
      </c>
      <c r="L30" s="113">
        <v>4.5918771277016865E-2</v>
      </c>
      <c r="M30" s="113">
        <v>4.3259042747533796E-2</v>
      </c>
      <c r="N30" s="113">
        <v>4.7270509301616352E-2</v>
      </c>
      <c r="O30" s="113">
        <v>7.1265243902439018E-2</v>
      </c>
      <c r="P30" s="113">
        <v>8.5949764521193101E-2</v>
      </c>
      <c r="Q30" s="113">
        <v>7.4097178900672356E-2</v>
      </c>
      <c r="R30" s="113">
        <v>3.0279503105590064E-2</v>
      </c>
      <c r="S30" s="113">
        <v>6.7700987306064881E-3</v>
      </c>
      <c r="T30" s="113">
        <v>1.4822657490735837E-3</v>
      </c>
      <c r="U30" s="113">
        <v>2.9862425848794651E-2</v>
      </c>
      <c r="V30" s="114">
        <v>5.3661528168817772E-2</v>
      </c>
      <c r="W30" s="114">
        <v>3.6933490288404945E-2</v>
      </c>
      <c r="X30" s="114">
        <v>2.5550078153180233E-2</v>
      </c>
      <c r="Y30" s="114">
        <v>4.7078931013051585E-2</v>
      </c>
      <c r="Z30" s="114">
        <v>5.3474114441416885E-2</v>
      </c>
      <c r="AA30" s="114">
        <v>3.6648313833448035E-2</v>
      </c>
      <c r="AB30" s="114">
        <v>3.9E-2</v>
      </c>
      <c r="AC30" s="114">
        <v>8.7549148099606816E-2</v>
      </c>
      <c r="AD30" s="114">
        <v>4.1843370087644903E-2</v>
      </c>
      <c r="AE30" s="115">
        <v>4.1265295495964589E-2</v>
      </c>
      <c r="AF30" s="114">
        <f>'[2]2025 total dep'!P35</f>
        <v>5.2092442223610244E-2</v>
      </c>
      <c r="AG30" s="104" t="str">
        <f>'[2]2025 total dep'!B35</f>
        <v>INGENIERÍA RURAL Y AGROALIMENTARIA</v>
      </c>
    </row>
    <row r="31" spans="2:33" ht="15" x14ac:dyDescent="0.25">
      <c r="B31" s="110" t="s">
        <v>167</v>
      </c>
      <c r="C31" s="154" t="s">
        <v>168</v>
      </c>
      <c r="D31" s="154"/>
      <c r="E31" s="111" t="s">
        <v>167</v>
      </c>
      <c r="F31" s="117" t="s">
        <v>236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13">
        <v>0</v>
      </c>
      <c r="M31" s="113">
        <v>0</v>
      </c>
      <c r="N31" s="113">
        <v>0</v>
      </c>
      <c r="O31" s="113">
        <v>0</v>
      </c>
      <c r="P31" s="113">
        <v>0</v>
      </c>
      <c r="Q31" s="113">
        <v>0</v>
      </c>
      <c r="R31" s="113">
        <v>0</v>
      </c>
      <c r="S31" s="113">
        <v>0</v>
      </c>
      <c r="T31" s="113">
        <v>0</v>
      </c>
      <c r="U31" s="113">
        <v>0</v>
      </c>
      <c r="AE31" s="115">
        <v>0</v>
      </c>
      <c r="AF31" s="114">
        <f>'[2]2025 total dep'!P36</f>
        <v>0</v>
      </c>
      <c r="AG31" s="104" t="str">
        <f>'[2]2025 total dep'!B36</f>
        <v>INGENIERÍA TEXTIL Y PAPELERA</v>
      </c>
    </row>
    <row r="32" spans="2:33" x14ac:dyDescent="0.2">
      <c r="B32" s="119" t="s">
        <v>169</v>
      </c>
      <c r="C32" s="157" t="s">
        <v>170</v>
      </c>
      <c r="D32" s="157"/>
      <c r="E32" s="111" t="s">
        <v>169</v>
      </c>
      <c r="F32" s="112" t="s">
        <v>170</v>
      </c>
      <c r="G32" s="113">
        <v>8.5897818942336418E-2</v>
      </c>
      <c r="H32" s="113">
        <v>8.8996228412624889E-2</v>
      </c>
      <c r="I32" s="113">
        <v>8.8635259834871291E-2</v>
      </c>
      <c r="J32" s="113">
        <v>9.001720650828629E-2</v>
      </c>
      <c r="K32" s="113">
        <v>8.8517362800950447E-2</v>
      </c>
      <c r="L32" s="113">
        <v>9.1781405251951748E-2</v>
      </c>
      <c r="M32" s="113">
        <v>9.6217397241567665E-2</v>
      </c>
      <c r="N32" s="113">
        <v>9.5143345570719948E-2</v>
      </c>
      <c r="O32" s="113">
        <v>0.10131487889273356</v>
      </c>
      <c r="P32" s="113">
        <v>0.1022798697217302</v>
      </c>
      <c r="Q32" s="113">
        <v>0.11353067573201629</v>
      </c>
      <c r="R32" s="113">
        <v>0.10402653067609423</v>
      </c>
      <c r="S32" s="113">
        <v>9.966374844748721E-2</v>
      </c>
      <c r="T32" s="113">
        <v>0.10755239224990115</v>
      </c>
      <c r="U32" s="113">
        <v>0.13286377220778833</v>
      </c>
      <c r="V32" s="114">
        <v>0.11934957510743481</v>
      </c>
      <c r="W32" s="114">
        <v>9.8984511231921229E-2</v>
      </c>
      <c r="X32" s="114">
        <v>0.10218899585865648</v>
      </c>
      <c r="Y32" s="114">
        <v>0.11230775677827598</v>
      </c>
      <c r="Z32" s="114">
        <v>9.2925375957627926E-2</v>
      </c>
      <c r="AA32" s="114">
        <v>8.459149299528014E-2</v>
      </c>
      <c r="AB32" s="114">
        <v>8.5000000000000006E-2</v>
      </c>
      <c r="AC32" s="114">
        <v>7.8244338458459781E-2</v>
      </c>
      <c r="AD32" s="114">
        <v>6.114852889046437E-2</v>
      </c>
      <c r="AE32" s="115">
        <v>6.3603210910189459E-2</v>
      </c>
      <c r="AF32" s="114">
        <f>'[2]2025 total dep'!P37</f>
        <v>5.6928182907716361E-2</v>
      </c>
      <c r="AG32" s="104" t="str">
        <f>'[2]2025 total dep'!B37</f>
        <v>LINGÜÍSTICA APLICADA</v>
      </c>
    </row>
    <row r="33" spans="2:33" x14ac:dyDescent="0.2">
      <c r="B33" s="110" t="s">
        <v>171</v>
      </c>
      <c r="C33" s="154" t="s">
        <v>172</v>
      </c>
      <c r="D33" s="154"/>
      <c r="E33" s="111" t="s">
        <v>171</v>
      </c>
      <c r="F33" s="112" t="s">
        <v>237</v>
      </c>
      <c r="G33" s="113">
        <v>0</v>
      </c>
      <c r="H33" s="113">
        <v>4.1848523748395379E-2</v>
      </c>
      <c r="I33" s="113">
        <v>4.9364021804966692E-2</v>
      </c>
      <c r="J33" s="113">
        <v>1.368647826637942E-2</v>
      </c>
      <c r="K33" s="113">
        <v>1.2636695018226002E-2</v>
      </c>
      <c r="L33" s="113">
        <v>0.10534486582390774</v>
      </c>
      <c r="M33" s="113">
        <v>6.6426096479416885E-2</v>
      </c>
      <c r="N33" s="113">
        <v>7.7089217477986374E-2</v>
      </c>
      <c r="O33" s="113">
        <v>4.3728056176188954E-2</v>
      </c>
      <c r="P33" s="113">
        <v>3.457069991499008E-2</v>
      </c>
      <c r="Q33" s="113">
        <v>1.6359331276458347E-2</v>
      </c>
      <c r="R33" s="113">
        <v>3.4205088006841015E-3</v>
      </c>
      <c r="S33" s="113">
        <v>2.193705641981504E-2</v>
      </c>
      <c r="T33" s="113">
        <v>2.0541745003829819E-2</v>
      </c>
      <c r="U33" s="113">
        <v>1.9516059340342794E-2</v>
      </c>
      <c r="V33" s="114">
        <v>1.7580238009376126E-2</v>
      </c>
      <c r="W33" s="114">
        <v>1.7597689739193217E-2</v>
      </c>
      <c r="X33" s="114">
        <v>4.738025246411897E-2</v>
      </c>
      <c r="Y33" s="114">
        <v>1.6845196959225987E-2</v>
      </c>
      <c r="Z33" s="114">
        <v>1.7117275280898875E-2</v>
      </c>
      <c r="AA33" s="114">
        <v>1.6099690740403856E-2</v>
      </c>
      <c r="AB33" s="114">
        <v>8.5000000000000006E-2</v>
      </c>
      <c r="AC33" s="114">
        <v>1.8573955640223162E-2</v>
      </c>
      <c r="AD33" s="114">
        <v>2.001516300227445E-2</v>
      </c>
      <c r="AE33" s="115">
        <v>1.7973638663293837E-2</v>
      </c>
      <c r="AF33" s="114">
        <f>'[2]2025 total dep'!P38</f>
        <v>1.6910069177555723E-2</v>
      </c>
      <c r="AG33" s="104" t="str">
        <f>'[2]2025 total dep'!B38</f>
        <v>MÁQUINAS Y MOTORES TÉRMICOS</v>
      </c>
    </row>
    <row r="34" spans="2:33" x14ac:dyDescent="0.2">
      <c r="B34" s="116" t="s">
        <v>173</v>
      </c>
      <c r="C34" s="156" t="s">
        <v>174</v>
      </c>
      <c r="D34" s="156"/>
      <c r="E34" s="111" t="s">
        <v>173</v>
      </c>
      <c r="F34" s="112" t="s">
        <v>238</v>
      </c>
      <c r="G34" s="113">
        <v>0.10133197836896163</v>
      </c>
      <c r="H34" s="113">
        <v>0.15342826373100396</v>
      </c>
      <c r="I34" s="113">
        <v>0.15992319297764365</v>
      </c>
      <c r="J34" s="113">
        <v>0.15472108388391737</v>
      </c>
      <c r="K34" s="113">
        <v>0.15417777623878942</v>
      </c>
      <c r="L34" s="113">
        <v>0.15937564529178189</v>
      </c>
      <c r="M34" s="113">
        <v>0.16469422043010754</v>
      </c>
      <c r="N34" s="113">
        <v>0.1722719707057257</v>
      </c>
      <c r="O34" s="113">
        <v>0.19083548030916453</v>
      </c>
      <c r="P34" s="113">
        <v>0.1778753498349282</v>
      </c>
      <c r="Q34" s="113">
        <v>0.15176783677607397</v>
      </c>
      <c r="R34" s="113">
        <v>0.13169522987995416</v>
      </c>
      <c r="S34" s="113">
        <v>0.13311155774250932</v>
      </c>
      <c r="T34" s="113">
        <v>0.11836286013753612</v>
      </c>
      <c r="U34" s="113">
        <v>9.5830138290277381E-2</v>
      </c>
      <c r="V34" s="114">
        <v>0.14205234024434182</v>
      </c>
      <c r="W34" s="114">
        <v>0.11177644710578842</v>
      </c>
      <c r="X34" s="114">
        <v>0.11457714744821323</v>
      </c>
      <c r="Y34" s="114">
        <v>0.12034096031879858</v>
      </c>
      <c r="Z34" s="114">
        <v>0.10107199612142106</v>
      </c>
      <c r="AA34" s="114">
        <v>0.10714651551883089</v>
      </c>
      <c r="AB34" s="114">
        <v>0.11700000000000001</v>
      </c>
      <c r="AC34" s="114">
        <v>0.13899564857533867</v>
      </c>
      <c r="AD34" s="114">
        <v>8.7332453642614077E-2</v>
      </c>
      <c r="AE34" s="115">
        <v>8.8922205105633798E-2</v>
      </c>
      <c r="AF34" s="114">
        <f>'[2]2025 total dep'!P39</f>
        <v>9.562744400995378E-2</v>
      </c>
      <c r="AG34" s="104" t="str">
        <f>'[2]2025 total dep'!B39</f>
        <v>MATEMÁTICA APLICADA</v>
      </c>
    </row>
    <row r="35" spans="2:33" x14ac:dyDescent="0.2">
      <c r="B35" s="110" t="s">
        <v>175</v>
      </c>
      <c r="C35" s="154" t="s">
        <v>176</v>
      </c>
      <c r="D35" s="154"/>
      <c r="E35" s="111" t="s">
        <v>175</v>
      </c>
      <c r="F35" s="112" t="s">
        <v>239</v>
      </c>
      <c r="G35" s="113">
        <v>5.1028273671877407E-2</v>
      </c>
      <c r="H35" s="113">
        <v>0.12817917370965842</v>
      </c>
      <c r="I35" s="113">
        <v>0.12852975671367997</v>
      </c>
      <c r="J35" s="113">
        <v>6.5402514659951422E-2</v>
      </c>
      <c r="K35" s="113">
        <v>5.4003221571493745E-2</v>
      </c>
      <c r="L35" s="113">
        <v>6.1553949265832894E-2</v>
      </c>
      <c r="M35" s="113">
        <v>7.0706460274019917E-2</v>
      </c>
      <c r="N35" s="113">
        <v>7.1378183708324064E-2</v>
      </c>
      <c r="O35" s="113">
        <v>7.5156276625321747E-2</v>
      </c>
      <c r="P35" s="113">
        <v>8.0235472625827087E-2</v>
      </c>
      <c r="Q35" s="113">
        <v>9.4762795131250924E-2</v>
      </c>
      <c r="R35" s="113">
        <v>4.9611814189627373E-2</v>
      </c>
      <c r="S35" s="113">
        <v>3.1739500984512302E-2</v>
      </c>
      <c r="T35" s="113">
        <v>5.6426922895765626E-2</v>
      </c>
      <c r="U35" s="113">
        <v>2.5493844265864381E-2</v>
      </c>
      <c r="V35" s="114">
        <v>3.1016637729042697E-2</v>
      </c>
      <c r="W35" s="114">
        <v>3.6857256422918948E-2</v>
      </c>
      <c r="X35" s="114">
        <v>8.0798926604208843E-2</v>
      </c>
      <c r="Y35" s="114">
        <v>8.7506554798112229E-2</v>
      </c>
      <c r="Z35" s="114">
        <v>5.7970027247956399E-2</v>
      </c>
      <c r="AA35" s="114">
        <v>7.8098917017313918E-2</v>
      </c>
      <c r="AB35" s="114">
        <v>8.1000000000000003E-2</v>
      </c>
      <c r="AC35" s="114">
        <v>0.11569010293253465</v>
      </c>
      <c r="AD35" s="114">
        <v>7.2139117026630548E-2</v>
      </c>
      <c r="AE35" s="115">
        <v>7.5455719080815914E-2</v>
      </c>
      <c r="AF35" s="114">
        <f>'[2]2025 total dep'!P40</f>
        <v>7.4704381723734781E-2</v>
      </c>
      <c r="AG35" s="104" t="str">
        <f>'[2]2025 total dep'!B40</f>
        <v>MECÁNICA DE LOS MEDIOS CONTINUOS Y TEORÍA DE ESTRUCTURAS</v>
      </c>
    </row>
    <row r="36" spans="2:33" x14ac:dyDescent="0.2">
      <c r="B36" s="116" t="s">
        <v>177</v>
      </c>
      <c r="C36" s="156" t="s">
        <v>178</v>
      </c>
      <c r="D36" s="156"/>
      <c r="E36" s="111" t="s">
        <v>177</v>
      </c>
      <c r="F36" s="112" t="s">
        <v>240</v>
      </c>
      <c r="G36" s="113">
        <v>0</v>
      </c>
      <c r="H36" s="113">
        <v>1.930737693001076E-2</v>
      </c>
      <c r="I36" s="113">
        <v>3.4169403238591328E-2</v>
      </c>
      <c r="J36" s="113">
        <v>2.5280898876404494E-2</v>
      </c>
      <c r="K36" s="113">
        <v>2.4128190913650645E-2</v>
      </c>
      <c r="L36" s="113">
        <v>2.3913756195398532E-2</v>
      </c>
      <c r="M36" s="113">
        <v>1.546444101816033E-2</v>
      </c>
      <c r="N36" s="113">
        <v>1.2064228970202338E-2</v>
      </c>
      <c r="O36" s="113">
        <v>1.4296552705201762E-2</v>
      </c>
      <c r="P36" s="113">
        <v>1.5547029292487675E-2</v>
      </c>
      <c r="Q36" s="113">
        <v>2.2119837333396015E-2</v>
      </c>
      <c r="R36" s="113">
        <v>4.8856053384175408E-3</v>
      </c>
      <c r="S36" s="113">
        <v>3.096545980292156E-2</v>
      </c>
      <c r="T36" s="113">
        <v>3.0793340253932763E-2</v>
      </c>
      <c r="U36" s="113">
        <v>5.293775802995266E-2</v>
      </c>
      <c r="V36" s="114">
        <v>5.0859899328859058E-2</v>
      </c>
      <c r="W36" s="114">
        <v>6.3239913758217137E-2</v>
      </c>
      <c r="X36" s="114">
        <v>7.1192544098676189E-2</v>
      </c>
      <c r="Y36" s="114">
        <v>7.5373555301927145E-2</v>
      </c>
      <c r="Z36" s="114">
        <v>8.750222651975878E-2</v>
      </c>
      <c r="AA36" s="114">
        <v>7.3130827682731214E-2</v>
      </c>
      <c r="AB36" s="114">
        <v>0.09</v>
      </c>
      <c r="AC36" s="114">
        <v>0.14137922247797982</v>
      </c>
      <c r="AD36" s="114">
        <v>8.1923968982370907E-2</v>
      </c>
      <c r="AE36" s="115">
        <v>6.4048906654126492E-2</v>
      </c>
      <c r="AF36" s="114">
        <f>'[2]2025 total dep'!P41</f>
        <v>5.3535119201954175E-2</v>
      </c>
      <c r="AG36" s="104" t="str">
        <f>'[2]2025 total dep'!B41</f>
        <v>ORGANIZACIÓN DE EMPRESAS</v>
      </c>
    </row>
    <row r="37" spans="2:33" x14ac:dyDescent="0.2">
      <c r="B37" s="110" t="s">
        <v>179</v>
      </c>
      <c r="C37" s="154" t="s">
        <v>180</v>
      </c>
      <c r="D37" s="154"/>
      <c r="E37" s="111" t="s">
        <v>179</v>
      </c>
      <c r="F37" s="112" t="s">
        <v>180</v>
      </c>
      <c r="G37" s="113">
        <v>0.15849486887115166</v>
      </c>
      <c r="H37" s="113">
        <v>0.21098901098901099</v>
      </c>
      <c r="I37" s="113">
        <v>0.21597300337457817</v>
      </c>
      <c r="J37" s="113">
        <v>0.17339149400218101</v>
      </c>
      <c r="K37" s="113">
        <v>0.175303197353914</v>
      </c>
      <c r="L37" s="113">
        <v>0.18288770053475936</v>
      </c>
      <c r="M37" s="113">
        <v>0.1900600764609503</v>
      </c>
      <c r="N37" s="113">
        <v>0.15400100654252641</v>
      </c>
      <c r="O37" s="113">
        <v>0.14573643410852713</v>
      </c>
      <c r="P37" s="113">
        <v>0.11602051282051283</v>
      </c>
      <c r="Q37" s="113">
        <v>0.2249876733766373</v>
      </c>
      <c r="R37" s="113">
        <v>0.18412698412698414</v>
      </c>
      <c r="S37" s="113">
        <v>0.15418610360913332</v>
      </c>
      <c r="T37" s="113">
        <v>0.15832791856183667</v>
      </c>
      <c r="U37" s="113">
        <v>3.0593068484769025E-2</v>
      </c>
      <c r="V37" s="114">
        <v>7.3514045116479201E-2</v>
      </c>
      <c r="W37" s="114">
        <v>8.8082901554404153E-2</v>
      </c>
      <c r="X37" s="114">
        <v>7.6433654248639599E-2</v>
      </c>
      <c r="Y37" s="114">
        <v>7.8086803469903751E-2</v>
      </c>
      <c r="Z37" s="114">
        <v>6.9098200737047477E-2</v>
      </c>
      <c r="AA37" s="114">
        <v>7.7642924277716477E-2</v>
      </c>
      <c r="AB37" s="114">
        <v>8.1000000000000003E-2</v>
      </c>
      <c r="AC37" s="114">
        <v>9.4167606343417865E-2</v>
      </c>
      <c r="AD37" s="114">
        <v>5.9404372161791112E-2</v>
      </c>
      <c r="AE37" s="115">
        <v>6.1531053117350416E-2</v>
      </c>
      <c r="AF37" s="114">
        <f>'[2]2025 total dep'!P42</f>
        <v>5.948289536297785E-2</v>
      </c>
      <c r="AG37" s="104" t="str">
        <f>'[2]2025 total dep'!B42</f>
        <v>PINTURA</v>
      </c>
    </row>
    <row r="38" spans="2:33" x14ac:dyDescent="0.2">
      <c r="B38" s="116" t="s">
        <v>181</v>
      </c>
      <c r="C38" s="156" t="s">
        <v>182</v>
      </c>
      <c r="D38" s="156"/>
      <c r="E38" s="111" t="s">
        <v>181</v>
      </c>
      <c r="F38" s="112" t="s">
        <v>241</v>
      </c>
      <c r="G38" s="113">
        <v>9.4925171598964769E-2</v>
      </c>
      <c r="H38" s="113">
        <v>4.5980421239988134E-2</v>
      </c>
      <c r="I38" s="113">
        <v>8.5102040816326538E-2</v>
      </c>
      <c r="J38" s="113">
        <v>6.9099274583557233E-2</v>
      </c>
      <c r="K38" s="113">
        <v>6.3260003996986877E-2</v>
      </c>
      <c r="L38" s="113">
        <v>7.4293475592793201E-2</v>
      </c>
      <c r="M38" s="113">
        <v>6.5429473750039088E-2</v>
      </c>
      <c r="N38" s="113">
        <v>6.6929259935312388E-2</v>
      </c>
      <c r="O38" s="113">
        <v>7.5490439533151238E-2</v>
      </c>
      <c r="P38" s="113">
        <v>9.7750455988650939E-2</v>
      </c>
      <c r="Q38" s="113">
        <v>6.3650349650349644E-2</v>
      </c>
      <c r="R38" s="113">
        <v>7.830981319846643E-2</v>
      </c>
      <c r="S38" s="113">
        <v>3.6477331943720687E-2</v>
      </c>
      <c r="T38" s="113">
        <v>3.561308853782557E-2</v>
      </c>
      <c r="U38" s="113">
        <v>4.654287808453457E-2</v>
      </c>
      <c r="V38" s="114">
        <v>8.7991083867372533E-2</v>
      </c>
      <c r="W38" s="114">
        <v>8.0907396696870373E-2</v>
      </c>
      <c r="X38" s="114">
        <v>8.8847826923817222E-2</v>
      </c>
      <c r="Y38" s="114">
        <v>0.10445285022231071</v>
      </c>
      <c r="Z38" s="114">
        <v>6.3385697022959459E-2</v>
      </c>
      <c r="AA38" s="114">
        <v>9.0241267554915378E-2</v>
      </c>
      <c r="AB38" s="114">
        <v>9.1999999999999998E-2</v>
      </c>
      <c r="AC38" s="114">
        <v>0.19345856252710383</v>
      </c>
      <c r="AD38" s="114">
        <v>7.6298986585437295E-2</v>
      </c>
      <c r="AE38" s="115">
        <v>9.422256688639008E-2</v>
      </c>
      <c r="AF38" s="114">
        <f>'[2]2025 total dep'!P43</f>
        <v>8.8000879459132639E-2</v>
      </c>
      <c r="AG38" s="104" t="str">
        <f>'[2]2025 total dep'!B43</f>
        <v>PRODUCCIÓN VEGETAL</v>
      </c>
    </row>
    <row r="39" spans="2:33" x14ac:dyDescent="0.2">
      <c r="B39" s="110" t="s">
        <v>183</v>
      </c>
      <c r="C39" s="154" t="s">
        <v>184</v>
      </c>
      <c r="D39" s="154"/>
      <c r="E39" s="111" t="s">
        <v>183</v>
      </c>
      <c r="F39" s="112" t="s">
        <v>242</v>
      </c>
      <c r="G39" s="113">
        <v>0.19387755102040816</v>
      </c>
      <c r="H39" s="113">
        <v>9.7095677513355988E-2</v>
      </c>
      <c r="I39" s="113">
        <v>7.3109578377595533E-2</v>
      </c>
      <c r="J39" s="113">
        <v>8.0684596577017112E-2</v>
      </c>
      <c r="K39" s="113">
        <v>6.1188118811881187E-2</v>
      </c>
      <c r="L39" s="113">
        <v>0</v>
      </c>
      <c r="M39" s="113">
        <v>0</v>
      </c>
      <c r="N39" s="113">
        <v>0</v>
      </c>
      <c r="O39" s="113">
        <v>0</v>
      </c>
      <c r="P39" s="113">
        <v>0</v>
      </c>
      <c r="Q39" s="113">
        <v>0</v>
      </c>
      <c r="R39" s="113">
        <v>0</v>
      </c>
      <c r="S39" s="113">
        <v>0</v>
      </c>
      <c r="T39" s="113">
        <v>0</v>
      </c>
      <c r="U39" s="113">
        <v>0</v>
      </c>
      <c r="V39" s="114">
        <v>1.1413306681719894E-2</v>
      </c>
      <c r="W39" s="114">
        <v>4.0210811566933909E-2</v>
      </c>
      <c r="X39" s="114">
        <v>7.2646411041333958E-2</v>
      </c>
      <c r="Y39" s="114">
        <v>8.3754978451798259E-2</v>
      </c>
      <c r="Z39" s="114">
        <v>0.10818508698080993</v>
      </c>
      <c r="AA39" s="114">
        <v>0.12625276584667447</v>
      </c>
      <c r="AB39" s="114">
        <v>0.128</v>
      </c>
      <c r="AC39" s="114">
        <v>0.14523216864878152</v>
      </c>
      <c r="AD39" s="114">
        <v>0.12037305822894104</v>
      </c>
      <c r="AE39" s="115">
        <v>0.11102746693794507</v>
      </c>
      <c r="AF39" s="114">
        <f>'[2]2025 total dep'!P44</f>
        <v>0.10776309205628577</v>
      </c>
      <c r="AG39" s="104" t="str">
        <f>'[2]2025 total dep'!B44</f>
        <v>PROYECTOS ARQUITECTÓNICOS</v>
      </c>
    </row>
    <row r="40" spans="2:33" x14ac:dyDescent="0.2">
      <c r="B40" s="116" t="s">
        <v>185</v>
      </c>
      <c r="C40" s="156" t="s">
        <v>186</v>
      </c>
      <c r="D40" s="156"/>
      <c r="E40" s="111" t="s">
        <v>185</v>
      </c>
      <c r="F40" s="112" t="s">
        <v>243</v>
      </c>
      <c r="G40" s="113">
        <v>3.8920601971977165E-2</v>
      </c>
      <c r="H40" s="113">
        <v>2.3912074855190854E-2</v>
      </c>
      <c r="I40" s="113">
        <v>2.036956205441583E-2</v>
      </c>
      <c r="J40" s="113">
        <v>1.8488529014844803E-2</v>
      </c>
      <c r="K40" s="113">
        <v>2.0671311688687157E-2</v>
      </c>
      <c r="L40" s="113">
        <v>1.8230200385186492E-2</v>
      </c>
      <c r="M40" s="113">
        <v>1.001763668430335E-2</v>
      </c>
      <c r="N40" s="113">
        <v>0</v>
      </c>
      <c r="O40" s="113">
        <v>7.0500414708321813E-3</v>
      </c>
      <c r="P40" s="113">
        <v>6.6074443873430739E-3</v>
      </c>
      <c r="Q40" s="113">
        <v>0</v>
      </c>
      <c r="R40" s="113">
        <v>0</v>
      </c>
      <c r="S40" s="113">
        <v>0</v>
      </c>
      <c r="T40" s="113">
        <v>2.4445229106119454E-3</v>
      </c>
      <c r="U40" s="113">
        <v>2.6101759031586909E-2</v>
      </c>
      <c r="V40" s="114">
        <v>4.5047646549234759E-2</v>
      </c>
      <c r="W40" s="114">
        <v>4.6581236554110936E-2</v>
      </c>
      <c r="X40" s="114">
        <v>5.1564144264804365E-2</v>
      </c>
      <c r="Y40" s="114">
        <v>6.3856045550645821E-2</v>
      </c>
      <c r="Z40" s="114">
        <v>6.156552330694811E-2</v>
      </c>
      <c r="AA40" s="114">
        <v>4.1542040545031571E-2</v>
      </c>
      <c r="AB40" s="114">
        <v>4.2999999999999997E-2</v>
      </c>
      <c r="AC40" s="114">
        <v>9.3185920577617334E-2</v>
      </c>
      <c r="AD40" s="114">
        <v>8.0238547031715901E-2</v>
      </c>
      <c r="AE40" s="115">
        <v>7.2752468387320288E-2</v>
      </c>
      <c r="AF40" s="114">
        <f>'[2]2025 total dep'!P45</f>
        <v>5.0216450216450215E-2</v>
      </c>
      <c r="AG40" s="104" t="str">
        <f>'[2]2025 total dep'!B45</f>
        <v>PROYECTOS DE INGENIERÍA</v>
      </c>
    </row>
    <row r="41" spans="2:33" x14ac:dyDescent="0.2">
      <c r="B41" s="110" t="s">
        <v>187</v>
      </c>
      <c r="C41" s="154" t="s">
        <v>188</v>
      </c>
      <c r="D41" s="154"/>
      <c r="E41" s="111" t="s">
        <v>187</v>
      </c>
      <c r="F41" s="112" t="s">
        <v>188</v>
      </c>
      <c r="G41" s="113">
        <v>1</v>
      </c>
      <c r="H41" s="113">
        <v>5.9885867740852639E-2</v>
      </c>
      <c r="I41" s="113">
        <v>5.6618771018037292E-2</v>
      </c>
      <c r="J41" s="113">
        <v>4.076596838452641E-2</v>
      </c>
      <c r="K41" s="113">
        <v>3.9312889093843673E-2</v>
      </c>
      <c r="L41" s="113">
        <v>3.6594604044053375E-2</v>
      </c>
      <c r="M41" s="113">
        <v>3.8459823419245517E-2</v>
      </c>
      <c r="N41" s="113">
        <v>4.7502131287297529E-2</v>
      </c>
      <c r="O41" s="113">
        <v>8.1551583128870189E-2</v>
      </c>
      <c r="P41" s="113">
        <v>6.8831318364997118E-2</v>
      </c>
      <c r="Q41" s="113">
        <v>4.4002838892831797E-2</v>
      </c>
      <c r="R41" s="113">
        <v>5.5868292268959861E-2</v>
      </c>
      <c r="S41" s="113">
        <v>2.8184625128651733E-2</v>
      </c>
      <c r="T41" s="113">
        <v>6.4954033851705464E-2</v>
      </c>
      <c r="U41" s="113">
        <v>6.976825719594712E-2</v>
      </c>
      <c r="V41" s="114">
        <v>0.10864708988262052</v>
      </c>
      <c r="W41" s="114">
        <v>7.5876989646113419E-2</v>
      </c>
      <c r="X41" s="114">
        <v>0.11586342022890732</v>
      </c>
      <c r="Y41" s="114">
        <v>0.10710072595281307</v>
      </c>
      <c r="Z41" s="114">
        <v>0.12274167804020449</v>
      </c>
      <c r="AA41" s="114">
        <v>0.14344415390362344</v>
      </c>
      <c r="AB41" s="114">
        <v>0.14699999999999999</v>
      </c>
      <c r="AC41" s="114">
        <v>0.18749604605554501</v>
      </c>
      <c r="AD41" s="114">
        <v>9.3655410983136136E-2</v>
      </c>
      <c r="AE41" s="115">
        <v>6.8704810901001112E-2</v>
      </c>
      <c r="AF41" s="114">
        <f>'[2]2025 total dep'!P46</f>
        <v>6.8394433241876301E-2</v>
      </c>
      <c r="AG41" s="104" t="str">
        <f>'[2]2025 total dep'!B46</f>
        <v>QUÍMICA</v>
      </c>
    </row>
    <row r="42" spans="2:33" x14ac:dyDescent="0.2">
      <c r="B42" s="116" t="s">
        <v>189</v>
      </c>
      <c r="C42" s="156" t="s">
        <v>190</v>
      </c>
      <c r="D42" s="156"/>
      <c r="E42" s="111" t="s">
        <v>189</v>
      </c>
      <c r="F42" s="112" t="s">
        <v>244</v>
      </c>
      <c r="G42" s="113">
        <v>0.97482587899639173</v>
      </c>
      <c r="H42" s="113">
        <v>0.10588927773462212</v>
      </c>
      <c r="I42" s="113">
        <v>9.8755967247320664E-2</v>
      </c>
      <c r="J42" s="113">
        <v>0.10554775704884381</v>
      </c>
      <c r="K42" s="113">
        <v>0.11098727286103142</v>
      </c>
      <c r="L42" s="113">
        <v>0.12661281374931549</v>
      </c>
      <c r="M42" s="113">
        <v>0.10651846367662912</v>
      </c>
      <c r="N42" s="113">
        <v>9.6929066174165565E-2</v>
      </c>
      <c r="O42" s="113">
        <v>9.1256208374289952E-2</v>
      </c>
      <c r="P42" s="113">
        <v>9.2849367150307907E-2</v>
      </c>
      <c r="Q42" s="113">
        <v>9.7286003817045996E-2</v>
      </c>
      <c r="R42" s="113">
        <v>7.9841881370896525E-2</v>
      </c>
      <c r="S42" s="113">
        <v>0.10702744059106324</v>
      </c>
      <c r="T42" s="113">
        <v>8.8171898565680126E-2</v>
      </c>
      <c r="U42" s="113">
        <v>0.10633349049190634</v>
      </c>
      <c r="V42" s="114">
        <v>9.7369145212177072E-2</v>
      </c>
      <c r="W42" s="114">
        <v>0.10879626628638102</v>
      </c>
      <c r="X42" s="114">
        <v>0.1235500856109273</v>
      </c>
      <c r="Y42" s="114">
        <v>0.10951381536994731</v>
      </c>
      <c r="Z42" s="114">
        <v>0.10710539882317388</v>
      </c>
      <c r="AA42" s="114">
        <v>9.6786758645606333E-2</v>
      </c>
      <c r="AB42" s="114">
        <v>0.1</v>
      </c>
      <c r="AC42" s="114">
        <v>0.12205725203199379</v>
      </c>
      <c r="AD42" s="114">
        <v>8.0820441232340542E-2</v>
      </c>
      <c r="AE42" s="115">
        <v>7.5940813937474178E-2</v>
      </c>
      <c r="AF42" s="114">
        <f>'[2]2025 total dep'!P47</f>
        <v>7.1518361386092855E-2</v>
      </c>
      <c r="AG42" s="104" t="str">
        <f>'[2]2025 total dep'!B47</f>
        <v>SISTEMAS INFORMÁTICOS Y COMPUTACIÓN</v>
      </c>
    </row>
    <row r="43" spans="2:33" x14ac:dyDescent="0.2">
      <c r="B43" s="110" t="s">
        <v>191</v>
      </c>
      <c r="C43" s="154" t="s">
        <v>192</v>
      </c>
      <c r="D43" s="154"/>
      <c r="E43" s="111" t="s">
        <v>191</v>
      </c>
      <c r="F43" s="112" t="s">
        <v>245</v>
      </c>
      <c r="G43" s="113">
        <v>5.6232939035486804E-2</v>
      </c>
      <c r="H43" s="113">
        <v>5.9866962305986697E-2</v>
      </c>
      <c r="I43" s="113">
        <v>2.3368503321610001E-2</v>
      </c>
      <c r="J43" s="113">
        <v>2.6737967914438502E-2</v>
      </c>
      <c r="K43" s="113">
        <v>2.8936782452946532E-2</v>
      </c>
      <c r="L43" s="113">
        <v>3.1117760851166729E-2</v>
      </c>
      <c r="M43" s="113">
        <v>2.5080401579906333E-2</v>
      </c>
      <c r="N43" s="113">
        <v>2.4304107909258126E-2</v>
      </c>
      <c r="O43" s="113">
        <v>2.0983262378258587E-2</v>
      </c>
      <c r="P43" s="113">
        <v>9.5667121095370771E-3</v>
      </c>
      <c r="Q43" s="113">
        <v>2.0880847102629743E-2</v>
      </c>
      <c r="R43" s="113">
        <v>1.8795707743831592E-2</v>
      </c>
      <c r="S43" s="113">
        <v>6.8932446202721338E-3</v>
      </c>
      <c r="T43" s="113">
        <v>0</v>
      </c>
      <c r="U43" s="113">
        <v>2.6976289261543804E-2</v>
      </c>
      <c r="V43" s="114">
        <v>2.1876035797149487E-2</v>
      </c>
      <c r="W43" s="114">
        <v>1.8716432485216733E-2</v>
      </c>
      <c r="X43" s="114">
        <v>3.7926542276012776E-2</v>
      </c>
      <c r="Y43" s="114">
        <v>2.9257175707305055E-2</v>
      </c>
      <c r="Z43" s="114">
        <v>4.4338264443841681E-2</v>
      </c>
      <c r="AA43" s="114">
        <v>4.0288469672616532E-2</v>
      </c>
      <c r="AB43" s="114">
        <v>4.1000000000000002E-2</v>
      </c>
      <c r="AC43" s="114">
        <v>8.6831558919969229E-2</v>
      </c>
      <c r="AD43" s="114">
        <v>4.0868004896781877E-2</v>
      </c>
      <c r="AE43" s="115">
        <v>2.8822459765817519E-2</v>
      </c>
      <c r="AF43" s="114">
        <f>'[2]2025 total dep'!P48</f>
        <v>2.5738185457925215E-2</v>
      </c>
      <c r="AG43" s="104" t="str">
        <f>'[2]2025 total dep'!B48</f>
        <v>TECNOLOGÍA DE ALIMENTOS</v>
      </c>
    </row>
    <row r="44" spans="2:33" x14ac:dyDescent="0.2">
      <c r="B44" s="116" t="s">
        <v>193</v>
      </c>
      <c r="C44" s="156" t="s">
        <v>194</v>
      </c>
      <c r="D44" s="156"/>
      <c r="E44" s="111" t="s">
        <v>193</v>
      </c>
      <c r="F44" s="112" t="s">
        <v>246</v>
      </c>
      <c r="G44" s="113">
        <v>3.2060027285129605E-2</v>
      </c>
      <c r="H44" s="113">
        <v>7.9328404189772023E-2</v>
      </c>
      <c r="I44" s="113">
        <v>0.11514812744550026</v>
      </c>
      <c r="J44" s="113">
        <v>5.3509885724650832E-2</v>
      </c>
      <c r="K44" s="113">
        <v>8.326878388845857E-2</v>
      </c>
      <c r="L44" s="113">
        <v>2.8669904433651892E-2</v>
      </c>
      <c r="M44" s="113">
        <v>2.8258184064237184E-2</v>
      </c>
      <c r="N44" s="113">
        <v>2.6893698281349458E-2</v>
      </c>
      <c r="O44" s="113">
        <v>4.5940235436160583E-2</v>
      </c>
      <c r="P44" s="113">
        <v>6.2548108825481091E-2</v>
      </c>
      <c r="Q44" s="113">
        <v>7.9236564540431959E-2</v>
      </c>
      <c r="R44" s="113">
        <v>7.7782491868194026E-2</v>
      </c>
      <c r="S44" s="113">
        <v>3.382302699009225E-2</v>
      </c>
      <c r="T44" s="113">
        <v>2.650020611271421E-3</v>
      </c>
      <c r="U44" s="113">
        <v>9.3517173153615477E-2</v>
      </c>
      <c r="V44" s="114">
        <v>0.10884553322575913</v>
      </c>
      <c r="W44" s="114">
        <v>9.0004205804009543E-2</v>
      </c>
      <c r="X44" s="114">
        <v>7.6360444704505565E-2</v>
      </c>
      <c r="Y44" s="114">
        <v>8.6948520955053593E-2</v>
      </c>
      <c r="Z44" s="114">
        <v>8.8260221527310986E-2</v>
      </c>
      <c r="AA44" s="114">
        <v>9.7737819025522046E-2</v>
      </c>
      <c r="AB44" s="114">
        <v>8.3000000000000004E-2</v>
      </c>
      <c r="AC44" s="114">
        <v>0.16026129307758005</v>
      </c>
      <c r="AD44" s="114">
        <v>0.10402826855123674</v>
      </c>
      <c r="AE44" s="115">
        <v>6.5773280459455769E-2</v>
      </c>
      <c r="AF44" s="114">
        <f>'[2]2025 total dep'!P49</f>
        <v>5.5658627087198514E-2</v>
      </c>
      <c r="AG44" s="104" t="str">
        <f>'[2]2025 total dep'!B49</f>
        <v>TERMODINÁMICA APLICADA</v>
      </c>
    </row>
    <row r="45" spans="2:33" x14ac:dyDescent="0.2">
      <c r="B45" s="110" t="s">
        <v>195</v>
      </c>
      <c r="C45" s="154" t="s">
        <v>196</v>
      </c>
      <c r="D45" s="154"/>
      <c r="E45" s="111" t="s">
        <v>195</v>
      </c>
      <c r="F45" s="112" t="s">
        <v>247</v>
      </c>
      <c r="G45" s="113">
        <v>6.748297657943754E-2</v>
      </c>
      <c r="H45" s="113">
        <v>5.6662380812954313E-2</v>
      </c>
      <c r="I45" s="113">
        <v>3.7280751514601439E-2</v>
      </c>
      <c r="J45" s="113">
        <v>1.8228029069536553E-2</v>
      </c>
      <c r="K45" s="113">
        <v>2.4920443608175014E-2</v>
      </c>
      <c r="L45" s="113">
        <v>1.2237315289826665E-2</v>
      </c>
      <c r="M45" s="113">
        <v>1.7455745717391478E-2</v>
      </c>
      <c r="N45" s="113">
        <v>2.8659091675376787E-2</v>
      </c>
      <c r="O45" s="113">
        <v>2.8357257035829038E-2</v>
      </c>
      <c r="P45" s="113">
        <v>1.6920072959354601E-3</v>
      </c>
      <c r="Q45" s="113">
        <v>4.3971230252206409E-3</v>
      </c>
      <c r="R45" s="113">
        <v>1.6526742563400303E-2</v>
      </c>
      <c r="S45" s="113">
        <v>1.4326508411360194E-2</v>
      </c>
      <c r="T45" s="113">
        <v>2.038103891584666E-2</v>
      </c>
      <c r="U45" s="113">
        <v>5.6751057181658585E-2</v>
      </c>
      <c r="V45" s="114">
        <v>5.0023511861328668E-2</v>
      </c>
      <c r="W45" s="114">
        <v>5.0931568866446113E-2</v>
      </c>
      <c r="X45" s="114">
        <v>4.3380088949709204E-2</v>
      </c>
      <c r="Y45" s="114">
        <v>7.055858882822344E-2</v>
      </c>
      <c r="Z45" s="114">
        <v>5.1791169119688965E-2</v>
      </c>
      <c r="AA45" s="114">
        <v>6.7985573829370122E-2</v>
      </c>
      <c r="AB45" s="114">
        <v>0.08</v>
      </c>
      <c r="AC45" s="114">
        <v>0.10418443691662808</v>
      </c>
      <c r="AD45" s="114">
        <v>8.1588555249236278E-2</v>
      </c>
      <c r="AE45" s="115">
        <v>7.9721750770922487E-2</v>
      </c>
      <c r="AF45" s="114">
        <f>'[2]2025 total dep'!P50</f>
        <v>9.5941425235119615E-2</v>
      </c>
      <c r="AG45" s="104" t="str">
        <f>'[2]2025 total dep'!B50</f>
        <v>URBANISMO</v>
      </c>
    </row>
    <row r="46" spans="2:33" x14ac:dyDescent="0.2">
      <c r="C46" s="158" t="s">
        <v>105</v>
      </c>
      <c r="D46" s="158"/>
      <c r="E46" s="158"/>
      <c r="F46" s="158"/>
      <c r="G46" s="114">
        <v>7.9530400621259892E-2</v>
      </c>
      <c r="H46" s="114">
        <v>7.8918277468543768E-2</v>
      </c>
      <c r="I46" s="114">
        <v>7.8927157460387642E-2</v>
      </c>
      <c r="J46" s="114">
        <v>7.8977099271684753E-2</v>
      </c>
      <c r="K46" s="114">
        <v>7.2985186540684574E-2</v>
      </c>
      <c r="L46" s="114">
        <v>7.3988476470948555E-2</v>
      </c>
      <c r="M46" s="114">
        <v>6.8712949080170366E-2</v>
      </c>
      <c r="N46" s="114">
        <v>6.898224541676877E-2</v>
      </c>
      <c r="O46" s="114">
        <v>7.3383393638982497E-2</v>
      </c>
      <c r="P46" s="114">
        <v>6.6560148573973257E-2</v>
      </c>
      <c r="Q46" s="114">
        <v>6.2322847119865278E-2</v>
      </c>
      <c r="R46" s="114">
        <v>5.1283728958788077E-2</v>
      </c>
      <c r="S46" s="114">
        <v>4.8075460384281253E-2</v>
      </c>
      <c r="T46" s="114">
        <v>4.1968314913944711E-2</v>
      </c>
      <c r="U46" s="114">
        <v>4.6257829036104876E-2</v>
      </c>
      <c r="V46" s="114">
        <v>6.4127270631443967E-2</v>
      </c>
      <c r="W46" s="114">
        <v>6.1095278963001508E-2</v>
      </c>
      <c r="X46" s="114">
        <v>7.0910234461015659E-2</v>
      </c>
      <c r="Y46" s="114">
        <v>7.4015243055496949E-2</v>
      </c>
      <c r="Z46" s="114">
        <v>6.9837081955766322E-2</v>
      </c>
      <c r="AA46" s="114">
        <v>6.6037311665615869E-2</v>
      </c>
      <c r="AB46" s="114">
        <v>7.2999999999999995E-2</v>
      </c>
      <c r="AC46" s="114">
        <v>0.10430657364815393</v>
      </c>
      <c r="AD46" s="114">
        <v>6.2E-2</v>
      </c>
      <c r="AE46" s="120">
        <v>5.8256796249333199E-2</v>
      </c>
      <c r="AF46" s="121">
        <f>'[2]2025 total dep'!P52</f>
        <v>5.6509640909413454E-2</v>
      </c>
      <c r="AG46" s="122" t="s">
        <v>105</v>
      </c>
    </row>
    <row r="74" spans="22:29" x14ac:dyDescent="0.2">
      <c r="V74" s="104" t="s">
        <v>248</v>
      </c>
    </row>
    <row r="75" spans="22:29" x14ac:dyDescent="0.2">
      <c r="W75" s="104" t="s">
        <v>249</v>
      </c>
      <c r="X75" s="104" t="s">
        <v>250</v>
      </c>
      <c r="Y75" s="104" t="s">
        <v>251</v>
      </c>
      <c r="Z75" s="104" t="s">
        <v>252</v>
      </c>
      <c r="AA75" s="104" t="s">
        <v>253</v>
      </c>
      <c r="AB75" s="104" t="s">
        <v>254</v>
      </c>
      <c r="AC75" s="104" t="s">
        <v>4</v>
      </c>
    </row>
    <row r="76" spans="22:29" x14ac:dyDescent="0.2">
      <c r="V76" s="104">
        <v>2010</v>
      </c>
      <c r="W76" s="104">
        <v>914.73500000000001</v>
      </c>
      <c r="X76" s="104">
        <v>197.27500000000001</v>
      </c>
      <c r="Y76" s="104">
        <v>9020.5399999999972</v>
      </c>
      <c r="Z76" s="114">
        <v>9.0276879956180847E-2</v>
      </c>
      <c r="AA76" s="114">
        <v>1.946943266995969E-2</v>
      </c>
      <c r="AB76" s="121">
        <v>0.89025368737385946</v>
      </c>
      <c r="AC76" s="104">
        <v>10132.549999999997</v>
      </c>
    </row>
    <row r="77" spans="22:29" x14ac:dyDescent="0.2">
      <c r="V77" s="104">
        <v>2011</v>
      </c>
      <c r="W77" s="104">
        <v>1250.79</v>
      </c>
      <c r="X77" s="104">
        <v>499.69300000000004</v>
      </c>
      <c r="Y77" s="104">
        <v>13886.817000000003</v>
      </c>
      <c r="Z77" s="114">
        <v>7.9987593766187248E-2</v>
      </c>
      <c r="AA77" s="114">
        <v>3.1955196869024705E-2</v>
      </c>
      <c r="AB77" s="121">
        <v>0.88805720936478816</v>
      </c>
      <c r="AC77" s="104">
        <v>15637.300000000001</v>
      </c>
    </row>
    <row r="78" spans="22:29" x14ac:dyDescent="0.2">
      <c r="V78" s="104">
        <v>2012</v>
      </c>
      <c r="W78" s="104">
        <v>1417.2149999999999</v>
      </c>
      <c r="X78" s="104">
        <v>792.99</v>
      </c>
      <c r="Y78" s="104">
        <v>19264.214999999993</v>
      </c>
      <c r="Z78" s="114">
        <v>6.5995496036679938E-2</v>
      </c>
      <c r="AA78" s="114">
        <v>3.6927190583028562E-2</v>
      </c>
      <c r="AB78" s="121">
        <v>0.8970773133802914</v>
      </c>
      <c r="AC78" s="104">
        <v>21474.419999999995</v>
      </c>
    </row>
    <row r="79" spans="22:29" x14ac:dyDescent="0.2">
      <c r="V79" s="104">
        <v>2013</v>
      </c>
      <c r="W79" s="104">
        <v>1398.6350000000002</v>
      </c>
      <c r="X79" s="104">
        <v>968.58</v>
      </c>
      <c r="Y79" s="104">
        <v>23870.254999999997</v>
      </c>
      <c r="Z79" s="114">
        <v>5.3306778435573257E-2</v>
      </c>
      <c r="AA79" s="114">
        <v>3.6915906907182751E-2</v>
      </c>
      <c r="AB79" s="121">
        <v>0.90977731465724399</v>
      </c>
      <c r="AC79" s="104">
        <v>26237.469999999998</v>
      </c>
    </row>
    <row r="80" spans="22:29" x14ac:dyDescent="0.2">
      <c r="V80" s="104">
        <v>2014</v>
      </c>
      <c r="W80" s="104">
        <v>1438.2500000000002</v>
      </c>
      <c r="X80" s="104">
        <v>1252.0700000000002</v>
      </c>
      <c r="Y80" s="104">
        <v>26717.556999999997</v>
      </c>
      <c r="Z80" s="114">
        <v>4.8906964620397467E-2</v>
      </c>
      <c r="AA80" s="114">
        <v>4.2576007781860631E-2</v>
      </c>
      <c r="AB80" s="121">
        <v>0.90851702759774189</v>
      </c>
      <c r="AC80" s="104">
        <v>29407.876999999997</v>
      </c>
    </row>
    <row r="81" spans="22:29" x14ac:dyDescent="0.2">
      <c r="V81" s="104">
        <v>2015</v>
      </c>
      <c r="W81" s="104">
        <v>1788.8600000000004</v>
      </c>
      <c r="X81" s="104">
        <v>1506.7</v>
      </c>
      <c r="Y81" s="104">
        <v>19537.46</v>
      </c>
      <c r="Z81" s="114">
        <v>7.8345391029718631E-2</v>
      </c>
      <c r="AA81" s="114">
        <v>6.5987836199857472E-2</v>
      </c>
      <c r="AB81" s="121">
        <v>0.85566782388084373</v>
      </c>
      <c r="AC81" s="104">
        <v>22832.995999999988</v>
      </c>
    </row>
    <row r="82" spans="22:29" x14ac:dyDescent="0.2">
      <c r="V82" s="104">
        <v>2016</v>
      </c>
      <c r="W82" s="104">
        <v>2035.33</v>
      </c>
      <c r="X82" s="104">
        <v>1706.7999999999997</v>
      </c>
      <c r="Y82" s="104">
        <v>22911.07</v>
      </c>
      <c r="Z82" s="114">
        <v>7.6349688648810865E-2</v>
      </c>
      <c r="AA82" s="114">
        <v>6.4025808387726008E-2</v>
      </c>
      <c r="AB82" s="121">
        <v>0.85944444444444446</v>
      </c>
      <c r="AC82" s="104">
        <v>26658</v>
      </c>
    </row>
    <row r="83" spans="22:29" x14ac:dyDescent="0.2">
      <c r="V83" s="104">
        <v>2017</v>
      </c>
      <c r="W83" s="104">
        <v>2259.37</v>
      </c>
      <c r="X83" s="104">
        <v>1855.5500000000011</v>
      </c>
      <c r="Y83" s="104">
        <v>21991.49</v>
      </c>
      <c r="Z83" s="114">
        <v>8.652065107711869E-2</v>
      </c>
      <c r="AA83" s="114">
        <v>7.1056707890317955E-2</v>
      </c>
      <c r="AB83" s="121">
        <v>0.84214539139492206</v>
      </c>
      <c r="AC83" s="104">
        <v>26113.649999999994</v>
      </c>
    </row>
    <row r="84" spans="22:29" x14ac:dyDescent="0.2">
      <c r="V84" s="104">
        <v>2018</v>
      </c>
      <c r="W84" s="104">
        <v>2335.2800000000002</v>
      </c>
      <c r="X84" s="104">
        <v>1892.7500000000002</v>
      </c>
      <c r="Y84" s="104">
        <v>22012.069999999992</v>
      </c>
      <c r="Z84" s="114">
        <v>8.8928492547657709E-2</v>
      </c>
      <c r="AA84" s="114">
        <v>7.2076754937129214E-2</v>
      </c>
      <c r="AB84" s="121">
        <v>0.83822933564862412</v>
      </c>
      <c r="AC84" s="104">
        <v>26260.199999999993</v>
      </c>
    </row>
    <row r="85" spans="22:29" x14ac:dyDescent="0.2">
      <c r="V85" s="104">
        <v>2019</v>
      </c>
      <c r="W85" s="104">
        <v>2120.73</v>
      </c>
      <c r="X85" s="104">
        <v>1988.0499999999997</v>
      </c>
      <c r="Y85" s="104">
        <v>22594.089999999997</v>
      </c>
      <c r="Z85" s="114">
        <v>7.9303787883037241E-2</v>
      </c>
      <c r="AA85" s="114">
        <v>7.4342276244911978E-2</v>
      </c>
      <c r="AB85" s="121">
        <v>0.84489629550685508</v>
      </c>
      <c r="AC85" s="104">
        <v>26741.850000000006</v>
      </c>
    </row>
    <row r="86" spans="22:29" x14ac:dyDescent="0.2">
      <c r="V86" s="104">
        <v>2020</v>
      </c>
      <c r="W86" s="104">
        <v>2012.75</v>
      </c>
      <c r="X86" s="104">
        <v>1861.65</v>
      </c>
      <c r="Y86" s="104">
        <v>22617.73</v>
      </c>
      <c r="Z86" s="114">
        <v>7.5947241618069622E-2</v>
      </c>
      <c r="AA86" s="114">
        <v>7.0245774367546546E-2</v>
      </c>
      <c r="AB86" s="121">
        <v>0.85343644524270867</v>
      </c>
      <c r="AC86" s="104">
        <v>26501.949999999997</v>
      </c>
    </row>
    <row r="87" spans="22:29" x14ac:dyDescent="0.2">
      <c r="V87" s="104">
        <v>2021</v>
      </c>
      <c r="W87" s="104">
        <v>2052.48</v>
      </c>
      <c r="X87" s="104">
        <v>2316.67</v>
      </c>
      <c r="Y87" s="104">
        <v>23940.340000000011</v>
      </c>
      <c r="Z87" s="114">
        <v>7.2497820628930482E-2</v>
      </c>
      <c r="AA87" s="114">
        <v>8.182955552133242E-2</v>
      </c>
      <c r="AB87" s="121">
        <v>0.84562211330469006</v>
      </c>
      <c r="AC87" s="104">
        <v>28310.919999999995</v>
      </c>
    </row>
    <row r="88" spans="22:29" x14ac:dyDescent="0.2">
      <c r="V88" s="104">
        <v>2022</v>
      </c>
      <c r="W88" s="104">
        <v>2257.4099999999994</v>
      </c>
      <c r="X88" s="104">
        <v>1913.29</v>
      </c>
      <c r="Y88" s="104">
        <v>23964.42</v>
      </c>
      <c r="Z88" s="114">
        <v>8.0148565682903641E-2</v>
      </c>
      <c r="AA88" s="114">
        <v>6.7930703432448142E-2</v>
      </c>
      <c r="AB88" s="121">
        <v>0.85084849027101417</v>
      </c>
      <c r="AC88" s="104">
        <v>28165.319999999996</v>
      </c>
    </row>
    <row r="89" spans="22:29" x14ac:dyDescent="0.2">
      <c r="V89" s="104">
        <v>2023</v>
      </c>
      <c r="W89" s="104">
        <v>2192.33</v>
      </c>
      <c r="X89" s="104">
        <v>1652.2400000000002</v>
      </c>
      <c r="Y89" s="104">
        <v>25133.989999999994</v>
      </c>
      <c r="Z89" s="114">
        <v>7.5627941697978082E-2</v>
      </c>
      <c r="AA89" s="114">
        <v>5.6996670387700447E-2</v>
      </c>
      <c r="AB89" s="114">
        <v>0.86703732118684862</v>
      </c>
      <c r="AC89" s="104">
        <v>28988.36</v>
      </c>
    </row>
    <row r="90" spans="22:29" x14ac:dyDescent="0.2">
      <c r="V90" s="104">
        <v>2024</v>
      </c>
      <c r="W90" s="104">
        <v>2200.65</v>
      </c>
      <c r="X90" s="104">
        <v>2359.65</v>
      </c>
      <c r="Y90" s="104">
        <v>33384.82</v>
      </c>
      <c r="Z90" s="114">
        <v>5.7999999999999996E-2</v>
      </c>
      <c r="AA90" s="114">
        <v>6.2E-2</v>
      </c>
      <c r="AB90" s="121">
        <v>0.88</v>
      </c>
      <c r="AC90" s="104">
        <v>37945.11</v>
      </c>
    </row>
    <row r="91" spans="22:29" x14ac:dyDescent="0.2">
      <c r="V91" s="104">
        <v>2025</v>
      </c>
      <c r="W91" s="123">
        <f>'[2]2025 total dep'!I54</f>
        <v>2253.1859999999997</v>
      </c>
      <c r="X91" s="123">
        <f>'[2]2025 total dep'!G54</f>
        <v>2512.02</v>
      </c>
      <c r="Y91" s="123">
        <f>'[2]2025 total dep'!E54</f>
        <v>35118.636000000013</v>
      </c>
      <c r="Z91" s="114">
        <f>W91/$AC$91</f>
        <v>5.6493704894327881E-2</v>
      </c>
      <c r="AA91" s="114">
        <f>X91/$AC$91</f>
        <v>6.298340064630685E-2</v>
      </c>
      <c r="AB91" s="114">
        <f>Y91/$AC$91</f>
        <v>0.88052289445936571</v>
      </c>
      <c r="AC91" s="123">
        <f>'[2]2025 total dep'!C54</f>
        <v>39883.841999999997</v>
      </c>
    </row>
  </sheetData>
  <mergeCells count="43">
    <mergeCell ref="C46:F46"/>
    <mergeCell ref="C40:D40"/>
    <mergeCell ref="C41:D41"/>
    <mergeCell ref="C42:D42"/>
    <mergeCell ref="C43:D43"/>
    <mergeCell ref="C44:D44"/>
    <mergeCell ref="C45:D45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5:D25"/>
    <mergeCell ref="C26:D26"/>
    <mergeCell ref="C13:D13"/>
    <mergeCell ref="B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TOTAL UPV</vt:lpstr>
      <vt:lpstr>Per campus i ERT</vt:lpstr>
      <vt:lpstr>Per TITUL</vt:lpstr>
      <vt:lpstr>Històric ERTs</vt:lpstr>
      <vt:lpstr>Dep total</vt:lpstr>
      <vt:lpstr>Dep indiv</vt:lpstr>
      <vt:lpstr>Històric dep-ling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Mascarell Vaya</dc:creator>
  <cp:lastModifiedBy>Victoria Mascarell Vaya</cp:lastModifiedBy>
  <dcterms:created xsi:type="dcterms:W3CDTF">2025-10-22T11:45:29Z</dcterms:created>
  <dcterms:modified xsi:type="dcterms:W3CDTF">2025-11-20T11:46:53Z</dcterms:modified>
</cp:coreProperties>
</file>