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4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5.xml" ContentType="application/vnd.openxmlformats-officedocument.drawing+xml"/>
  <Override PartName="/xl/charts/chart19.xml" ContentType="application/vnd.openxmlformats-officedocument.drawingml.chart+xml"/>
  <Override PartName="/xl/drawings/drawing6.xml" ContentType="application/vnd.openxmlformats-officedocument.drawingml.chartshapes+xml"/>
  <Override PartName="/xl/charts/chart20.xml" ContentType="application/vnd.openxmlformats-officedocument.drawingml.chart+xml"/>
  <Override PartName="/xl/drawings/drawing7.xml" ContentType="application/vnd.openxmlformats-officedocument.drawingml.chartshapes+xml"/>
  <Override PartName="/xl/charts/chart21.xml" ContentType="application/vnd.openxmlformats-officedocument.drawingml.chart+xml"/>
  <Override PartName="/xl/drawings/drawing8.xml" ContentType="application/vnd.openxmlformats-officedocument.drawingml.chartshapes+xml"/>
  <Override PartName="/xl/charts/chart22.xml" ContentType="application/vnd.openxmlformats-officedocument.drawingml.chart+xml"/>
  <Override PartName="/xl/drawings/drawing9.xml" ContentType="application/vnd.openxmlformats-officedocument.drawingml.chartshapes+xml"/>
  <Override PartName="/xl/charts/chart23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2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3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4.xml" ContentType="application/vnd.openxmlformats-officedocument.drawing+xml"/>
  <Override PartName="/xl/charts/chart39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15.xml" ContentType="application/vnd.openxmlformats-officedocument.drawing+xml"/>
  <Override PartName="/xl/charts/chart4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4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4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6.xml" ContentType="application/vnd.openxmlformats-officedocument.drawing+xml"/>
  <Override PartName="/xl/charts/chart4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5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5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5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5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7.xml" ContentType="application/vnd.openxmlformats-officedocument.drawing+xml"/>
  <Override PartName="/xl/charts/chart5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5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5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57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58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5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60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8.xml" ContentType="application/vnd.openxmlformats-officedocument.drawing+xml"/>
  <Override PartName="/xl/charts/chart61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62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63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64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65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9.xml" ContentType="application/vnd.openxmlformats-officedocument.drawing+xml"/>
  <Override PartName="/xl/charts/chart66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67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68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69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70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20.xml" ContentType="application/vnd.openxmlformats-officedocument.drawing+xml"/>
  <Override PartName="/xl/charts/chart71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72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73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74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75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21.xml" ContentType="application/vnd.openxmlformats-officedocument.drawing+xml"/>
  <Override PartName="/xl/charts/chart76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77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78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79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cmasva\Desktop\SPNL\Estadístiques\WEB\25-26\"/>
    </mc:Choice>
  </mc:AlternateContent>
  <xr:revisionPtr revIDLastSave="0" documentId="13_ncr:1_{BCC0BED6-9AAC-4360-9A38-6757CDCCC12A}" xr6:coauthVersionLast="47" xr6:coauthVersionMax="47" xr10:uidLastSave="{00000000-0000-0000-0000-000000000000}"/>
  <bookViews>
    <workbookView xWindow="-120" yWindow="-120" windowWidth="19440" windowHeight="15000" tabRatio="553" firstSheet="7" activeTab="14" xr2:uid="{00000000-000D-0000-FFFF-FFFF00000000}"/>
  </bookViews>
  <sheets>
    <sheet name="2001" sheetId="2" r:id="rId1"/>
    <sheet name="2011" sheetId="1" r:id="rId2"/>
    <sheet name="2012" sheetId="3" r:id="rId3"/>
    <sheet name="2013" sheetId="4" r:id="rId4"/>
    <sheet name="2014" sheetId="6" r:id="rId5"/>
    <sheet name="2015" sheetId="7" r:id="rId6"/>
    <sheet name="2016" sheetId="8" r:id="rId7"/>
    <sheet name="2017" sheetId="10" r:id="rId8"/>
    <sheet name="2018" sheetId="11" r:id="rId9"/>
    <sheet name="2019" sheetId="12" r:id="rId10"/>
    <sheet name="2020" sheetId="13" r:id="rId11"/>
    <sheet name="2022" sheetId="15" r:id="rId12"/>
    <sheet name="2023" sheetId="16" r:id="rId13"/>
    <sheet name="2024" sheetId="17" r:id="rId14"/>
    <sheet name="2025" sheetId="18" r:id="rId15"/>
    <sheet name="evolució" sheetId="5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54" i="18" l="1"/>
  <c r="B54" i="18"/>
  <c r="S53" i="18"/>
  <c r="R53" i="18"/>
  <c r="Q53" i="18"/>
  <c r="P53" i="18"/>
  <c r="O53" i="18"/>
  <c r="N53" i="18"/>
  <c r="M53" i="18"/>
  <c r="L53" i="18"/>
  <c r="K53" i="18"/>
  <c r="J53" i="18"/>
  <c r="I53" i="18"/>
  <c r="H53" i="18"/>
  <c r="G53" i="18"/>
  <c r="F53" i="18"/>
  <c r="E53" i="18"/>
  <c r="D53" i="18"/>
  <c r="S52" i="18"/>
  <c r="R52" i="18"/>
  <c r="Q52" i="18"/>
  <c r="P52" i="18"/>
  <c r="O52" i="18"/>
  <c r="N52" i="18"/>
  <c r="M52" i="18"/>
  <c r="L52" i="18"/>
  <c r="K52" i="18"/>
  <c r="J52" i="18"/>
  <c r="I52" i="18"/>
  <c r="H52" i="18"/>
  <c r="G52" i="18"/>
  <c r="F52" i="18"/>
  <c r="E52" i="18"/>
  <c r="D52" i="18"/>
  <c r="S51" i="18"/>
  <c r="R51" i="18"/>
  <c r="Q51" i="18"/>
  <c r="P51" i="18"/>
  <c r="O51" i="18"/>
  <c r="N51" i="18"/>
  <c r="M51" i="18"/>
  <c r="L51" i="18"/>
  <c r="K51" i="18"/>
  <c r="J51" i="18"/>
  <c r="I51" i="18"/>
  <c r="H51" i="18"/>
  <c r="G51" i="18"/>
  <c r="F51" i="18"/>
  <c r="E51" i="18"/>
  <c r="D51" i="18"/>
  <c r="S50" i="18"/>
  <c r="R50" i="18"/>
  <c r="Q50" i="18"/>
  <c r="P50" i="18"/>
  <c r="O50" i="18"/>
  <c r="N50" i="18"/>
  <c r="M50" i="18"/>
  <c r="L50" i="18"/>
  <c r="K50" i="18"/>
  <c r="J50" i="18"/>
  <c r="I50" i="18"/>
  <c r="H50" i="18"/>
  <c r="G50" i="18"/>
  <c r="F50" i="18"/>
  <c r="E50" i="18"/>
  <c r="D50" i="18"/>
  <c r="S49" i="18"/>
  <c r="R49" i="18"/>
  <c r="Q49" i="18"/>
  <c r="P49" i="18"/>
  <c r="O49" i="18"/>
  <c r="N49" i="18"/>
  <c r="M49" i="18"/>
  <c r="L49" i="18"/>
  <c r="K49" i="18"/>
  <c r="J49" i="18"/>
  <c r="I49" i="18"/>
  <c r="H49" i="18"/>
  <c r="G49" i="18"/>
  <c r="F49" i="18"/>
  <c r="E49" i="18"/>
  <c r="D49" i="18"/>
  <c r="S48" i="18"/>
  <c r="R48" i="18"/>
  <c r="Q48" i="18"/>
  <c r="P48" i="18"/>
  <c r="O48" i="18"/>
  <c r="N48" i="18"/>
  <c r="M48" i="18"/>
  <c r="L48" i="18"/>
  <c r="K48" i="18"/>
  <c r="J48" i="18"/>
  <c r="I48" i="18"/>
  <c r="H48" i="18"/>
  <c r="G48" i="18"/>
  <c r="F48" i="18"/>
  <c r="E48" i="18"/>
  <c r="D48" i="18"/>
  <c r="S47" i="18"/>
  <c r="R47" i="18"/>
  <c r="Q47" i="18"/>
  <c r="P47" i="18"/>
  <c r="O47" i="18"/>
  <c r="N47" i="18"/>
  <c r="M47" i="18"/>
  <c r="L47" i="18"/>
  <c r="K47" i="18"/>
  <c r="J47" i="18"/>
  <c r="I47" i="18"/>
  <c r="H47" i="18"/>
  <c r="G47" i="18"/>
  <c r="F47" i="18"/>
  <c r="E47" i="18"/>
  <c r="D47" i="18"/>
  <c r="S46" i="18"/>
  <c r="R46" i="18"/>
  <c r="Q46" i="18"/>
  <c r="P46" i="18"/>
  <c r="O46" i="18"/>
  <c r="N46" i="18"/>
  <c r="M46" i="18"/>
  <c r="L46" i="18"/>
  <c r="K46" i="18"/>
  <c r="J46" i="18"/>
  <c r="I46" i="18"/>
  <c r="H46" i="18"/>
  <c r="G46" i="18"/>
  <c r="F46" i="18"/>
  <c r="E46" i="18"/>
  <c r="D46" i="18"/>
  <c r="S45" i="18"/>
  <c r="R45" i="18"/>
  <c r="Q45" i="18"/>
  <c r="P45" i="18"/>
  <c r="O45" i="18"/>
  <c r="N45" i="18"/>
  <c r="M45" i="18"/>
  <c r="L45" i="18"/>
  <c r="K45" i="18"/>
  <c r="J45" i="18"/>
  <c r="I45" i="18"/>
  <c r="H45" i="18"/>
  <c r="G45" i="18"/>
  <c r="F45" i="18"/>
  <c r="E45" i="18"/>
  <c r="D45" i="18"/>
  <c r="S44" i="18"/>
  <c r="R44" i="18"/>
  <c r="Q44" i="18"/>
  <c r="P44" i="18"/>
  <c r="O44" i="18"/>
  <c r="N44" i="18"/>
  <c r="M44" i="18"/>
  <c r="L44" i="18"/>
  <c r="K44" i="18"/>
  <c r="J44" i="18"/>
  <c r="I44" i="18"/>
  <c r="H44" i="18"/>
  <c r="G44" i="18"/>
  <c r="F44" i="18"/>
  <c r="E44" i="18"/>
  <c r="D44" i="18"/>
  <c r="S43" i="18"/>
  <c r="R43" i="18"/>
  <c r="Q43" i="18"/>
  <c r="P43" i="18"/>
  <c r="O43" i="18"/>
  <c r="N43" i="18"/>
  <c r="M43" i="18"/>
  <c r="L43" i="18"/>
  <c r="K43" i="18"/>
  <c r="J43" i="18"/>
  <c r="I43" i="18"/>
  <c r="H43" i="18"/>
  <c r="G43" i="18"/>
  <c r="F43" i="18"/>
  <c r="E43" i="18"/>
  <c r="D43" i="18"/>
  <c r="S42" i="18"/>
  <c r="R42" i="18"/>
  <c r="Q42" i="18"/>
  <c r="P42" i="18"/>
  <c r="O42" i="18"/>
  <c r="N42" i="18"/>
  <c r="M42" i="18"/>
  <c r="L42" i="18"/>
  <c r="K42" i="18"/>
  <c r="J42" i="18"/>
  <c r="I42" i="18"/>
  <c r="H42" i="18"/>
  <c r="G42" i="18"/>
  <c r="F42" i="18"/>
  <c r="E42" i="18"/>
  <c r="D42" i="18"/>
  <c r="S41" i="18"/>
  <c r="R41" i="18"/>
  <c r="Q41" i="18"/>
  <c r="P41" i="18"/>
  <c r="O41" i="18"/>
  <c r="N41" i="18"/>
  <c r="M41" i="18"/>
  <c r="L41" i="18"/>
  <c r="K41" i="18"/>
  <c r="J41" i="18"/>
  <c r="I41" i="18"/>
  <c r="H41" i="18"/>
  <c r="G41" i="18"/>
  <c r="F41" i="18"/>
  <c r="E41" i="18"/>
  <c r="D41" i="18"/>
  <c r="S40" i="18"/>
  <c r="R40" i="18"/>
  <c r="Q40" i="18"/>
  <c r="P40" i="18"/>
  <c r="O40" i="18"/>
  <c r="N40" i="18"/>
  <c r="M40" i="18"/>
  <c r="L40" i="18"/>
  <c r="K40" i="18"/>
  <c r="J40" i="18"/>
  <c r="I40" i="18"/>
  <c r="H40" i="18"/>
  <c r="G40" i="18"/>
  <c r="F40" i="18"/>
  <c r="E40" i="18"/>
  <c r="D40" i="18"/>
  <c r="S39" i="18"/>
  <c r="R39" i="18"/>
  <c r="Q39" i="18"/>
  <c r="P39" i="18"/>
  <c r="O39" i="18"/>
  <c r="N39" i="18"/>
  <c r="M39" i="18"/>
  <c r="L39" i="18"/>
  <c r="K39" i="18"/>
  <c r="J39" i="18"/>
  <c r="I39" i="18"/>
  <c r="H39" i="18"/>
  <c r="G39" i="18"/>
  <c r="F39" i="18"/>
  <c r="E39" i="18"/>
  <c r="D39" i="18"/>
  <c r="S38" i="18"/>
  <c r="R38" i="18"/>
  <c r="Q38" i="18"/>
  <c r="P38" i="18"/>
  <c r="O38" i="18"/>
  <c r="N38" i="18"/>
  <c r="M38" i="18"/>
  <c r="L38" i="18"/>
  <c r="K38" i="18"/>
  <c r="J38" i="18"/>
  <c r="I38" i="18"/>
  <c r="H38" i="18"/>
  <c r="G38" i="18"/>
  <c r="F38" i="18"/>
  <c r="E38" i="18"/>
  <c r="D38" i="18"/>
  <c r="S37" i="18"/>
  <c r="R37" i="18"/>
  <c r="Q37" i="18"/>
  <c r="P37" i="18"/>
  <c r="O37" i="18"/>
  <c r="N37" i="18"/>
  <c r="M37" i="18"/>
  <c r="L37" i="18"/>
  <c r="K37" i="18"/>
  <c r="J37" i="18"/>
  <c r="I37" i="18"/>
  <c r="H37" i="18"/>
  <c r="G37" i="18"/>
  <c r="F37" i="18"/>
  <c r="E37" i="18"/>
  <c r="D37" i="18"/>
  <c r="S36" i="18"/>
  <c r="R36" i="18"/>
  <c r="Q36" i="18"/>
  <c r="P36" i="18"/>
  <c r="O36" i="18"/>
  <c r="N36" i="18"/>
  <c r="M36" i="18"/>
  <c r="L36" i="18"/>
  <c r="K36" i="18"/>
  <c r="J36" i="18"/>
  <c r="I36" i="18"/>
  <c r="H36" i="18"/>
  <c r="G36" i="18"/>
  <c r="F36" i="18"/>
  <c r="E36" i="18"/>
  <c r="D36" i="18"/>
  <c r="S35" i="18"/>
  <c r="R35" i="18"/>
  <c r="Q35" i="18"/>
  <c r="P35" i="18"/>
  <c r="O35" i="18"/>
  <c r="N35" i="18"/>
  <c r="M35" i="18"/>
  <c r="L35" i="18"/>
  <c r="K35" i="18"/>
  <c r="J35" i="18"/>
  <c r="I35" i="18"/>
  <c r="H35" i="18"/>
  <c r="G35" i="18"/>
  <c r="F35" i="18"/>
  <c r="E35" i="18"/>
  <c r="D35" i="18"/>
  <c r="S34" i="18"/>
  <c r="R34" i="18"/>
  <c r="Q34" i="18"/>
  <c r="P34" i="18"/>
  <c r="O34" i="18"/>
  <c r="N34" i="18"/>
  <c r="M34" i="18"/>
  <c r="L34" i="18"/>
  <c r="K34" i="18"/>
  <c r="J34" i="18"/>
  <c r="I34" i="18"/>
  <c r="H34" i="18"/>
  <c r="G34" i="18"/>
  <c r="F34" i="18"/>
  <c r="E34" i="18"/>
  <c r="D34" i="18"/>
  <c r="S33" i="18"/>
  <c r="R33" i="18"/>
  <c r="Q33" i="18"/>
  <c r="P33" i="18"/>
  <c r="O33" i="18"/>
  <c r="N33" i="18"/>
  <c r="M33" i="18"/>
  <c r="L33" i="18"/>
  <c r="K33" i="18"/>
  <c r="J33" i="18"/>
  <c r="I33" i="18"/>
  <c r="H33" i="18"/>
  <c r="G33" i="18"/>
  <c r="F33" i="18"/>
  <c r="E33" i="18"/>
  <c r="D33" i="18"/>
  <c r="S32" i="18"/>
  <c r="R32" i="18"/>
  <c r="Q32" i="18"/>
  <c r="P32" i="18"/>
  <c r="O32" i="18"/>
  <c r="N32" i="18"/>
  <c r="M32" i="18"/>
  <c r="L32" i="18"/>
  <c r="K32" i="18"/>
  <c r="J32" i="18"/>
  <c r="I32" i="18"/>
  <c r="H32" i="18"/>
  <c r="G32" i="18"/>
  <c r="F32" i="18"/>
  <c r="E32" i="18"/>
  <c r="D32" i="18"/>
  <c r="S31" i="18"/>
  <c r="R31" i="18"/>
  <c r="Q31" i="18"/>
  <c r="P31" i="18"/>
  <c r="O31" i="18"/>
  <c r="N31" i="18"/>
  <c r="M31" i="18"/>
  <c r="L31" i="18"/>
  <c r="K31" i="18"/>
  <c r="J31" i="18"/>
  <c r="I31" i="18"/>
  <c r="H31" i="18"/>
  <c r="G31" i="18"/>
  <c r="F31" i="18"/>
  <c r="E31" i="18"/>
  <c r="D31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T27" i="18"/>
  <c r="S27" i="18"/>
  <c r="R27" i="18"/>
  <c r="Q27" i="18"/>
  <c r="Q54" i="18" s="1"/>
  <c r="G58" i="18" s="1"/>
  <c r="P27" i="18"/>
  <c r="P54" i="18" s="1"/>
  <c r="G57" i="18" s="1"/>
  <c r="O27" i="18"/>
  <c r="N27" i="18"/>
  <c r="M27" i="18"/>
  <c r="M54" i="18" s="1"/>
  <c r="F58" i="18" s="1"/>
  <c r="L27" i="18"/>
  <c r="L54" i="18" s="1"/>
  <c r="F57" i="18" s="1"/>
  <c r="K27" i="18"/>
  <c r="J27" i="18"/>
  <c r="I27" i="18"/>
  <c r="I54" i="18" s="1"/>
  <c r="E58" i="18" s="1"/>
  <c r="H27" i="18"/>
  <c r="H54" i="18" s="1"/>
  <c r="E57" i="18" s="1"/>
  <c r="G27" i="18"/>
  <c r="F27" i="18"/>
  <c r="E27" i="18"/>
  <c r="E54" i="18" s="1"/>
  <c r="D58" i="18" s="1"/>
  <c r="D27" i="18"/>
  <c r="D54" i="18" s="1"/>
  <c r="D57" i="18" s="1"/>
  <c r="B27" i="18"/>
  <c r="E27" i="17"/>
  <c r="F27" i="17"/>
  <c r="G27" i="17"/>
  <c r="H27" i="17"/>
  <c r="I27" i="17"/>
  <c r="J27" i="17"/>
  <c r="K27" i="17"/>
  <c r="L27" i="17"/>
  <c r="L54" i="17" s="1"/>
  <c r="F57" i="17" s="1"/>
  <c r="M27" i="17"/>
  <c r="N27" i="17"/>
  <c r="O27" i="17"/>
  <c r="P27" i="17"/>
  <c r="Q27" i="17"/>
  <c r="R27" i="17"/>
  <c r="S27" i="17"/>
  <c r="T27" i="17"/>
  <c r="O54" i="17" s="1"/>
  <c r="F60" i="17" s="1"/>
  <c r="T54" i="17"/>
  <c r="B54" i="17"/>
  <c r="S53" i="17"/>
  <c r="R53" i="17"/>
  <c r="Q53" i="17"/>
  <c r="P53" i="17"/>
  <c r="O53" i="17"/>
  <c r="N53" i="17"/>
  <c r="M53" i="17"/>
  <c r="L53" i="17"/>
  <c r="K53" i="17"/>
  <c r="J53" i="17"/>
  <c r="I53" i="17"/>
  <c r="H53" i="17"/>
  <c r="G53" i="17"/>
  <c r="F53" i="17"/>
  <c r="E53" i="17"/>
  <c r="D53" i="17"/>
  <c r="S52" i="17"/>
  <c r="R52" i="17"/>
  <c r="Q52" i="17"/>
  <c r="P52" i="17"/>
  <c r="O52" i="17"/>
  <c r="N52" i="17"/>
  <c r="M52" i="17"/>
  <c r="L52" i="17"/>
  <c r="K52" i="17"/>
  <c r="J52" i="17"/>
  <c r="I52" i="17"/>
  <c r="H52" i="17"/>
  <c r="G52" i="17"/>
  <c r="F52" i="17"/>
  <c r="E52" i="17"/>
  <c r="D52" i="17"/>
  <c r="S51" i="17"/>
  <c r="R51" i="17"/>
  <c r="Q51" i="17"/>
  <c r="P51" i="17"/>
  <c r="O51" i="17"/>
  <c r="N51" i="17"/>
  <c r="M51" i="17"/>
  <c r="L51" i="17"/>
  <c r="K51" i="17"/>
  <c r="J51" i="17"/>
  <c r="I51" i="17"/>
  <c r="H51" i="17"/>
  <c r="G51" i="17"/>
  <c r="F51" i="17"/>
  <c r="E51" i="17"/>
  <c r="D51" i="17"/>
  <c r="S50" i="17"/>
  <c r="R50" i="17"/>
  <c r="Q50" i="17"/>
  <c r="P50" i="17"/>
  <c r="O50" i="17"/>
  <c r="N50" i="17"/>
  <c r="M50" i="17"/>
  <c r="L50" i="17"/>
  <c r="K50" i="17"/>
  <c r="J50" i="17"/>
  <c r="I50" i="17"/>
  <c r="H50" i="17"/>
  <c r="G50" i="17"/>
  <c r="F50" i="17"/>
  <c r="E50" i="17"/>
  <c r="D50" i="17"/>
  <c r="S49" i="17"/>
  <c r="R49" i="17"/>
  <c r="Q49" i="17"/>
  <c r="P49" i="17"/>
  <c r="O49" i="17"/>
  <c r="N49" i="17"/>
  <c r="M49" i="17"/>
  <c r="L49" i="17"/>
  <c r="K49" i="17"/>
  <c r="J49" i="17"/>
  <c r="I49" i="17"/>
  <c r="H49" i="17"/>
  <c r="G49" i="17"/>
  <c r="F49" i="17"/>
  <c r="E49" i="17"/>
  <c r="D49" i="17"/>
  <c r="S48" i="17"/>
  <c r="R48" i="17"/>
  <c r="Q48" i="17"/>
  <c r="P48" i="17"/>
  <c r="O48" i="17"/>
  <c r="N48" i="17"/>
  <c r="M48" i="17"/>
  <c r="L48" i="17"/>
  <c r="K48" i="17"/>
  <c r="J48" i="17"/>
  <c r="I48" i="17"/>
  <c r="H48" i="17"/>
  <c r="G48" i="17"/>
  <c r="F48" i="17"/>
  <c r="E48" i="17"/>
  <c r="D48" i="17"/>
  <c r="S47" i="17"/>
  <c r="R47" i="17"/>
  <c r="Q47" i="17"/>
  <c r="P47" i="17"/>
  <c r="O47" i="17"/>
  <c r="N47" i="17"/>
  <c r="M47" i="17"/>
  <c r="L47" i="17"/>
  <c r="K47" i="17"/>
  <c r="J47" i="17"/>
  <c r="I47" i="17"/>
  <c r="H47" i="17"/>
  <c r="G47" i="17"/>
  <c r="F47" i="17"/>
  <c r="E47" i="17"/>
  <c r="D47" i="17"/>
  <c r="S46" i="17"/>
  <c r="R46" i="17"/>
  <c r="Q46" i="17"/>
  <c r="P46" i="17"/>
  <c r="O46" i="17"/>
  <c r="N46" i="17"/>
  <c r="M46" i="17"/>
  <c r="L46" i="17"/>
  <c r="K46" i="17"/>
  <c r="J46" i="17"/>
  <c r="I46" i="17"/>
  <c r="H46" i="17"/>
  <c r="G46" i="17"/>
  <c r="F46" i="17"/>
  <c r="E46" i="17"/>
  <c r="D46" i="17"/>
  <c r="S45" i="17"/>
  <c r="R45" i="17"/>
  <c r="Q45" i="17"/>
  <c r="P45" i="17"/>
  <c r="O45" i="17"/>
  <c r="N45" i="17"/>
  <c r="M45" i="17"/>
  <c r="L45" i="17"/>
  <c r="K45" i="17"/>
  <c r="J45" i="17"/>
  <c r="I45" i="17"/>
  <c r="H45" i="17"/>
  <c r="G45" i="17"/>
  <c r="F45" i="17"/>
  <c r="E45" i="17"/>
  <c r="D45" i="17"/>
  <c r="S44" i="17"/>
  <c r="R44" i="17"/>
  <c r="Q44" i="17"/>
  <c r="P44" i="17"/>
  <c r="O44" i="17"/>
  <c r="N44" i="17"/>
  <c r="M44" i="17"/>
  <c r="L44" i="17"/>
  <c r="K44" i="17"/>
  <c r="J44" i="17"/>
  <c r="I44" i="17"/>
  <c r="H44" i="17"/>
  <c r="G44" i="17"/>
  <c r="F44" i="17"/>
  <c r="E44" i="17"/>
  <c r="D44" i="17"/>
  <c r="S43" i="17"/>
  <c r="R43" i="17"/>
  <c r="Q43" i="17"/>
  <c r="P43" i="17"/>
  <c r="O43" i="17"/>
  <c r="N43" i="17"/>
  <c r="M43" i="17"/>
  <c r="L43" i="17"/>
  <c r="K43" i="17"/>
  <c r="J43" i="17"/>
  <c r="I43" i="17"/>
  <c r="H43" i="17"/>
  <c r="G43" i="17"/>
  <c r="F43" i="17"/>
  <c r="E43" i="17"/>
  <c r="D43" i="17"/>
  <c r="S42" i="17"/>
  <c r="R42" i="17"/>
  <c r="Q42" i="17"/>
  <c r="P42" i="17"/>
  <c r="O42" i="17"/>
  <c r="N42" i="17"/>
  <c r="M42" i="17"/>
  <c r="L42" i="17"/>
  <c r="K42" i="17"/>
  <c r="J42" i="17"/>
  <c r="I42" i="17"/>
  <c r="H42" i="17"/>
  <c r="G42" i="17"/>
  <c r="F42" i="17"/>
  <c r="E42" i="17"/>
  <c r="D42" i="17"/>
  <c r="S41" i="17"/>
  <c r="R41" i="17"/>
  <c r="Q41" i="17"/>
  <c r="P41" i="17"/>
  <c r="O41" i="17"/>
  <c r="N41" i="17"/>
  <c r="M41" i="17"/>
  <c r="L41" i="17"/>
  <c r="K41" i="17"/>
  <c r="J41" i="17"/>
  <c r="I41" i="17"/>
  <c r="H41" i="17"/>
  <c r="G41" i="17"/>
  <c r="F41" i="17"/>
  <c r="E41" i="17"/>
  <c r="D41" i="17"/>
  <c r="S40" i="17"/>
  <c r="R40" i="17"/>
  <c r="Q40" i="17"/>
  <c r="P40" i="17"/>
  <c r="O40" i="17"/>
  <c r="N40" i="17"/>
  <c r="M40" i="17"/>
  <c r="L40" i="17"/>
  <c r="K40" i="17"/>
  <c r="J40" i="17"/>
  <c r="I40" i="17"/>
  <c r="H40" i="17"/>
  <c r="G40" i="17"/>
  <c r="F40" i="17"/>
  <c r="E40" i="17"/>
  <c r="D40" i="17"/>
  <c r="S39" i="17"/>
  <c r="R39" i="17"/>
  <c r="Q39" i="17"/>
  <c r="P39" i="17"/>
  <c r="O39" i="17"/>
  <c r="N39" i="17"/>
  <c r="M39" i="17"/>
  <c r="L39" i="17"/>
  <c r="K39" i="17"/>
  <c r="J39" i="17"/>
  <c r="I39" i="17"/>
  <c r="H39" i="17"/>
  <c r="G39" i="17"/>
  <c r="F39" i="17"/>
  <c r="E39" i="17"/>
  <c r="D39" i="17"/>
  <c r="S38" i="17"/>
  <c r="R38" i="17"/>
  <c r="Q38" i="17"/>
  <c r="P38" i="17"/>
  <c r="O38" i="17"/>
  <c r="N38" i="17"/>
  <c r="M38" i="17"/>
  <c r="L38" i="17"/>
  <c r="K38" i="17"/>
  <c r="J38" i="17"/>
  <c r="I38" i="17"/>
  <c r="H38" i="17"/>
  <c r="G38" i="17"/>
  <c r="F38" i="17"/>
  <c r="E38" i="17"/>
  <c r="D38" i="17"/>
  <c r="S37" i="17"/>
  <c r="R37" i="17"/>
  <c r="Q37" i="17"/>
  <c r="P37" i="17"/>
  <c r="O37" i="17"/>
  <c r="N37" i="17"/>
  <c r="M37" i="17"/>
  <c r="L37" i="17"/>
  <c r="K37" i="17"/>
  <c r="J37" i="17"/>
  <c r="I37" i="17"/>
  <c r="H37" i="17"/>
  <c r="G37" i="17"/>
  <c r="F37" i="17"/>
  <c r="E37" i="17"/>
  <c r="D37" i="17"/>
  <c r="S36" i="17"/>
  <c r="R36" i="17"/>
  <c r="Q36" i="17"/>
  <c r="P36" i="17"/>
  <c r="O36" i="17"/>
  <c r="N36" i="17"/>
  <c r="M36" i="17"/>
  <c r="L36" i="17"/>
  <c r="K36" i="17"/>
  <c r="J36" i="17"/>
  <c r="I36" i="17"/>
  <c r="H36" i="17"/>
  <c r="G36" i="17"/>
  <c r="F36" i="17"/>
  <c r="E36" i="17"/>
  <c r="D36" i="17"/>
  <c r="S35" i="17"/>
  <c r="R35" i="17"/>
  <c r="Q35" i="17"/>
  <c r="P35" i="17"/>
  <c r="O35" i="17"/>
  <c r="N35" i="17"/>
  <c r="M35" i="17"/>
  <c r="L35" i="17"/>
  <c r="K35" i="17"/>
  <c r="J35" i="17"/>
  <c r="I35" i="17"/>
  <c r="H35" i="17"/>
  <c r="G35" i="17"/>
  <c r="F35" i="17"/>
  <c r="E35" i="17"/>
  <c r="D35" i="17"/>
  <c r="S34" i="17"/>
  <c r="R34" i="17"/>
  <c r="Q34" i="17"/>
  <c r="P34" i="17"/>
  <c r="O34" i="17"/>
  <c r="N34" i="17"/>
  <c r="M34" i="17"/>
  <c r="L34" i="17"/>
  <c r="K34" i="17"/>
  <c r="J34" i="17"/>
  <c r="I34" i="17"/>
  <c r="H34" i="17"/>
  <c r="G34" i="17"/>
  <c r="F34" i="17"/>
  <c r="E34" i="17"/>
  <c r="D34" i="17"/>
  <c r="S33" i="17"/>
  <c r="R33" i="17"/>
  <c r="Q33" i="17"/>
  <c r="P33" i="17"/>
  <c r="O33" i="17"/>
  <c r="N33" i="17"/>
  <c r="M33" i="17"/>
  <c r="L33" i="17"/>
  <c r="K33" i="17"/>
  <c r="J33" i="17"/>
  <c r="I33" i="17"/>
  <c r="H33" i="17"/>
  <c r="G33" i="17"/>
  <c r="F33" i="17"/>
  <c r="E33" i="17"/>
  <c r="D33" i="17"/>
  <c r="S32" i="17"/>
  <c r="R32" i="17"/>
  <c r="Q32" i="17"/>
  <c r="P32" i="17"/>
  <c r="O32" i="17"/>
  <c r="N32" i="17"/>
  <c r="M32" i="17"/>
  <c r="L32" i="17"/>
  <c r="K32" i="17"/>
  <c r="J32" i="17"/>
  <c r="I32" i="17"/>
  <c r="H32" i="17"/>
  <c r="G32" i="17"/>
  <c r="F32" i="17"/>
  <c r="E32" i="17"/>
  <c r="D32" i="17"/>
  <c r="S31" i="17"/>
  <c r="R31" i="17"/>
  <c r="Q31" i="17"/>
  <c r="P31" i="17"/>
  <c r="O31" i="17"/>
  <c r="N31" i="17"/>
  <c r="M31" i="17"/>
  <c r="L31" i="17"/>
  <c r="K31" i="17"/>
  <c r="J31" i="17"/>
  <c r="I31" i="17"/>
  <c r="H31" i="17"/>
  <c r="G31" i="17"/>
  <c r="F31" i="17"/>
  <c r="E31" i="17"/>
  <c r="D31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P54" i="17"/>
  <c r="G57" i="17" s="1"/>
  <c r="H54" i="17"/>
  <c r="E57" i="17" s="1"/>
  <c r="D27" i="17"/>
  <c r="B27" i="17"/>
  <c r="T54" i="16"/>
  <c r="B54" i="16"/>
  <c r="D31" i="16"/>
  <c r="E31" i="16"/>
  <c r="F31" i="16"/>
  <c r="G31" i="16"/>
  <c r="H31" i="16"/>
  <c r="I31" i="16"/>
  <c r="J31" i="16"/>
  <c r="K31" i="16"/>
  <c r="L31" i="16"/>
  <c r="M31" i="16"/>
  <c r="N31" i="16"/>
  <c r="O31" i="16"/>
  <c r="P31" i="16"/>
  <c r="Q31" i="16"/>
  <c r="R31" i="16"/>
  <c r="S31" i="16"/>
  <c r="D32" i="16"/>
  <c r="E32" i="16"/>
  <c r="F32" i="16"/>
  <c r="G32" i="16"/>
  <c r="H32" i="16"/>
  <c r="I32" i="16"/>
  <c r="J32" i="16"/>
  <c r="K32" i="16"/>
  <c r="L32" i="16"/>
  <c r="M32" i="16"/>
  <c r="N32" i="16"/>
  <c r="O32" i="16"/>
  <c r="P32" i="16"/>
  <c r="Q32" i="16"/>
  <c r="R32" i="16"/>
  <c r="S32" i="16"/>
  <c r="D33" i="16"/>
  <c r="E33" i="16"/>
  <c r="F33" i="16"/>
  <c r="G33" i="16"/>
  <c r="H33" i="16"/>
  <c r="I33" i="16"/>
  <c r="J33" i="16"/>
  <c r="K33" i="16"/>
  <c r="L33" i="16"/>
  <c r="M33" i="16"/>
  <c r="N33" i="16"/>
  <c r="O33" i="16"/>
  <c r="P33" i="16"/>
  <c r="Q33" i="16"/>
  <c r="R33" i="16"/>
  <c r="S33" i="16"/>
  <c r="D34" i="16"/>
  <c r="E34" i="16"/>
  <c r="F34" i="16"/>
  <c r="G34" i="16"/>
  <c r="H34" i="16"/>
  <c r="I34" i="16"/>
  <c r="J34" i="16"/>
  <c r="K34" i="16"/>
  <c r="L34" i="16"/>
  <c r="M34" i="16"/>
  <c r="N34" i="16"/>
  <c r="O34" i="16"/>
  <c r="P34" i="16"/>
  <c r="Q34" i="16"/>
  <c r="R34" i="16"/>
  <c r="S34" i="16"/>
  <c r="D35" i="16"/>
  <c r="E35" i="16"/>
  <c r="F35" i="16"/>
  <c r="G35" i="16"/>
  <c r="H35" i="16"/>
  <c r="I35" i="16"/>
  <c r="J35" i="16"/>
  <c r="K35" i="16"/>
  <c r="L35" i="16"/>
  <c r="M35" i="16"/>
  <c r="N35" i="16"/>
  <c r="O35" i="16"/>
  <c r="P35" i="16"/>
  <c r="Q35" i="16"/>
  <c r="R35" i="16"/>
  <c r="S35" i="16"/>
  <c r="D36" i="16"/>
  <c r="E36" i="16"/>
  <c r="F36" i="16"/>
  <c r="G36" i="16"/>
  <c r="H36" i="16"/>
  <c r="I36" i="16"/>
  <c r="J36" i="16"/>
  <c r="K36" i="16"/>
  <c r="L36" i="16"/>
  <c r="M36" i="16"/>
  <c r="N36" i="16"/>
  <c r="O36" i="16"/>
  <c r="P36" i="16"/>
  <c r="Q36" i="16"/>
  <c r="R36" i="16"/>
  <c r="S36" i="16"/>
  <c r="D37" i="16"/>
  <c r="E37" i="16"/>
  <c r="F37" i="16"/>
  <c r="G37" i="16"/>
  <c r="H37" i="16"/>
  <c r="I37" i="16"/>
  <c r="J37" i="16"/>
  <c r="K37" i="16"/>
  <c r="L37" i="16"/>
  <c r="M37" i="16"/>
  <c r="N37" i="16"/>
  <c r="O37" i="16"/>
  <c r="P37" i="16"/>
  <c r="Q37" i="16"/>
  <c r="R37" i="16"/>
  <c r="S37" i="16"/>
  <c r="D38" i="16"/>
  <c r="E38" i="16"/>
  <c r="F38" i="16"/>
  <c r="G38" i="16"/>
  <c r="H38" i="16"/>
  <c r="I38" i="16"/>
  <c r="J38" i="16"/>
  <c r="K38" i="16"/>
  <c r="L38" i="16"/>
  <c r="M38" i="16"/>
  <c r="N38" i="16"/>
  <c r="O38" i="16"/>
  <c r="P38" i="16"/>
  <c r="Q38" i="16"/>
  <c r="R38" i="16"/>
  <c r="S38" i="16"/>
  <c r="D39" i="16"/>
  <c r="E39" i="16"/>
  <c r="F39" i="16"/>
  <c r="G39" i="16"/>
  <c r="H39" i="16"/>
  <c r="I39" i="16"/>
  <c r="J39" i="16"/>
  <c r="K39" i="16"/>
  <c r="L39" i="16"/>
  <c r="M39" i="16"/>
  <c r="N39" i="16"/>
  <c r="O39" i="16"/>
  <c r="P39" i="16"/>
  <c r="Q39" i="16"/>
  <c r="R39" i="16"/>
  <c r="S39" i="16"/>
  <c r="D40" i="16"/>
  <c r="E40" i="16"/>
  <c r="F40" i="16"/>
  <c r="G40" i="16"/>
  <c r="H40" i="16"/>
  <c r="I40" i="16"/>
  <c r="J40" i="16"/>
  <c r="K40" i="16"/>
  <c r="L40" i="16"/>
  <c r="M40" i="16"/>
  <c r="N40" i="16"/>
  <c r="O40" i="16"/>
  <c r="P40" i="16"/>
  <c r="Q40" i="16"/>
  <c r="R40" i="16"/>
  <c r="S40" i="16"/>
  <c r="D41" i="16"/>
  <c r="E41" i="16"/>
  <c r="F41" i="16"/>
  <c r="G41" i="16"/>
  <c r="H41" i="16"/>
  <c r="I41" i="16"/>
  <c r="J41" i="16"/>
  <c r="K41" i="16"/>
  <c r="L41" i="16"/>
  <c r="M41" i="16"/>
  <c r="N41" i="16"/>
  <c r="O41" i="16"/>
  <c r="P41" i="16"/>
  <c r="Q41" i="16"/>
  <c r="R41" i="16"/>
  <c r="S41" i="16"/>
  <c r="D42" i="16"/>
  <c r="E42" i="16"/>
  <c r="F42" i="16"/>
  <c r="G42" i="16"/>
  <c r="H42" i="16"/>
  <c r="I42" i="16"/>
  <c r="J42" i="16"/>
  <c r="K42" i="16"/>
  <c r="L42" i="16"/>
  <c r="M42" i="16"/>
  <c r="N42" i="16"/>
  <c r="O42" i="16"/>
  <c r="P42" i="16"/>
  <c r="Q42" i="16"/>
  <c r="R42" i="16"/>
  <c r="S42" i="16"/>
  <c r="D43" i="16"/>
  <c r="E43" i="16"/>
  <c r="F43" i="16"/>
  <c r="G43" i="16"/>
  <c r="H43" i="16"/>
  <c r="I43" i="16"/>
  <c r="J43" i="16"/>
  <c r="K43" i="16"/>
  <c r="L43" i="16"/>
  <c r="M43" i="16"/>
  <c r="N43" i="16"/>
  <c r="O43" i="16"/>
  <c r="P43" i="16"/>
  <c r="Q43" i="16"/>
  <c r="R43" i="16"/>
  <c r="S43" i="16"/>
  <c r="D44" i="16"/>
  <c r="E44" i="16"/>
  <c r="F44" i="16"/>
  <c r="G44" i="16"/>
  <c r="H44" i="16"/>
  <c r="I44" i="16"/>
  <c r="J44" i="16"/>
  <c r="K44" i="16"/>
  <c r="L44" i="16"/>
  <c r="M44" i="16"/>
  <c r="N44" i="16"/>
  <c r="O44" i="16"/>
  <c r="P44" i="16"/>
  <c r="Q44" i="16"/>
  <c r="R44" i="16"/>
  <c r="S44" i="16"/>
  <c r="D45" i="16"/>
  <c r="E45" i="16"/>
  <c r="F45" i="16"/>
  <c r="G45" i="16"/>
  <c r="H45" i="16"/>
  <c r="I45" i="16"/>
  <c r="J45" i="16"/>
  <c r="K45" i="16"/>
  <c r="L45" i="16"/>
  <c r="M45" i="16"/>
  <c r="N45" i="16"/>
  <c r="O45" i="16"/>
  <c r="P45" i="16"/>
  <c r="Q45" i="16"/>
  <c r="R45" i="16"/>
  <c r="S45" i="16"/>
  <c r="D46" i="16"/>
  <c r="E46" i="16"/>
  <c r="F46" i="16"/>
  <c r="G46" i="16"/>
  <c r="H46" i="16"/>
  <c r="I46" i="16"/>
  <c r="J46" i="16"/>
  <c r="K46" i="16"/>
  <c r="L46" i="16"/>
  <c r="M46" i="16"/>
  <c r="N46" i="16"/>
  <c r="O46" i="16"/>
  <c r="P46" i="16"/>
  <c r="Q46" i="16"/>
  <c r="R46" i="16"/>
  <c r="S46" i="16"/>
  <c r="D47" i="16"/>
  <c r="E47" i="16"/>
  <c r="F47" i="16"/>
  <c r="G47" i="16"/>
  <c r="H47" i="16"/>
  <c r="I47" i="16"/>
  <c r="J47" i="16"/>
  <c r="K47" i="16"/>
  <c r="L47" i="16"/>
  <c r="M47" i="16"/>
  <c r="N47" i="16"/>
  <c r="O47" i="16"/>
  <c r="P47" i="16"/>
  <c r="Q47" i="16"/>
  <c r="R47" i="16"/>
  <c r="S47" i="16"/>
  <c r="D48" i="16"/>
  <c r="E48" i="16"/>
  <c r="F48" i="16"/>
  <c r="G48" i="16"/>
  <c r="H48" i="16"/>
  <c r="I48" i="16"/>
  <c r="J48" i="16"/>
  <c r="K48" i="16"/>
  <c r="L48" i="16"/>
  <c r="M48" i="16"/>
  <c r="N48" i="16"/>
  <c r="O48" i="16"/>
  <c r="P48" i="16"/>
  <c r="Q48" i="16"/>
  <c r="R48" i="16"/>
  <c r="S48" i="16"/>
  <c r="D49" i="16"/>
  <c r="E49" i="16"/>
  <c r="F49" i="16"/>
  <c r="G49" i="16"/>
  <c r="H49" i="16"/>
  <c r="I49" i="16"/>
  <c r="J49" i="16"/>
  <c r="K49" i="16"/>
  <c r="L49" i="16"/>
  <c r="M49" i="16"/>
  <c r="N49" i="16"/>
  <c r="O49" i="16"/>
  <c r="P49" i="16"/>
  <c r="Q49" i="16"/>
  <c r="R49" i="16"/>
  <c r="S49" i="16"/>
  <c r="D50" i="16"/>
  <c r="E50" i="16"/>
  <c r="F50" i="16"/>
  <c r="G50" i="16"/>
  <c r="H50" i="16"/>
  <c r="I50" i="16"/>
  <c r="J50" i="16"/>
  <c r="K50" i="16"/>
  <c r="L50" i="16"/>
  <c r="M50" i="16"/>
  <c r="N50" i="16"/>
  <c r="O50" i="16"/>
  <c r="P50" i="16"/>
  <c r="Q50" i="16"/>
  <c r="R50" i="16"/>
  <c r="S50" i="16"/>
  <c r="D51" i="16"/>
  <c r="E51" i="16"/>
  <c r="F51" i="16"/>
  <c r="G51" i="16"/>
  <c r="H51" i="16"/>
  <c r="I51" i="16"/>
  <c r="J51" i="16"/>
  <c r="K51" i="16"/>
  <c r="L51" i="16"/>
  <c r="M51" i="16"/>
  <c r="N51" i="16"/>
  <c r="O51" i="16"/>
  <c r="P51" i="16"/>
  <c r="Q51" i="16"/>
  <c r="R51" i="16"/>
  <c r="S51" i="16"/>
  <c r="D52" i="16"/>
  <c r="E52" i="16"/>
  <c r="F52" i="16"/>
  <c r="G52" i="16"/>
  <c r="H52" i="16"/>
  <c r="I52" i="16"/>
  <c r="J52" i="16"/>
  <c r="K52" i="16"/>
  <c r="L52" i="16"/>
  <c r="M52" i="16"/>
  <c r="N52" i="16"/>
  <c r="O52" i="16"/>
  <c r="P52" i="16"/>
  <c r="Q52" i="16"/>
  <c r="R52" i="16"/>
  <c r="S52" i="16"/>
  <c r="D53" i="16"/>
  <c r="E53" i="16"/>
  <c r="F53" i="16"/>
  <c r="G53" i="16"/>
  <c r="H53" i="16"/>
  <c r="I53" i="16"/>
  <c r="J53" i="16"/>
  <c r="K53" i="16"/>
  <c r="L53" i="16"/>
  <c r="M53" i="16"/>
  <c r="N53" i="16"/>
  <c r="O53" i="16"/>
  <c r="P53" i="16"/>
  <c r="Q53" i="16"/>
  <c r="R53" i="16"/>
  <c r="S53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E27" i="16"/>
  <c r="F27" i="16"/>
  <c r="G27" i="16"/>
  <c r="H27" i="16"/>
  <c r="I27" i="16"/>
  <c r="J27" i="16"/>
  <c r="K27" i="16"/>
  <c r="L27" i="16"/>
  <c r="M27" i="16"/>
  <c r="N27" i="16"/>
  <c r="O27" i="16"/>
  <c r="P27" i="16"/>
  <c r="Q27" i="16"/>
  <c r="R27" i="16"/>
  <c r="S27" i="16"/>
  <c r="S54" i="16" s="1"/>
  <c r="G60" i="16" s="1"/>
  <c r="T27" i="16"/>
  <c r="D27" i="16"/>
  <c r="B27" i="16"/>
  <c r="R49" i="15"/>
  <c r="Q49" i="15"/>
  <c r="P49" i="15"/>
  <c r="O49" i="15"/>
  <c r="N49" i="15"/>
  <c r="M49" i="15"/>
  <c r="L49" i="15"/>
  <c r="K49" i="15"/>
  <c r="J49" i="15"/>
  <c r="I49" i="15"/>
  <c r="H49" i="15"/>
  <c r="G49" i="15"/>
  <c r="F49" i="15"/>
  <c r="E49" i="15"/>
  <c r="D49" i="15"/>
  <c r="C49" i="15"/>
  <c r="R48" i="15"/>
  <c r="Q48" i="15"/>
  <c r="P48" i="15"/>
  <c r="O48" i="15"/>
  <c r="N48" i="15"/>
  <c r="M48" i="15"/>
  <c r="L48" i="15"/>
  <c r="K48" i="15"/>
  <c r="J48" i="15"/>
  <c r="I48" i="15"/>
  <c r="H48" i="15"/>
  <c r="G48" i="15"/>
  <c r="F48" i="15"/>
  <c r="E48" i="15"/>
  <c r="D48" i="15"/>
  <c r="C48" i="15"/>
  <c r="R47" i="15"/>
  <c r="Q47" i="15"/>
  <c r="P47" i="15"/>
  <c r="O47" i="15"/>
  <c r="N47" i="15"/>
  <c r="M47" i="15"/>
  <c r="L47" i="15"/>
  <c r="K47" i="15"/>
  <c r="J47" i="15"/>
  <c r="I47" i="15"/>
  <c r="H47" i="15"/>
  <c r="G47" i="15"/>
  <c r="F47" i="15"/>
  <c r="E47" i="15"/>
  <c r="D47" i="15"/>
  <c r="C47" i="15"/>
  <c r="R46" i="15"/>
  <c r="Q46" i="15"/>
  <c r="P46" i="15"/>
  <c r="O46" i="15"/>
  <c r="N46" i="15"/>
  <c r="M46" i="15"/>
  <c r="L46" i="15"/>
  <c r="K46" i="15"/>
  <c r="J46" i="15"/>
  <c r="I46" i="15"/>
  <c r="H46" i="15"/>
  <c r="G46" i="15"/>
  <c r="F46" i="15"/>
  <c r="E46" i="15"/>
  <c r="D46" i="15"/>
  <c r="C46" i="15"/>
  <c r="R45" i="15"/>
  <c r="Q45" i="15"/>
  <c r="P45" i="15"/>
  <c r="O45" i="15"/>
  <c r="N45" i="15"/>
  <c r="M45" i="15"/>
  <c r="L45" i="15"/>
  <c r="K45" i="15"/>
  <c r="J45" i="15"/>
  <c r="I45" i="15"/>
  <c r="H45" i="15"/>
  <c r="G45" i="15"/>
  <c r="F45" i="15"/>
  <c r="E45" i="15"/>
  <c r="D45" i="15"/>
  <c r="C45" i="15"/>
  <c r="R44" i="15"/>
  <c r="Q44" i="15"/>
  <c r="P44" i="15"/>
  <c r="O44" i="15"/>
  <c r="N44" i="15"/>
  <c r="M44" i="15"/>
  <c r="L44" i="15"/>
  <c r="K44" i="15"/>
  <c r="J44" i="15"/>
  <c r="I44" i="15"/>
  <c r="H44" i="15"/>
  <c r="G44" i="15"/>
  <c r="F44" i="15"/>
  <c r="E44" i="15"/>
  <c r="D44" i="15"/>
  <c r="C44" i="15"/>
  <c r="R43" i="15"/>
  <c r="Q43" i="15"/>
  <c r="P43" i="15"/>
  <c r="O43" i="15"/>
  <c r="N43" i="15"/>
  <c r="M43" i="15"/>
  <c r="L43" i="15"/>
  <c r="K43" i="15"/>
  <c r="J43" i="15"/>
  <c r="I43" i="15"/>
  <c r="H43" i="15"/>
  <c r="G43" i="15"/>
  <c r="F43" i="15"/>
  <c r="E43" i="15"/>
  <c r="D43" i="15"/>
  <c r="C43" i="15"/>
  <c r="R42" i="15"/>
  <c r="Q42" i="15"/>
  <c r="P42" i="15"/>
  <c r="O42" i="15"/>
  <c r="N42" i="15"/>
  <c r="M42" i="15"/>
  <c r="L42" i="15"/>
  <c r="K42" i="15"/>
  <c r="J42" i="15"/>
  <c r="I42" i="15"/>
  <c r="H42" i="15"/>
  <c r="G42" i="15"/>
  <c r="F42" i="15"/>
  <c r="E42" i="15"/>
  <c r="D42" i="15"/>
  <c r="C42" i="15"/>
  <c r="R41" i="15"/>
  <c r="Q41" i="15"/>
  <c r="P41" i="15"/>
  <c r="O41" i="15"/>
  <c r="N41" i="15"/>
  <c r="M41" i="15"/>
  <c r="L41" i="15"/>
  <c r="K41" i="15"/>
  <c r="J41" i="15"/>
  <c r="I41" i="15"/>
  <c r="H41" i="15"/>
  <c r="G41" i="15"/>
  <c r="F41" i="15"/>
  <c r="E41" i="15"/>
  <c r="D41" i="15"/>
  <c r="C41" i="15"/>
  <c r="R40" i="15"/>
  <c r="Q40" i="15"/>
  <c r="P40" i="15"/>
  <c r="O40" i="15"/>
  <c r="N40" i="15"/>
  <c r="M40" i="15"/>
  <c r="L40" i="15"/>
  <c r="K40" i="15"/>
  <c r="J40" i="15"/>
  <c r="I40" i="15"/>
  <c r="H40" i="15"/>
  <c r="G40" i="15"/>
  <c r="F40" i="15"/>
  <c r="E40" i="15"/>
  <c r="D40" i="15"/>
  <c r="C40" i="15"/>
  <c r="R39" i="15"/>
  <c r="Q39" i="15"/>
  <c r="P39" i="15"/>
  <c r="O39" i="15"/>
  <c r="N39" i="15"/>
  <c r="M39" i="15"/>
  <c r="L39" i="15"/>
  <c r="K39" i="15"/>
  <c r="J39" i="15"/>
  <c r="I39" i="15"/>
  <c r="H39" i="15"/>
  <c r="G39" i="15"/>
  <c r="F39" i="15"/>
  <c r="E39" i="15"/>
  <c r="D39" i="15"/>
  <c r="C39" i="15"/>
  <c r="R38" i="15"/>
  <c r="Q38" i="15"/>
  <c r="P38" i="15"/>
  <c r="O38" i="15"/>
  <c r="N38" i="15"/>
  <c r="M38" i="15"/>
  <c r="L38" i="15"/>
  <c r="K38" i="15"/>
  <c r="J38" i="15"/>
  <c r="I38" i="15"/>
  <c r="H38" i="15"/>
  <c r="G38" i="15"/>
  <c r="F38" i="15"/>
  <c r="E38" i="15"/>
  <c r="D38" i="15"/>
  <c r="C38" i="15"/>
  <c r="R37" i="15"/>
  <c r="Q37" i="15"/>
  <c r="P37" i="15"/>
  <c r="O37" i="15"/>
  <c r="N37" i="15"/>
  <c r="M37" i="15"/>
  <c r="L37" i="15"/>
  <c r="K37" i="15"/>
  <c r="J37" i="15"/>
  <c r="I37" i="15"/>
  <c r="H37" i="15"/>
  <c r="G37" i="15"/>
  <c r="F37" i="15"/>
  <c r="E37" i="15"/>
  <c r="D37" i="15"/>
  <c r="C37" i="15"/>
  <c r="R36" i="15"/>
  <c r="Q36" i="15"/>
  <c r="P36" i="15"/>
  <c r="O36" i="15"/>
  <c r="N36" i="15"/>
  <c r="M36" i="15"/>
  <c r="L36" i="15"/>
  <c r="K36" i="15"/>
  <c r="J36" i="15"/>
  <c r="I36" i="15"/>
  <c r="H36" i="15"/>
  <c r="G36" i="15"/>
  <c r="F36" i="15"/>
  <c r="E36" i="15"/>
  <c r="D36" i="15"/>
  <c r="C36" i="15"/>
  <c r="R35" i="15"/>
  <c r="Q35" i="15"/>
  <c r="P35" i="15"/>
  <c r="O35" i="15"/>
  <c r="N35" i="15"/>
  <c r="M35" i="15"/>
  <c r="L35" i="15"/>
  <c r="K35" i="15"/>
  <c r="J35" i="15"/>
  <c r="I35" i="15"/>
  <c r="H35" i="15"/>
  <c r="G35" i="15"/>
  <c r="F35" i="15"/>
  <c r="E35" i="15"/>
  <c r="D35" i="15"/>
  <c r="C35" i="15"/>
  <c r="R34" i="15"/>
  <c r="Q34" i="15"/>
  <c r="P34" i="15"/>
  <c r="O34" i="15"/>
  <c r="N34" i="15"/>
  <c r="M34" i="15"/>
  <c r="L34" i="15"/>
  <c r="K34" i="15"/>
  <c r="J34" i="15"/>
  <c r="I34" i="15"/>
  <c r="H34" i="15"/>
  <c r="G34" i="15"/>
  <c r="F34" i="15"/>
  <c r="E34" i="15"/>
  <c r="D34" i="15"/>
  <c r="C34" i="15"/>
  <c r="R33" i="15"/>
  <c r="Q33" i="15"/>
  <c r="P33" i="15"/>
  <c r="O33" i="15"/>
  <c r="N33" i="15"/>
  <c r="M33" i="15"/>
  <c r="L33" i="15"/>
  <c r="K33" i="15"/>
  <c r="J33" i="15"/>
  <c r="I33" i="15"/>
  <c r="H33" i="15"/>
  <c r="G33" i="15"/>
  <c r="F33" i="15"/>
  <c r="E33" i="15"/>
  <c r="D33" i="15"/>
  <c r="C33" i="15"/>
  <c r="R32" i="15"/>
  <c r="Q32" i="15"/>
  <c r="P32" i="15"/>
  <c r="O32" i="15"/>
  <c r="N32" i="15"/>
  <c r="M32" i="15"/>
  <c r="L32" i="15"/>
  <c r="K32" i="15"/>
  <c r="J32" i="15"/>
  <c r="I32" i="15"/>
  <c r="H32" i="15"/>
  <c r="G32" i="15"/>
  <c r="F32" i="15"/>
  <c r="E32" i="15"/>
  <c r="D32" i="15"/>
  <c r="C32" i="15"/>
  <c r="R31" i="15"/>
  <c r="Q31" i="15"/>
  <c r="P31" i="15"/>
  <c r="O31" i="15"/>
  <c r="N31" i="15"/>
  <c r="M31" i="15"/>
  <c r="L31" i="15"/>
  <c r="K31" i="15"/>
  <c r="J31" i="15"/>
  <c r="I31" i="15"/>
  <c r="H31" i="15"/>
  <c r="G31" i="15"/>
  <c r="F31" i="15"/>
  <c r="E31" i="15"/>
  <c r="D31" i="15"/>
  <c r="C31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C30" i="15"/>
  <c r="R29" i="15"/>
  <c r="Q29" i="15"/>
  <c r="P29" i="15"/>
  <c r="O29" i="15"/>
  <c r="N29" i="15"/>
  <c r="M29" i="15"/>
  <c r="L29" i="15"/>
  <c r="K29" i="15"/>
  <c r="J29" i="15"/>
  <c r="I29" i="15"/>
  <c r="H29" i="15"/>
  <c r="G29" i="15"/>
  <c r="F29" i="15"/>
  <c r="E29" i="15"/>
  <c r="D29" i="15"/>
  <c r="C29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T24" i="15"/>
  <c r="S24" i="15"/>
  <c r="R50" i="15" s="1"/>
  <c r="F56" i="15" s="1"/>
  <c r="R24" i="15"/>
  <c r="Q50" i="15" s="1"/>
  <c r="F55" i="15" s="1"/>
  <c r="Q24" i="15"/>
  <c r="P50" i="15" s="1"/>
  <c r="F54" i="15" s="1"/>
  <c r="P24" i="15"/>
  <c r="O24" i="15"/>
  <c r="N50" i="15" s="1"/>
  <c r="E56" i="15" s="1"/>
  <c r="N24" i="15"/>
  <c r="M24" i="15"/>
  <c r="K50" i="15" s="1"/>
  <c r="E53" i="15" s="1"/>
  <c r="L24" i="15"/>
  <c r="K24" i="15"/>
  <c r="J24" i="15"/>
  <c r="I50" i="15" s="1"/>
  <c r="D55" i="15" s="1"/>
  <c r="I24" i="15"/>
  <c r="H24" i="15"/>
  <c r="G24" i="15"/>
  <c r="F24" i="15"/>
  <c r="E24" i="15"/>
  <c r="C50" i="15" s="1"/>
  <c r="C53" i="15" s="1"/>
  <c r="D24" i="15"/>
  <c r="B24" i="15"/>
  <c r="F54" i="18" l="1"/>
  <c r="D59" i="18" s="1"/>
  <c r="J54" i="18"/>
  <c r="E59" i="18" s="1"/>
  <c r="N54" i="18"/>
  <c r="F59" i="18" s="1"/>
  <c r="R54" i="18"/>
  <c r="G59" i="18" s="1"/>
  <c r="G54" i="18"/>
  <c r="D60" i="18" s="1"/>
  <c r="K54" i="18"/>
  <c r="E60" i="18" s="1"/>
  <c r="O54" i="18"/>
  <c r="F60" i="18" s="1"/>
  <c r="S54" i="18"/>
  <c r="G60" i="18" s="1"/>
  <c r="K54" i="17"/>
  <c r="E60" i="17" s="1"/>
  <c r="S54" i="17"/>
  <c r="G60" i="17" s="1"/>
  <c r="D54" i="17"/>
  <c r="D57" i="17" s="1"/>
  <c r="G54" i="17"/>
  <c r="D60" i="17" s="1"/>
  <c r="E54" i="17"/>
  <c r="D58" i="17" s="1"/>
  <c r="I54" i="17"/>
  <c r="E58" i="17" s="1"/>
  <c r="M54" i="17"/>
  <c r="F58" i="17" s="1"/>
  <c r="Q54" i="17"/>
  <c r="G58" i="17" s="1"/>
  <c r="R54" i="17"/>
  <c r="G59" i="17" s="1"/>
  <c r="F54" i="17"/>
  <c r="D59" i="17" s="1"/>
  <c r="N54" i="17"/>
  <c r="F59" i="17" s="1"/>
  <c r="J54" i="17"/>
  <c r="E59" i="17" s="1"/>
  <c r="H50" i="15"/>
  <c r="D54" i="15" s="1"/>
  <c r="M50" i="15"/>
  <c r="E55" i="15" s="1"/>
  <c r="E50" i="15"/>
  <c r="C55" i="15" s="1"/>
  <c r="J50" i="15"/>
  <c r="D56" i="15" s="1"/>
  <c r="F50" i="15"/>
  <c r="C56" i="15" s="1"/>
  <c r="K54" i="16"/>
  <c r="E60" i="16" s="1"/>
  <c r="L54" i="16"/>
  <c r="F57" i="16" s="1"/>
  <c r="O54" i="16"/>
  <c r="F60" i="16" s="1"/>
  <c r="G54" i="16"/>
  <c r="D60" i="16" s="1"/>
  <c r="P54" i="16"/>
  <c r="G57" i="16" s="1"/>
  <c r="H54" i="16"/>
  <c r="E57" i="16" s="1"/>
  <c r="D54" i="16"/>
  <c r="D57" i="16" s="1"/>
  <c r="Q54" i="16"/>
  <c r="G58" i="16" s="1"/>
  <c r="M54" i="16"/>
  <c r="F58" i="16" s="1"/>
  <c r="I54" i="16"/>
  <c r="E58" i="16" s="1"/>
  <c r="E54" i="16"/>
  <c r="D58" i="16" s="1"/>
  <c r="R54" i="16"/>
  <c r="G59" i="16" s="1"/>
  <c r="N54" i="16"/>
  <c r="F59" i="16" s="1"/>
  <c r="J54" i="16"/>
  <c r="E59" i="16" s="1"/>
  <c r="F54" i="16"/>
  <c r="D59" i="16" s="1"/>
  <c r="G50" i="15"/>
  <c r="D53" i="15" s="1"/>
  <c r="O50" i="15"/>
  <c r="F53" i="15" s="1"/>
  <c r="D50" i="15"/>
  <c r="C54" i="15" s="1"/>
  <c r="L50" i="15"/>
  <c r="E54" i="15" s="1"/>
  <c r="R21" i="5" l="1"/>
  <c r="R20" i="5"/>
  <c r="R19" i="5"/>
  <c r="R18" i="5"/>
  <c r="R17" i="5"/>
  <c r="R15" i="5"/>
  <c r="R14" i="5"/>
  <c r="R13" i="5"/>
  <c r="R2" i="5"/>
  <c r="O28" i="5" s="1"/>
  <c r="R3" i="5"/>
  <c r="L29" i="5" s="1"/>
  <c r="R4" i="5"/>
  <c r="R5" i="5"/>
  <c r="R6" i="5"/>
  <c r="R7" i="5"/>
  <c r="R8" i="5"/>
  <c r="R9" i="5"/>
  <c r="R10" i="5"/>
  <c r="R11" i="5"/>
  <c r="R12" i="5"/>
  <c r="Q28" i="5" l="1"/>
  <c r="Q33" i="5"/>
  <c r="Q39" i="5"/>
  <c r="B22" i="13" l="1"/>
  <c r="Q45" i="5" l="1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B45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B41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B40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B39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B38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D37" i="5"/>
  <c r="C37" i="5"/>
  <c r="B37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B36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B35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B34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B33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B31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B30" i="5"/>
  <c r="Q29" i="5"/>
  <c r="P29" i="5"/>
  <c r="O29" i="5"/>
  <c r="N29" i="5"/>
  <c r="M29" i="5"/>
  <c r="K29" i="5"/>
  <c r="J29" i="5"/>
  <c r="I29" i="5"/>
  <c r="H29" i="5"/>
  <c r="G29" i="5"/>
  <c r="F29" i="5"/>
  <c r="E29" i="5"/>
  <c r="D29" i="5"/>
  <c r="C29" i="5"/>
  <c r="B29" i="5"/>
  <c r="P28" i="5"/>
  <c r="N28" i="5"/>
  <c r="M28" i="5"/>
  <c r="L28" i="5"/>
  <c r="K28" i="5"/>
  <c r="J28" i="5"/>
  <c r="I28" i="5"/>
  <c r="H28" i="5"/>
  <c r="G28" i="5"/>
  <c r="F28" i="5"/>
  <c r="E28" i="5"/>
  <c r="D28" i="5"/>
  <c r="C28" i="5"/>
  <c r="B28" i="5"/>
  <c r="N16" i="5"/>
  <c r="M16" i="5"/>
  <c r="F16" i="5"/>
  <c r="E16" i="5"/>
  <c r="R45" i="13"/>
  <c r="Q45" i="13"/>
  <c r="P45" i="13"/>
  <c r="O45" i="13"/>
  <c r="N45" i="13"/>
  <c r="M45" i="13"/>
  <c r="L45" i="13"/>
  <c r="K45" i="13"/>
  <c r="J45" i="13"/>
  <c r="I45" i="13"/>
  <c r="H45" i="13"/>
  <c r="G45" i="13"/>
  <c r="F45" i="13"/>
  <c r="E45" i="13"/>
  <c r="D45" i="13"/>
  <c r="C45" i="13"/>
  <c r="R44" i="13"/>
  <c r="Q44" i="13"/>
  <c r="P44" i="13"/>
  <c r="O44" i="13"/>
  <c r="N44" i="13"/>
  <c r="M44" i="13"/>
  <c r="L44" i="13"/>
  <c r="K44" i="13"/>
  <c r="J44" i="13"/>
  <c r="I44" i="13"/>
  <c r="H44" i="13"/>
  <c r="G44" i="13"/>
  <c r="F44" i="13"/>
  <c r="E44" i="13"/>
  <c r="D44" i="13"/>
  <c r="C44" i="13"/>
  <c r="R43" i="13"/>
  <c r="Q43" i="13"/>
  <c r="P43" i="13"/>
  <c r="O43" i="13"/>
  <c r="N43" i="13"/>
  <c r="M43" i="13"/>
  <c r="L43" i="13"/>
  <c r="K43" i="13"/>
  <c r="J43" i="13"/>
  <c r="I43" i="13"/>
  <c r="H43" i="13"/>
  <c r="G43" i="13"/>
  <c r="F43" i="13"/>
  <c r="E43" i="13"/>
  <c r="D43" i="13"/>
  <c r="C43" i="13"/>
  <c r="R42" i="13"/>
  <c r="Q42" i="13"/>
  <c r="P42" i="13"/>
  <c r="O42" i="13"/>
  <c r="N42" i="13"/>
  <c r="M42" i="13"/>
  <c r="L42" i="13"/>
  <c r="K42" i="13"/>
  <c r="J42" i="13"/>
  <c r="I42" i="13"/>
  <c r="H42" i="13"/>
  <c r="G42" i="13"/>
  <c r="F42" i="13"/>
  <c r="E42" i="13"/>
  <c r="D42" i="13"/>
  <c r="C42" i="13"/>
  <c r="R41" i="13"/>
  <c r="Q41" i="13"/>
  <c r="P41" i="13"/>
  <c r="O41" i="13"/>
  <c r="N41" i="13"/>
  <c r="M41" i="13"/>
  <c r="L41" i="13"/>
  <c r="K41" i="13"/>
  <c r="J41" i="13"/>
  <c r="I41" i="13"/>
  <c r="H41" i="13"/>
  <c r="G41" i="13"/>
  <c r="F41" i="13"/>
  <c r="E41" i="13"/>
  <c r="D41" i="13"/>
  <c r="C41" i="13"/>
  <c r="R40" i="13"/>
  <c r="Q40" i="13"/>
  <c r="P40" i="13"/>
  <c r="O40" i="13"/>
  <c r="N40" i="13"/>
  <c r="M40" i="13"/>
  <c r="L40" i="13"/>
  <c r="K40" i="13"/>
  <c r="J40" i="13"/>
  <c r="I40" i="13"/>
  <c r="H40" i="13"/>
  <c r="G40" i="13"/>
  <c r="F40" i="13"/>
  <c r="E40" i="13"/>
  <c r="D40" i="13"/>
  <c r="C40" i="13"/>
  <c r="R39" i="13"/>
  <c r="Q39" i="13"/>
  <c r="P39" i="13"/>
  <c r="O39" i="13"/>
  <c r="N39" i="13"/>
  <c r="M39" i="13"/>
  <c r="L39" i="13"/>
  <c r="K39" i="13"/>
  <c r="J39" i="13"/>
  <c r="I39" i="13"/>
  <c r="H39" i="13"/>
  <c r="G39" i="13"/>
  <c r="F39" i="13"/>
  <c r="E39" i="13"/>
  <c r="D39" i="13"/>
  <c r="C39" i="13"/>
  <c r="R38" i="13"/>
  <c r="Q38" i="13"/>
  <c r="P38" i="13"/>
  <c r="O38" i="13"/>
  <c r="N38" i="13"/>
  <c r="M38" i="13"/>
  <c r="L38" i="13"/>
  <c r="K38" i="13"/>
  <c r="J38" i="13"/>
  <c r="I38" i="13"/>
  <c r="H38" i="13"/>
  <c r="G38" i="13"/>
  <c r="F38" i="13"/>
  <c r="E38" i="13"/>
  <c r="D38" i="13"/>
  <c r="C38" i="13"/>
  <c r="R37" i="13"/>
  <c r="Q37" i="13"/>
  <c r="P37" i="13"/>
  <c r="O37" i="13"/>
  <c r="N37" i="13"/>
  <c r="M37" i="13"/>
  <c r="L37" i="13"/>
  <c r="K37" i="13"/>
  <c r="J37" i="13"/>
  <c r="I37" i="13"/>
  <c r="H37" i="13"/>
  <c r="G37" i="13"/>
  <c r="F37" i="13"/>
  <c r="E37" i="13"/>
  <c r="D37" i="13"/>
  <c r="C37" i="13"/>
  <c r="R36" i="13"/>
  <c r="Q36" i="13"/>
  <c r="P36" i="13"/>
  <c r="O36" i="13"/>
  <c r="N36" i="13"/>
  <c r="M36" i="13"/>
  <c r="L36" i="13"/>
  <c r="K36" i="13"/>
  <c r="J36" i="13"/>
  <c r="I36" i="13"/>
  <c r="H36" i="13"/>
  <c r="G36" i="13"/>
  <c r="F36" i="13"/>
  <c r="E36" i="13"/>
  <c r="D36" i="13"/>
  <c r="C36" i="13"/>
  <c r="R35" i="13"/>
  <c r="Q35" i="13"/>
  <c r="P35" i="13"/>
  <c r="O35" i="13"/>
  <c r="N35" i="13"/>
  <c r="M35" i="13"/>
  <c r="L35" i="13"/>
  <c r="K35" i="13"/>
  <c r="J35" i="13"/>
  <c r="I35" i="13"/>
  <c r="H35" i="13"/>
  <c r="G35" i="13"/>
  <c r="F35" i="13"/>
  <c r="E35" i="13"/>
  <c r="D35" i="13"/>
  <c r="C35" i="13"/>
  <c r="R34" i="13"/>
  <c r="Q34" i="13"/>
  <c r="P34" i="13"/>
  <c r="O34" i="13"/>
  <c r="N34" i="13"/>
  <c r="M34" i="13"/>
  <c r="L34" i="13"/>
  <c r="K34" i="13"/>
  <c r="J34" i="13"/>
  <c r="I34" i="13"/>
  <c r="H34" i="13"/>
  <c r="G34" i="13"/>
  <c r="F34" i="13"/>
  <c r="E34" i="13"/>
  <c r="D34" i="13"/>
  <c r="C34" i="13"/>
  <c r="R33" i="13"/>
  <c r="Q33" i="13"/>
  <c r="P33" i="13"/>
  <c r="O33" i="13"/>
  <c r="N33" i="13"/>
  <c r="M33" i="13"/>
  <c r="L33" i="13"/>
  <c r="K33" i="13"/>
  <c r="J33" i="13"/>
  <c r="I33" i="13"/>
  <c r="H33" i="13"/>
  <c r="G33" i="13"/>
  <c r="F33" i="13"/>
  <c r="E33" i="13"/>
  <c r="D33" i="13"/>
  <c r="C33" i="13"/>
  <c r="R32" i="13"/>
  <c r="Q32" i="13"/>
  <c r="P32" i="13"/>
  <c r="O32" i="13"/>
  <c r="N32" i="13"/>
  <c r="M32" i="13"/>
  <c r="L32" i="13"/>
  <c r="K32" i="13"/>
  <c r="J32" i="13"/>
  <c r="I32" i="13"/>
  <c r="H32" i="13"/>
  <c r="G32" i="13"/>
  <c r="F32" i="13"/>
  <c r="E32" i="13"/>
  <c r="D32" i="13"/>
  <c r="C32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D31" i="13"/>
  <c r="C31" i="13"/>
  <c r="R30" i="13"/>
  <c r="Q30" i="13"/>
  <c r="P30" i="13"/>
  <c r="O30" i="13"/>
  <c r="N30" i="13"/>
  <c r="M30" i="13"/>
  <c r="L30" i="13"/>
  <c r="K30" i="13"/>
  <c r="J30" i="13"/>
  <c r="I30" i="13"/>
  <c r="H30" i="13"/>
  <c r="G30" i="13"/>
  <c r="F30" i="13"/>
  <c r="E30" i="13"/>
  <c r="D30" i="13"/>
  <c r="C30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C28" i="13"/>
  <c r="R27" i="13"/>
  <c r="Q27" i="13"/>
  <c r="P27" i="13"/>
  <c r="O27" i="13"/>
  <c r="N27" i="13"/>
  <c r="M27" i="13"/>
  <c r="L27" i="13"/>
  <c r="K27" i="13"/>
  <c r="J27" i="13"/>
  <c r="I27" i="13"/>
  <c r="H27" i="13"/>
  <c r="G27" i="13"/>
  <c r="F27" i="13"/>
  <c r="E27" i="13"/>
  <c r="D27" i="13"/>
  <c r="C27" i="13"/>
  <c r="T22" i="13"/>
  <c r="S22" i="13"/>
  <c r="R22" i="13"/>
  <c r="Q22" i="13"/>
  <c r="P22" i="13"/>
  <c r="O22" i="13"/>
  <c r="N22" i="13"/>
  <c r="M22" i="13"/>
  <c r="L22" i="13"/>
  <c r="K22" i="13"/>
  <c r="J22" i="13"/>
  <c r="I22" i="13"/>
  <c r="H46" i="13" s="1"/>
  <c r="D51" i="13" s="1"/>
  <c r="H22" i="13"/>
  <c r="G22" i="13"/>
  <c r="F22" i="13"/>
  <c r="E22" i="13"/>
  <c r="D46" i="13" s="1"/>
  <c r="C51" i="13" s="1"/>
  <c r="D22" i="13"/>
  <c r="E46" i="12"/>
  <c r="C52" i="12" s="1"/>
  <c r="R45" i="12"/>
  <c r="Q45" i="12"/>
  <c r="P45" i="12"/>
  <c r="O45" i="12"/>
  <c r="N45" i="12"/>
  <c r="M45" i="12"/>
  <c r="L45" i="12"/>
  <c r="K45" i="12"/>
  <c r="J45" i="12"/>
  <c r="I45" i="12"/>
  <c r="H45" i="12"/>
  <c r="G45" i="12"/>
  <c r="F45" i="12"/>
  <c r="E45" i="12"/>
  <c r="D45" i="12"/>
  <c r="C45" i="12"/>
  <c r="R44" i="12"/>
  <c r="Q44" i="12"/>
  <c r="P44" i="12"/>
  <c r="O44" i="12"/>
  <c r="N44" i="12"/>
  <c r="M44" i="12"/>
  <c r="L44" i="12"/>
  <c r="K44" i="12"/>
  <c r="J44" i="12"/>
  <c r="I44" i="12"/>
  <c r="H44" i="12"/>
  <c r="G44" i="12"/>
  <c r="F44" i="12"/>
  <c r="E44" i="12"/>
  <c r="D44" i="12"/>
  <c r="C44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F43" i="12"/>
  <c r="E43" i="12"/>
  <c r="D43" i="12"/>
  <c r="C43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F42" i="12"/>
  <c r="E42" i="12"/>
  <c r="D42" i="12"/>
  <c r="C42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E41" i="12"/>
  <c r="D41" i="12"/>
  <c r="C41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F40" i="12"/>
  <c r="E40" i="12"/>
  <c r="D40" i="12"/>
  <c r="C40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E39" i="12"/>
  <c r="D39" i="12"/>
  <c r="C39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E38" i="12"/>
  <c r="D38" i="12"/>
  <c r="C38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F37" i="12"/>
  <c r="E37" i="12"/>
  <c r="D37" i="12"/>
  <c r="C37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E36" i="12"/>
  <c r="D36" i="12"/>
  <c r="C36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E35" i="12"/>
  <c r="D35" i="12"/>
  <c r="C35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F34" i="12"/>
  <c r="E34" i="12"/>
  <c r="D34" i="12"/>
  <c r="C34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F33" i="12"/>
  <c r="E33" i="12"/>
  <c r="D33" i="12"/>
  <c r="C33" i="12"/>
  <c r="R32" i="12"/>
  <c r="Q32" i="12"/>
  <c r="P32" i="12"/>
  <c r="O32" i="12"/>
  <c r="N32" i="12"/>
  <c r="M32" i="12"/>
  <c r="L32" i="12"/>
  <c r="K32" i="12"/>
  <c r="J32" i="12"/>
  <c r="I32" i="12"/>
  <c r="H32" i="12"/>
  <c r="G32" i="12"/>
  <c r="F32" i="12"/>
  <c r="E32" i="12"/>
  <c r="D32" i="12"/>
  <c r="C32" i="12"/>
  <c r="R31" i="12"/>
  <c r="Q31" i="12"/>
  <c r="P31" i="12"/>
  <c r="O31" i="12"/>
  <c r="N31" i="12"/>
  <c r="M31" i="12"/>
  <c r="L31" i="12"/>
  <c r="K31" i="12"/>
  <c r="J31" i="12"/>
  <c r="I31" i="12"/>
  <c r="H31" i="12"/>
  <c r="G31" i="12"/>
  <c r="F31" i="12"/>
  <c r="E31" i="12"/>
  <c r="D31" i="12"/>
  <c r="C31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C29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R27" i="12"/>
  <c r="Q27" i="12"/>
  <c r="P27" i="12"/>
  <c r="O27" i="12"/>
  <c r="N27" i="12"/>
  <c r="M27" i="12"/>
  <c r="L27" i="12"/>
  <c r="K27" i="12"/>
  <c r="J27" i="12"/>
  <c r="I27" i="12"/>
  <c r="H27" i="12"/>
  <c r="G27" i="12"/>
  <c r="F27" i="12"/>
  <c r="E27" i="12"/>
  <c r="D27" i="12"/>
  <c r="C27" i="12"/>
  <c r="T22" i="12"/>
  <c r="S22" i="12"/>
  <c r="R22" i="12"/>
  <c r="Q22" i="12"/>
  <c r="P22" i="12"/>
  <c r="O22" i="12"/>
  <c r="N22" i="12"/>
  <c r="L46" i="12" s="1"/>
  <c r="E51" i="12" s="1"/>
  <c r="M22" i="12"/>
  <c r="L22" i="12"/>
  <c r="K22" i="12"/>
  <c r="J22" i="12"/>
  <c r="I22" i="12"/>
  <c r="H22" i="12"/>
  <c r="G22" i="12"/>
  <c r="F22" i="12"/>
  <c r="D46" i="12" s="1"/>
  <c r="C51" i="12" s="1"/>
  <c r="E22" i="12"/>
  <c r="D22" i="12"/>
  <c r="B22" i="12"/>
  <c r="F49" i="11"/>
  <c r="F47" i="11"/>
  <c r="L43" i="11"/>
  <c r="E47" i="11" s="1"/>
  <c r="K43" i="11"/>
  <c r="E46" i="11" s="1"/>
  <c r="D43" i="11"/>
  <c r="C47" i="11" s="1"/>
  <c r="C43" i="11"/>
  <c r="C46" i="11" s="1"/>
  <c r="R42" i="11"/>
  <c r="Q42" i="11"/>
  <c r="P42" i="11"/>
  <c r="S42" i="11" s="1"/>
  <c r="O42" i="11"/>
  <c r="N42" i="11"/>
  <c r="M42" i="11"/>
  <c r="L42" i="11"/>
  <c r="K42" i="11"/>
  <c r="J42" i="11"/>
  <c r="I42" i="11"/>
  <c r="H42" i="11"/>
  <c r="G42" i="11"/>
  <c r="F42" i="11"/>
  <c r="E42" i="11"/>
  <c r="D42" i="11"/>
  <c r="C42" i="11"/>
  <c r="R41" i="11"/>
  <c r="Q41" i="11"/>
  <c r="P41" i="11"/>
  <c r="S41" i="11" s="1"/>
  <c r="O41" i="11"/>
  <c r="N41" i="11"/>
  <c r="M41" i="11"/>
  <c r="L41" i="11"/>
  <c r="K41" i="11"/>
  <c r="J41" i="11"/>
  <c r="I41" i="11"/>
  <c r="H41" i="11"/>
  <c r="G41" i="11"/>
  <c r="F41" i="11"/>
  <c r="E41" i="11"/>
  <c r="D41" i="11"/>
  <c r="C41" i="11"/>
  <c r="S40" i="11"/>
  <c r="R40" i="11"/>
  <c r="Q40" i="11"/>
  <c r="P40" i="11"/>
  <c r="O40" i="11"/>
  <c r="N40" i="11"/>
  <c r="M40" i="11"/>
  <c r="L40" i="11"/>
  <c r="K40" i="11"/>
  <c r="J40" i="11"/>
  <c r="I40" i="11"/>
  <c r="H40" i="11"/>
  <c r="G40" i="11"/>
  <c r="F40" i="11"/>
  <c r="E40" i="11"/>
  <c r="D40" i="11"/>
  <c r="C40" i="11"/>
  <c r="R39" i="11"/>
  <c r="Q39" i="11"/>
  <c r="P39" i="11"/>
  <c r="S39" i="11" s="1"/>
  <c r="O39" i="11"/>
  <c r="N39" i="11"/>
  <c r="M39" i="11"/>
  <c r="L39" i="11"/>
  <c r="K39" i="11"/>
  <c r="J39" i="11"/>
  <c r="I39" i="11"/>
  <c r="H39" i="11"/>
  <c r="G39" i="11"/>
  <c r="F39" i="11"/>
  <c r="E39" i="11"/>
  <c r="D39" i="11"/>
  <c r="C39" i="11"/>
  <c r="R38" i="11"/>
  <c r="Q38" i="11"/>
  <c r="P38" i="11"/>
  <c r="O38" i="11"/>
  <c r="N38" i="11"/>
  <c r="M38" i="11"/>
  <c r="L38" i="11"/>
  <c r="K38" i="11"/>
  <c r="J38" i="11"/>
  <c r="I38" i="11"/>
  <c r="H38" i="11"/>
  <c r="G38" i="11"/>
  <c r="F38" i="11"/>
  <c r="E38" i="11"/>
  <c r="D38" i="11"/>
  <c r="C38" i="11"/>
  <c r="R37" i="11"/>
  <c r="Q37" i="11"/>
  <c r="P37" i="11"/>
  <c r="O37" i="11"/>
  <c r="N37" i="11"/>
  <c r="M37" i="11"/>
  <c r="L37" i="11"/>
  <c r="K37" i="11"/>
  <c r="J37" i="11"/>
  <c r="I37" i="11"/>
  <c r="H37" i="11"/>
  <c r="G37" i="11"/>
  <c r="F37" i="11"/>
  <c r="E37" i="11"/>
  <c r="D37" i="11"/>
  <c r="C37" i="11"/>
  <c r="R36" i="11"/>
  <c r="S36" i="11" s="1"/>
  <c r="Q36" i="11"/>
  <c r="P36" i="11"/>
  <c r="O36" i="11"/>
  <c r="N36" i="11"/>
  <c r="M36" i="11"/>
  <c r="L36" i="11"/>
  <c r="K36" i="11"/>
  <c r="J36" i="11"/>
  <c r="I36" i="11"/>
  <c r="H36" i="11"/>
  <c r="G36" i="11"/>
  <c r="F36" i="11"/>
  <c r="E36" i="11"/>
  <c r="D36" i="11"/>
  <c r="C36" i="11"/>
  <c r="S35" i="11"/>
  <c r="R35" i="11"/>
  <c r="Q35" i="11"/>
  <c r="P35" i="11"/>
  <c r="O35" i="11"/>
  <c r="N35" i="11"/>
  <c r="M35" i="11"/>
  <c r="L35" i="11"/>
  <c r="K35" i="11"/>
  <c r="J35" i="11"/>
  <c r="I35" i="11"/>
  <c r="H35" i="11"/>
  <c r="G35" i="11"/>
  <c r="F35" i="11"/>
  <c r="E35" i="11"/>
  <c r="D35" i="11"/>
  <c r="C35" i="11"/>
  <c r="R34" i="11"/>
  <c r="Q34" i="11"/>
  <c r="P34" i="11"/>
  <c r="S34" i="11" s="1"/>
  <c r="O34" i="11"/>
  <c r="N34" i="11"/>
  <c r="M34" i="11"/>
  <c r="L34" i="11"/>
  <c r="K34" i="11"/>
  <c r="J34" i="11"/>
  <c r="I34" i="11"/>
  <c r="H34" i="11"/>
  <c r="G34" i="11"/>
  <c r="F34" i="11"/>
  <c r="E34" i="11"/>
  <c r="D34" i="11"/>
  <c r="C34" i="11"/>
  <c r="R33" i="11"/>
  <c r="Q33" i="11"/>
  <c r="P33" i="11"/>
  <c r="S33" i="11" s="1"/>
  <c r="O33" i="11"/>
  <c r="N33" i="11"/>
  <c r="M33" i="11"/>
  <c r="L33" i="11"/>
  <c r="K33" i="11"/>
  <c r="J33" i="11"/>
  <c r="I33" i="11"/>
  <c r="H33" i="11"/>
  <c r="G33" i="11"/>
  <c r="F33" i="11"/>
  <c r="E33" i="11"/>
  <c r="D33" i="11"/>
  <c r="C33" i="11"/>
  <c r="S32" i="11"/>
  <c r="R32" i="11"/>
  <c r="Q32" i="11"/>
  <c r="P32" i="11"/>
  <c r="O32" i="11"/>
  <c r="N32" i="11"/>
  <c r="M32" i="11"/>
  <c r="L32" i="11"/>
  <c r="K32" i="11"/>
  <c r="J32" i="11"/>
  <c r="I32" i="11"/>
  <c r="H32" i="11"/>
  <c r="G32" i="11"/>
  <c r="F32" i="11"/>
  <c r="E32" i="11"/>
  <c r="D32" i="11"/>
  <c r="C32" i="11"/>
  <c r="R31" i="11"/>
  <c r="Q31" i="11"/>
  <c r="P31" i="11"/>
  <c r="S31" i="11" s="1"/>
  <c r="O31" i="11"/>
  <c r="N31" i="11"/>
  <c r="M31" i="11"/>
  <c r="L31" i="11"/>
  <c r="K31" i="11"/>
  <c r="J31" i="11"/>
  <c r="I31" i="11"/>
  <c r="H31" i="11"/>
  <c r="G31" i="11"/>
  <c r="F31" i="11"/>
  <c r="E31" i="11"/>
  <c r="D31" i="11"/>
  <c r="C31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R29" i="11"/>
  <c r="Q29" i="11"/>
  <c r="P29" i="11"/>
  <c r="O29" i="11"/>
  <c r="N29" i="11"/>
  <c r="M29" i="11"/>
  <c r="L29" i="11"/>
  <c r="K29" i="11"/>
  <c r="J29" i="11"/>
  <c r="I29" i="11"/>
  <c r="H29" i="11"/>
  <c r="G29" i="11"/>
  <c r="F29" i="11"/>
  <c r="E29" i="11"/>
  <c r="D29" i="11"/>
  <c r="C29" i="11"/>
  <c r="R28" i="11"/>
  <c r="S28" i="11" s="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C28" i="11"/>
  <c r="S27" i="11"/>
  <c r="R27" i="11"/>
  <c r="Q27" i="11"/>
  <c r="P27" i="11"/>
  <c r="O27" i="11"/>
  <c r="N27" i="11"/>
  <c r="M27" i="11"/>
  <c r="L27" i="11"/>
  <c r="K27" i="11"/>
  <c r="J27" i="11"/>
  <c r="I27" i="11"/>
  <c r="H27" i="11"/>
  <c r="G27" i="11"/>
  <c r="F27" i="11"/>
  <c r="E27" i="11"/>
  <c r="D27" i="11"/>
  <c r="C27" i="11"/>
  <c r="R26" i="11"/>
  <c r="Q26" i="11"/>
  <c r="P26" i="11"/>
  <c r="S26" i="11" s="1"/>
  <c r="O26" i="11"/>
  <c r="N26" i="11"/>
  <c r="M26" i="11"/>
  <c r="L26" i="11"/>
  <c r="K26" i="11"/>
  <c r="J26" i="11"/>
  <c r="I26" i="11"/>
  <c r="H26" i="11"/>
  <c r="G26" i="11"/>
  <c r="F26" i="11"/>
  <c r="E26" i="11"/>
  <c r="D26" i="11"/>
  <c r="C26" i="11"/>
  <c r="R25" i="11"/>
  <c r="Q25" i="11"/>
  <c r="P25" i="11"/>
  <c r="S25" i="11" s="1"/>
  <c r="O25" i="11"/>
  <c r="N25" i="11"/>
  <c r="M25" i="11"/>
  <c r="L25" i="11"/>
  <c r="K25" i="11"/>
  <c r="J25" i="11"/>
  <c r="I25" i="11"/>
  <c r="H25" i="11"/>
  <c r="G25" i="11"/>
  <c r="F25" i="11"/>
  <c r="E25" i="11"/>
  <c r="D25" i="11"/>
  <c r="C25" i="11"/>
  <c r="S24" i="11"/>
  <c r="R24" i="11"/>
  <c r="Q24" i="11"/>
  <c r="P24" i="11"/>
  <c r="O24" i="11"/>
  <c r="N24" i="11"/>
  <c r="M24" i="11"/>
  <c r="L24" i="11"/>
  <c r="K24" i="11"/>
  <c r="J24" i="11"/>
  <c r="I24" i="11"/>
  <c r="H24" i="11"/>
  <c r="G24" i="11"/>
  <c r="F24" i="11"/>
  <c r="E24" i="11"/>
  <c r="D24" i="11"/>
  <c r="C24" i="11"/>
  <c r="S20" i="11"/>
  <c r="R20" i="11"/>
  <c r="R43" i="11" s="1"/>
  <c r="Q20" i="11"/>
  <c r="Q43" i="11" s="1"/>
  <c r="F48" i="11" s="1"/>
  <c r="P20" i="11"/>
  <c r="P43" i="11" s="1"/>
  <c r="S43" i="11" s="1"/>
  <c r="O20" i="11"/>
  <c r="O43" i="11" s="1"/>
  <c r="F46" i="11" s="1"/>
  <c r="N20" i="11"/>
  <c r="N43" i="11" s="1"/>
  <c r="E49" i="11" s="1"/>
  <c r="M20" i="11"/>
  <c r="M43" i="11" s="1"/>
  <c r="E48" i="11" s="1"/>
  <c r="L20" i="11"/>
  <c r="K20" i="11"/>
  <c r="J20" i="11"/>
  <c r="J43" i="11" s="1"/>
  <c r="D49" i="11" s="1"/>
  <c r="I20" i="11"/>
  <c r="I43" i="11" s="1"/>
  <c r="D48" i="11" s="1"/>
  <c r="H20" i="11"/>
  <c r="H43" i="11" s="1"/>
  <c r="D47" i="11" s="1"/>
  <c r="G20" i="11"/>
  <c r="G43" i="11" s="1"/>
  <c r="D46" i="11" s="1"/>
  <c r="F20" i="11"/>
  <c r="F43" i="11" s="1"/>
  <c r="C49" i="11" s="1"/>
  <c r="E20" i="11"/>
  <c r="E43" i="11" s="1"/>
  <c r="C48" i="11" s="1"/>
  <c r="D20" i="11"/>
  <c r="C20" i="11"/>
  <c r="D49" i="10"/>
  <c r="C49" i="10"/>
  <c r="D47" i="10"/>
  <c r="C47" i="10"/>
  <c r="D46" i="10"/>
  <c r="C46" i="10"/>
  <c r="S43" i="10"/>
  <c r="R43" i="10"/>
  <c r="F49" i="10" s="1"/>
  <c r="Q43" i="10"/>
  <c r="F48" i="10" s="1"/>
  <c r="P43" i="10"/>
  <c r="F47" i="10" s="1"/>
  <c r="O43" i="10"/>
  <c r="F46" i="10" s="1"/>
  <c r="N43" i="10"/>
  <c r="E49" i="10" s="1"/>
  <c r="M43" i="10"/>
  <c r="E48" i="10" s="1"/>
  <c r="L43" i="10"/>
  <c r="E47" i="10" s="1"/>
  <c r="K43" i="10"/>
  <c r="E46" i="10" s="1"/>
  <c r="J43" i="10"/>
  <c r="I43" i="10"/>
  <c r="D48" i="10" s="1"/>
  <c r="H43" i="10"/>
  <c r="G43" i="10"/>
  <c r="F43" i="10"/>
  <c r="E43" i="10"/>
  <c r="C48" i="10" s="1"/>
  <c r="D43" i="10"/>
  <c r="C43" i="10"/>
  <c r="R42" i="10"/>
  <c r="Q42" i="10"/>
  <c r="P42" i="10"/>
  <c r="O42" i="10"/>
  <c r="N42" i="10"/>
  <c r="M42" i="10"/>
  <c r="L42" i="10"/>
  <c r="K42" i="10"/>
  <c r="J42" i="10"/>
  <c r="I42" i="10"/>
  <c r="H42" i="10"/>
  <c r="G42" i="10"/>
  <c r="F42" i="10"/>
  <c r="E42" i="10"/>
  <c r="D42" i="10"/>
  <c r="C42" i="10"/>
  <c r="S41" i="10"/>
  <c r="R41" i="10"/>
  <c r="Q41" i="10"/>
  <c r="P41" i="10"/>
  <c r="O41" i="10"/>
  <c r="N41" i="10"/>
  <c r="M41" i="10"/>
  <c r="L41" i="10"/>
  <c r="K41" i="10"/>
  <c r="J41" i="10"/>
  <c r="I41" i="10"/>
  <c r="H41" i="10"/>
  <c r="G41" i="10"/>
  <c r="F41" i="10"/>
  <c r="E41" i="10"/>
  <c r="D41" i="10"/>
  <c r="C41" i="10"/>
  <c r="R40" i="10"/>
  <c r="Q40" i="10"/>
  <c r="P40" i="10"/>
  <c r="S40" i="10" s="1"/>
  <c r="O40" i="10"/>
  <c r="N40" i="10"/>
  <c r="M40" i="10"/>
  <c r="L40" i="10"/>
  <c r="K40" i="10"/>
  <c r="J40" i="10"/>
  <c r="I40" i="10"/>
  <c r="H40" i="10"/>
  <c r="G40" i="10"/>
  <c r="F40" i="10"/>
  <c r="E40" i="10"/>
  <c r="D40" i="10"/>
  <c r="C40" i="10"/>
  <c r="R39" i="10"/>
  <c r="Q39" i="10"/>
  <c r="P39" i="10"/>
  <c r="S39" i="10" s="1"/>
  <c r="O39" i="10"/>
  <c r="N39" i="10"/>
  <c r="M39" i="10"/>
  <c r="L39" i="10"/>
  <c r="K39" i="10"/>
  <c r="J39" i="10"/>
  <c r="I39" i="10"/>
  <c r="H39" i="10"/>
  <c r="G39" i="10"/>
  <c r="F39" i="10"/>
  <c r="E39" i="10"/>
  <c r="D39" i="10"/>
  <c r="C39" i="10"/>
  <c r="R38" i="10"/>
  <c r="Q38" i="10"/>
  <c r="P38" i="10"/>
  <c r="S38" i="10" s="1"/>
  <c r="O38" i="10"/>
  <c r="N38" i="10"/>
  <c r="M38" i="10"/>
  <c r="L38" i="10"/>
  <c r="K38" i="10"/>
  <c r="J38" i="10"/>
  <c r="I38" i="10"/>
  <c r="H38" i="10"/>
  <c r="G38" i="10"/>
  <c r="F38" i="10"/>
  <c r="E38" i="10"/>
  <c r="D38" i="10"/>
  <c r="C38" i="10"/>
  <c r="R37" i="10"/>
  <c r="S37" i="10" s="1"/>
  <c r="Q37" i="10"/>
  <c r="P37" i="10"/>
  <c r="O37" i="10"/>
  <c r="N37" i="10"/>
  <c r="M37" i="10"/>
  <c r="L37" i="10"/>
  <c r="K37" i="10"/>
  <c r="J37" i="10"/>
  <c r="I37" i="10"/>
  <c r="H37" i="10"/>
  <c r="G37" i="10"/>
  <c r="F37" i="10"/>
  <c r="E37" i="10"/>
  <c r="D37" i="10"/>
  <c r="C37" i="10"/>
  <c r="S36" i="10"/>
  <c r="R36" i="10"/>
  <c r="Q36" i="10"/>
  <c r="P36" i="10"/>
  <c r="O36" i="10"/>
  <c r="N36" i="10"/>
  <c r="M36" i="10"/>
  <c r="L36" i="10"/>
  <c r="K36" i="10"/>
  <c r="J36" i="10"/>
  <c r="I36" i="10"/>
  <c r="H36" i="10"/>
  <c r="G36" i="10"/>
  <c r="F36" i="10"/>
  <c r="E36" i="10"/>
  <c r="D36" i="10"/>
  <c r="C36" i="10"/>
  <c r="R35" i="10"/>
  <c r="Q35" i="10"/>
  <c r="P35" i="10"/>
  <c r="O35" i="10"/>
  <c r="N35" i="10"/>
  <c r="M35" i="10"/>
  <c r="L35" i="10"/>
  <c r="K35" i="10"/>
  <c r="J35" i="10"/>
  <c r="I35" i="10"/>
  <c r="H35" i="10"/>
  <c r="G35" i="10"/>
  <c r="F35" i="10"/>
  <c r="E35" i="10"/>
  <c r="D35" i="10"/>
  <c r="C35" i="10"/>
  <c r="R34" i="10"/>
  <c r="Q34" i="10"/>
  <c r="P34" i="10"/>
  <c r="O34" i="10"/>
  <c r="N34" i="10"/>
  <c r="M34" i="10"/>
  <c r="L34" i="10"/>
  <c r="K34" i="10"/>
  <c r="J34" i="10"/>
  <c r="I34" i="10"/>
  <c r="H34" i="10"/>
  <c r="G34" i="10"/>
  <c r="F34" i="10"/>
  <c r="E34" i="10"/>
  <c r="D34" i="10"/>
  <c r="C34" i="10"/>
  <c r="S33" i="10"/>
  <c r="R33" i="10"/>
  <c r="Q33" i="10"/>
  <c r="P33" i="10"/>
  <c r="O33" i="10"/>
  <c r="N33" i="10"/>
  <c r="M33" i="10"/>
  <c r="L33" i="10"/>
  <c r="K33" i="10"/>
  <c r="J33" i="10"/>
  <c r="I33" i="10"/>
  <c r="H33" i="10"/>
  <c r="G33" i="10"/>
  <c r="F33" i="10"/>
  <c r="E33" i="10"/>
  <c r="D33" i="10"/>
  <c r="C33" i="10"/>
  <c r="R32" i="10"/>
  <c r="Q32" i="10"/>
  <c r="P32" i="10"/>
  <c r="S32" i="10" s="1"/>
  <c r="O32" i="10"/>
  <c r="N32" i="10"/>
  <c r="M32" i="10"/>
  <c r="L32" i="10"/>
  <c r="K32" i="10"/>
  <c r="J32" i="10"/>
  <c r="I32" i="10"/>
  <c r="H32" i="10"/>
  <c r="G32" i="10"/>
  <c r="F32" i="10"/>
  <c r="E32" i="10"/>
  <c r="D32" i="10"/>
  <c r="C32" i="10"/>
  <c r="R31" i="10"/>
  <c r="Q31" i="10"/>
  <c r="P31" i="10"/>
  <c r="S31" i="10" s="1"/>
  <c r="O31" i="10"/>
  <c r="N31" i="10"/>
  <c r="M31" i="10"/>
  <c r="L31" i="10"/>
  <c r="K31" i="10"/>
  <c r="J31" i="10"/>
  <c r="I31" i="10"/>
  <c r="H31" i="10"/>
  <c r="G31" i="10"/>
  <c r="F31" i="10"/>
  <c r="E31" i="10"/>
  <c r="D31" i="10"/>
  <c r="C31" i="10"/>
  <c r="R30" i="10"/>
  <c r="Q30" i="10"/>
  <c r="P30" i="10"/>
  <c r="S30" i="10" s="1"/>
  <c r="O30" i="10"/>
  <c r="N30" i="10"/>
  <c r="M30" i="10"/>
  <c r="L30" i="10"/>
  <c r="K30" i="10"/>
  <c r="J30" i="10"/>
  <c r="I30" i="10"/>
  <c r="H30" i="10"/>
  <c r="G30" i="10"/>
  <c r="F30" i="10"/>
  <c r="E30" i="10"/>
  <c r="D30" i="10"/>
  <c r="C30" i="10"/>
  <c r="R29" i="10"/>
  <c r="S29" i="10" s="1"/>
  <c r="Q29" i="10"/>
  <c r="P29" i="10"/>
  <c r="O29" i="10"/>
  <c r="N29" i="10"/>
  <c r="M29" i="10"/>
  <c r="L29" i="10"/>
  <c r="K29" i="10"/>
  <c r="J29" i="10"/>
  <c r="I29" i="10"/>
  <c r="H29" i="10"/>
  <c r="G29" i="10"/>
  <c r="F29" i="10"/>
  <c r="E29" i="10"/>
  <c r="D29" i="10"/>
  <c r="C29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R27" i="10"/>
  <c r="Q27" i="10"/>
  <c r="P27" i="10"/>
  <c r="O27" i="10"/>
  <c r="N27" i="10"/>
  <c r="M27" i="10"/>
  <c r="L27" i="10"/>
  <c r="K27" i="10"/>
  <c r="J27" i="10"/>
  <c r="I27" i="10"/>
  <c r="H27" i="10"/>
  <c r="G27" i="10"/>
  <c r="F27" i="10"/>
  <c r="E27" i="10"/>
  <c r="D27" i="10"/>
  <c r="C27" i="10"/>
  <c r="R26" i="10"/>
  <c r="Q26" i="10"/>
  <c r="P26" i="10"/>
  <c r="O26" i="10"/>
  <c r="N26" i="10"/>
  <c r="M26" i="10"/>
  <c r="L26" i="10"/>
  <c r="K26" i="10"/>
  <c r="J26" i="10"/>
  <c r="I26" i="10"/>
  <c r="H26" i="10"/>
  <c r="G26" i="10"/>
  <c r="F26" i="10"/>
  <c r="E26" i="10"/>
  <c r="D26" i="10"/>
  <c r="C26" i="10"/>
  <c r="S25" i="10"/>
  <c r="R25" i="10"/>
  <c r="Q25" i="10"/>
  <c r="P25" i="10"/>
  <c r="O25" i="10"/>
  <c r="N25" i="10"/>
  <c r="M25" i="10"/>
  <c r="L25" i="10"/>
  <c r="K25" i="10"/>
  <c r="J25" i="10"/>
  <c r="I25" i="10"/>
  <c r="H25" i="10"/>
  <c r="G25" i="10"/>
  <c r="F25" i="10"/>
  <c r="E25" i="10"/>
  <c r="D25" i="10"/>
  <c r="C25" i="10"/>
  <c r="L43" i="8"/>
  <c r="E47" i="8" s="1"/>
  <c r="D43" i="8"/>
  <c r="C47" i="8" s="1"/>
  <c r="R42" i="8"/>
  <c r="Q42" i="8"/>
  <c r="P42" i="8"/>
  <c r="S42" i="8" s="1"/>
  <c r="O42" i="8"/>
  <c r="N42" i="8"/>
  <c r="M42" i="8"/>
  <c r="L42" i="8"/>
  <c r="K42" i="8"/>
  <c r="J42" i="8"/>
  <c r="I42" i="8"/>
  <c r="H42" i="8"/>
  <c r="G42" i="8"/>
  <c r="F42" i="8"/>
  <c r="E42" i="8"/>
  <c r="D42" i="8"/>
  <c r="C42" i="8"/>
  <c r="R41" i="8"/>
  <c r="Q41" i="8"/>
  <c r="P41" i="8"/>
  <c r="S41" i="8" s="1"/>
  <c r="O41" i="8"/>
  <c r="N41" i="8"/>
  <c r="M41" i="8"/>
  <c r="L41" i="8"/>
  <c r="K41" i="8"/>
  <c r="J41" i="8"/>
  <c r="I41" i="8"/>
  <c r="H41" i="8"/>
  <c r="G41" i="8"/>
  <c r="F41" i="8"/>
  <c r="E41" i="8"/>
  <c r="D41" i="8"/>
  <c r="C41" i="8"/>
  <c r="R40" i="8"/>
  <c r="S40" i="8" s="1"/>
  <c r="Q40" i="8"/>
  <c r="P40" i="8"/>
  <c r="O40" i="8"/>
  <c r="N40" i="8"/>
  <c r="M40" i="8"/>
  <c r="L40" i="8"/>
  <c r="K40" i="8"/>
  <c r="J40" i="8"/>
  <c r="I40" i="8"/>
  <c r="H40" i="8"/>
  <c r="G40" i="8"/>
  <c r="F40" i="8"/>
  <c r="E40" i="8"/>
  <c r="D40" i="8"/>
  <c r="C40" i="8"/>
  <c r="S39" i="8"/>
  <c r="R39" i="8"/>
  <c r="Q39" i="8"/>
  <c r="P39" i="8"/>
  <c r="O39" i="8"/>
  <c r="N39" i="8"/>
  <c r="M39" i="8"/>
  <c r="L39" i="8"/>
  <c r="K39" i="8"/>
  <c r="J39" i="8"/>
  <c r="I39" i="8"/>
  <c r="H39" i="8"/>
  <c r="G39" i="8"/>
  <c r="F39" i="8"/>
  <c r="E39" i="8"/>
  <c r="D39" i="8"/>
  <c r="C39" i="8"/>
  <c r="R38" i="8"/>
  <c r="Q38" i="8"/>
  <c r="P38" i="8"/>
  <c r="O38" i="8"/>
  <c r="N38" i="8"/>
  <c r="M38" i="8"/>
  <c r="L38" i="8"/>
  <c r="K38" i="8"/>
  <c r="J38" i="8"/>
  <c r="I38" i="8"/>
  <c r="H38" i="8"/>
  <c r="G38" i="8"/>
  <c r="F38" i="8"/>
  <c r="E38" i="8"/>
  <c r="D38" i="8"/>
  <c r="C38" i="8"/>
  <c r="R37" i="8"/>
  <c r="Q37" i="8"/>
  <c r="P37" i="8"/>
  <c r="O37" i="8"/>
  <c r="N37" i="8"/>
  <c r="M37" i="8"/>
  <c r="L37" i="8"/>
  <c r="K37" i="8"/>
  <c r="J37" i="8"/>
  <c r="I37" i="8"/>
  <c r="H37" i="8"/>
  <c r="G37" i="8"/>
  <c r="F37" i="8"/>
  <c r="E37" i="8"/>
  <c r="D37" i="8"/>
  <c r="C37" i="8"/>
  <c r="S36" i="8"/>
  <c r="R36" i="8"/>
  <c r="Q36" i="8"/>
  <c r="P36" i="8"/>
  <c r="O36" i="8"/>
  <c r="N36" i="8"/>
  <c r="M36" i="8"/>
  <c r="L36" i="8"/>
  <c r="K36" i="8"/>
  <c r="J36" i="8"/>
  <c r="I36" i="8"/>
  <c r="H36" i="8"/>
  <c r="G36" i="8"/>
  <c r="F36" i="8"/>
  <c r="E36" i="8"/>
  <c r="D36" i="8"/>
  <c r="C36" i="8"/>
  <c r="R35" i="8"/>
  <c r="Q35" i="8"/>
  <c r="P35" i="8"/>
  <c r="S35" i="8" s="1"/>
  <c r="O35" i="8"/>
  <c r="N35" i="8"/>
  <c r="M35" i="8"/>
  <c r="L35" i="8"/>
  <c r="K35" i="8"/>
  <c r="J35" i="8"/>
  <c r="I35" i="8"/>
  <c r="H35" i="8"/>
  <c r="G35" i="8"/>
  <c r="F35" i="8"/>
  <c r="E35" i="8"/>
  <c r="D35" i="8"/>
  <c r="C35" i="8"/>
  <c r="R34" i="8"/>
  <c r="Q34" i="8"/>
  <c r="P34" i="8"/>
  <c r="S34" i="8" s="1"/>
  <c r="O34" i="8"/>
  <c r="N34" i="8"/>
  <c r="M34" i="8"/>
  <c r="L34" i="8"/>
  <c r="K34" i="8"/>
  <c r="J34" i="8"/>
  <c r="I34" i="8"/>
  <c r="H34" i="8"/>
  <c r="G34" i="8"/>
  <c r="F34" i="8"/>
  <c r="E34" i="8"/>
  <c r="D34" i="8"/>
  <c r="C34" i="8"/>
  <c r="R33" i="8"/>
  <c r="Q33" i="8"/>
  <c r="P33" i="8"/>
  <c r="S33" i="8" s="1"/>
  <c r="O33" i="8"/>
  <c r="N33" i="8"/>
  <c r="M33" i="8"/>
  <c r="L33" i="8"/>
  <c r="K33" i="8"/>
  <c r="J33" i="8"/>
  <c r="I33" i="8"/>
  <c r="H33" i="8"/>
  <c r="G33" i="8"/>
  <c r="F33" i="8"/>
  <c r="E33" i="8"/>
  <c r="D33" i="8"/>
  <c r="C33" i="8"/>
  <c r="R32" i="8"/>
  <c r="S32" i="8" s="1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S31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C31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C30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C29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R27" i="8"/>
  <c r="Q27" i="8"/>
  <c r="P27" i="8"/>
  <c r="S27" i="8" s="1"/>
  <c r="O27" i="8"/>
  <c r="N27" i="8"/>
  <c r="M27" i="8"/>
  <c r="L27" i="8"/>
  <c r="K27" i="8"/>
  <c r="J27" i="8"/>
  <c r="I27" i="8"/>
  <c r="H27" i="8"/>
  <c r="G27" i="8"/>
  <c r="F27" i="8"/>
  <c r="E27" i="8"/>
  <c r="D27" i="8"/>
  <c r="C27" i="8"/>
  <c r="R26" i="8"/>
  <c r="Q26" i="8"/>
  <c r="P26" i="8"/>
  <c r="S26" i="8" s="1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R25" i="8"/>
  <c r="Q25" i="8"/>
  <c r="P25" i="8"/>
  <c r="S25" i="8" s="1"/>
  <c r="O25" i="8"/>
  <c r="N25" i="8"/>
  <c r="M25" i="8"/>
  <c r="L25" i="8"/>
  <c r="K25" i="8"/>
  <c r="J25" i="8"/>
  <c r="I25" i="8"/>
  <c r="H25" i="8"/>
  <c r="G25" i="8"/>
  <c r="F25" i="8"/>
  <c r="E25" i="8"/>
  <c r="D25" i="8"/>
  <c r="C25" i="8"/>
  <c r="S21" i="8"/>
  <c r="R21" i="8"/>
  <c r="R43" i="8" s="1"/>
  <c r="F49" i="8" s="1"/>
  <c r="Q21" i="8"/>
  <c r="P16" i="5" s="1"/>
  <c r="P21" i="8"/>
  <c r="O16" i="5" s="1"/>
  <c r="O21" i="8"/>
  <c r="P43" i="8" s="1"/>
  <c r="N21" i="8"/>
  <c r="N43" i="8" s="1"/>
  <c r="E49" i="8" s="1"/>
  <c r="M21" i="8"/>
  <c r="L16" i="5" s="1"/>
  <c r="L21" i="8"/>
  <c r="K16" i="5" s="1"/>
  <c r="K21" i="8"/>
  <c r="J16" i="5" s="1"/>
  <c r="J21" i="8"/>
  <c r="J43" i="8" s="1"/>
  <c r="D49" i="8" s="1"/>
  <c r="I21" i="8"/>
  <c r="H16" i="5" s="1"/>
  <c r="H21" i="8"/>
  <c r="G16" i="5" s="1"/>
  <c r="G21" i="8"/>
  <c r="H43" i="8" s="1"/>
  <c r="D47" i="8" s="1"/>
  <c r="F21" i="8"/>
  <c r="F43" i="8" s="1"/>
  <c r="C49" i="8" s="1"/>
  <c r="E21" i="8"/>
  <c r="D16" i="5" s="1"/>
  <c r="D21" i="8"/>
  <c r="C16" i="5" s="1"/>
  <c r="C21" i="8"/>
  <c r="B16" i="5" s="1"/>
  <c r="F49" i="7"/>
  <c r="C49" i="7"/>
  <c r="F48" i="7"/>
  <c r="C48" i="7"/>
  <c r="F47" i="7"/>
  <c r="C47" i="7"/>
  <c r="S43" i="7"/>
  <c r="R43" i="7"/>
  <c r="Q43" i="7"/>
  <c r="P43" i="7"/>
  <c r="O43" i="7"/>
  <c r="F46" i="7" s="1"/>
  <c r="N43" i="7"/>
  <c r="E49" i="7" s="1"/>
  <c r="M43" i="7"/>
  <c r="E48" i="7" s="1"/>
  <c r="L43" i="7"/>
  <c r="E47" i="7" s="1"/>
  <c r="K43" i="7"/>
  <c r="E46" i="7" s="1"/>
  <c r="J43" i="7"/>
  <c r="D49" i="7" s="1"/>
  <c r="I43" i="7"/>
  <c r="D48" i="7" s="1"/>
  <c r="H43" i="7"/>
  <c r="D47" i="7" s="1"/>
  <c r="G43" i="7"/>
  <c r="D46" i="7" s="1"/>
  <c r="F43" i="7"/>
  <c r="E43" i="7"/>
  <c r="D43" i="7"/>
  <c r="C43" i="7"/>
  <c r="C46" i="7" s="1"/>
  <c r="R42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S40" i="7"/>
  <c r="R40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R39" i="7"/>
  <c r="Q39" i="7"/>
  <c r="P39" i="7"/>
  <c r="S39" i="7" s="1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R38" i="7"/>
  <c r="Q38" i="7"/>
  <c r="P38" i="7"/>
  <c r="S38" i="7" s="1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R37" i="7"/>
  <c r="Q37" i="7"/>
  <c r="P37" i="7"/>
  <c r="S37" i="7" s="1"/>
  <c r="O37" i="7"/>
  <c r="N37" i="7"/>
  <c r="M37" i="7"/>
  <c r="L37" i="7"/>
  <c r="K37" i="7"/>
  <c r="J37" i="7"/>
  <c r="I37" i="7"/>
  <c r="H37" i="7"/>
  <c r="G37" i="7"/>
  <c r="F37" i="7"/>
  <c r="E37" i="7"/>
  <c r="D37" i="7"/>
  <c r="C37" i="7"/>
  <c r="R36" i="7"/>
  <c r="S36" i="7" s="1"/>
  <c r="Q36" i="7"/>
  <c r="P36" i="7"/>
  <c r="O36" i="7"/>
  <c r="N36" i="7"/>
  <c r="M36" i="7"/>
  <c r="L36" i="7"/>
  <c r="K36" i="7"/>
  <c r="J36" i="7"/>
  <c r="I36" i="7"/>
  <c r="H36" i="7"/>
  <c r="G36" i="7"/>
  <c r="F36" i="7"/>
  <c r="E36" i="7"/>
  <c r="D36" i="7"/>
  <c r="C36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E35" i="7"/>
  <c r="D35" i="7"/>
  <c r="C35" i="7"/>
  <c r="R34" i="7"/>
  <c r="Q34" i="7"/>
  <c r="P34" i="7"/>
  <c r="O34" i="7"/>
  <c r="N34" i="7"/>
  <c r="M34" i="7"/>
  <c r="L34" i="7"/>
  <c r="K34" i="7"/>
  <c r="J34" i="7"/>
  <c r="I34" i="7"/>
  <c r="H34" i="7"/>
  <c r="G34" i="7"/>
  <c r="F34" i="7"/>
  <c r="E34" i="7"/>
  <c r="D34" i="7"/>
  <c r="C34" i="7"/>
  <c r="R33" i="7"/>
  <c r="Q33" i="7"/>
  <c r="P33" i="7"/>
  <c r="O33" i="7"/>
  <c r="N33" i="7"/>
  <c r="M33" i="7"/>
  <c r="L33" i="7"/>
  <c r="K33" i="7"/>
  <c r="J33" i="7"/>
  <c r="I33" i="7"/>
  <c r="H33" i="7"/>
  <c r="G33" i="7"/>
  <c r="F33" i="7"/>
  <c r="E33" i="7"/>
  <c r="D33" i="7"/>
  <c r="C33" i="7"/>
  <c r="S32" i="7"/>
  <c r="R32" i="7"/>
  <c r="Q32" i="7"/>
  <c r="P32" i="7"/>
  <c r="O32" i="7"/>
  <c r="N32" i="7"/>
  <c r="M32" i="7"/>
  <c r="L32" i="7"/>
  <c r="K32" i="7"/>
  <c r="J32" i="7"/>
  <c r="I32" i="7"/>
  <c r="H32" i="7"/>
  <c r="G32" i="7"/>
  <c r="F32" i="7"/>
  <c r="E32" i="7"/>
  <c r="D32" i="7"/>
  <c r="C32" i="7"/>
  <c r="R31" i="7"/>
  <c r="Q31" i="7"/>
  <c r="P31" i="7"/>
  <c r="S31" i="7" s="1"/>
  <c r="O31" i="7"/>
  <c r="N31" i="7"/>
  <c r="M31" i="7"/>
  <c r="L31" i="7"/>
  <c r="K31" i="7"/>
  <c r="J31" i="7"/>
  <c r="I31" i="7"/>
  <c r="H31" i="7"/>
  <c r="G31" i="7"/>
  <c r="F31" i="7"/>
  <c r="E31" i="7"/>
  <c r="D31" i="7"/>
  <c r="C31" i="7"/>
  <c r="R30" i="7"/>
  <c r="Q30" i="7"/>
  <c r="P30" i="7"/>
  <c r="S30" i="7" s="1"/>
  <c r="O30" i="7"/>
  <c r="N30" i="7"/>
  <c r="M30" i="7"/>
  <c r="L30" i="7"/>
  <c r="K30" i="7"/>
  <c r="J30" i="7"/>
  <c r="I30" i="7"/>
  <c r="H30" i="7"/>
  <c r="G30" i="7"/>
  <c r="F30" i="7"/>
  <c r="E30" i="7"/>
  <c r="D30" i="7"/>
  <c r="C30" i="7"/>
  <c r="R29" i="7"/>
  <c r="Q29" i="7"/>
  <c r="S29" i="7" s="1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C29" i="7"/>
  <c r="R28" i="7"/>
  <c r="S28" i="7" s="1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C28" i="7"/>
  <c r="S27" i="7"/>
  <c r="R27" i="7"/>
  <c r="Q27" i="7"/>
  <c r="P27" i="7"/>
  <c r="O27" i="7"/>
  <c r="N27" i="7"/>
  <c r="M27" i="7"/>
  <c r="L27" i="7"/>
  <c r="K27" i="7"/>
  <c r="J27" i="7"/>
  <c r="I27" i="7"/>
  <c r="H27" i="7"/>
  <c r="G27" i="7"/>
  <c r="F27" i="7"/>
  <c r="E27" i="7"/>
  <c r="D27" i="7"/>
  <c r="C27" i="7"/>
  <c r="R26" i="7"/>
  <c r="Q26" i="7"/>
  <c r="P26" i="7"/>
  <c r="O26" i="7"/>
  <c r="N26" i="7"/>
  <c r="M26" i="7"/>
  <c r="L26" i="7"/>
  <c r="K26" i="7"/>
  <c r="J26" i="7"/>
  <c r="I26" i="7"/>
  <c r="H26" i="7"/>
  <c r="G26" i="7"/>
  <c r="F26" i="7"/>
  <c r="E26" i="7"/>
  <c r="D26" i="7"/>
  <c r="C26" i="7"/>
  <c r="R25" i="7"/>
  <c r="Q25" i="7"/>
  <c r="P25" i="7"/>
  <c r="O25" i="7"/>
  <c r="N25" i="7"/>
  <c r="M25" i="7"/>
  <c r="L25" i="7"/>
  <c r="K25" i="7"/>
  <c r="J25" i="7"/>
  <c r="I25" i="7"/>
  <c r="H25" i="7"/>
  <c r="G25" i="7"/>
  <c r="F25" i="7"/>
  <c r="E25" i="7"/>
  <c r="D25" i="7"/>
  <c r="C25" i="7"/>
  <c r="S21" i="7"/>
  <c r="S20" i="7"/>
  <c r="S19" i="7"/>
  <c r="S18" i="7"/>
  <c r="S17" i="7"/>
  <c r="S16" i="7"/>
  <c r="S15" i="7"/>
  <c r="S14" i="7"/>
  <c r="S13" i="7"/>
  <c r="S12" i="7"/>
  <c r="S11" i="7"/>
  <c r="S10" i="7"/>
  <c r="S9" i="7"/>
  <c r="S8" i="7"/>
  <c r="S7" i="7"/>
  <c r="S6" i="7"/>
  <c r="S5" i="7"/>
  <c r="S4" i="7"/>
  <c r="S3" i="7"/>
  <c r="S2" i="7"/>
  <c r="F53" i="6"/>
  <c r="F52" i="6"/>
  <c r="E52" i="6"/>
  <c r="F51" i="6"/>
  <c r="E51" i="6"/>
  <c r="E50" i="6"/>
  <c r="S46" i="6"/>
  <c r="R46" i="6"/>
  <c r="Q46" i="6"/>
  <c r="P46" i="6"/>
  <c r="O46" i="6"/>
  <c r="N46" i="6"/>
  <c r="M46" i="6"/>
  <c r="L46" i="6"/>
  <c r="K46" i="6"/>
  <c r="J46" i="6"/>
  <c r="I46" i="6"/>
  <c r="H46" i="6"/>
  <c r="G46" i="6"/>
  <c r="F46" i="6"/>
  <c r="E46" i="6"/>
  <c r="D46" i="6"/>
  <c r="C46" i="6"/>
  <c r="R45" i="6"/>
  <c r="Q45" i="6"/>
  <c r="P45" i="6"/>
  <c r="S45" i="6" s="1"/>
  <c r="O45" i="6"/>
  <c r="N45" i="6"/>
  <c r="M45" i="6"/>
  <c r="L45" i="6"/>
  <c r="K45" i="6"/>
  <c r="J45" i="6"/>
  <c r="I45" i="6"/>
  <c r="H45" i="6"/>
  <c r="G45" i="6"/>
  <c r="F45" i="6"/>
  <c r="E45" i="6"/>
  <c r="D45" i="6"/>
  <c r="C45" i="6"/>
  <c r="R44" i="6"/>
  <c r="Q44" i="6"/>
  <c r="P44" i="6"/>
  <c r="S44" i="6" s="1"/>
  <c r="O44" i="6"/>
  <c r="N44" i="6"/>
  <c r="M44" i="6"/>
  <c r="L44" i="6"/>
  <c r="K44" i="6"/>
  <c r="J44" i="6"/>
  <c r="I44" i="6"/>
  <c r="H44" i="6"/>
  <c r="G44" i="6"/>
  <c r="F44" i="6"/>
  <c r="E44" i="6"/>
  <c r="D44" i="6"/>
  <c r="C44" i="6"/>
  <c r="R43" i="6"/>
  <c r="Q43" i="6"/>
  <c r="P43" i="6"/>
  <c r="S43" i="6" s="1"/>
  <c r="O43" i="6"/>
  <c r="N43" i="6"/>
  <c r="M43" i="6"/>
  <c r="L43" i="6"/>
  <c r="K43" i="6"/>
  <c r="J43" i="6"/>
  <c r="I43" i="6"/>
  <c r="H43" i="6"/>
  <c r="G43" i="6"/>
  <c r="F43" i="6"/>
  <c r="E43" i="6"/>
  <c r="D43" i="6"/>
  <c r="C43" i="6"/>
  <c r="R42" i="6"/>
  <c r="S42" i="6" s="1"/>
  <c r="Q42" i="6"/>
  <c r="P42" i="6"/>
  <c r="O42" i="6"/>
  <c r="F50" i="6" s="1"/>
  <c r="N42" i="6"/>
  <c r="E53" i="6" s="1"/>
  <c r="M42" i="6"/>
  <c r="L42" i="6"/>
  <c r="K42" i="6"/>
  <c r="J42" i="6"/>
  <c r="D53" i="6" s="1"/>
  <c r="I42" i="6"/>
  <c r="D52" i="6" s="1"/>
  <c r="H42" i="6"/>
  <c r="D51" i="6" s="1"/>
  <c r="G42" i="6"/>
  <c r="D50" i="6" s="1"/>
  <c r="F42" i="6"/>
  <c r="C53" i="6" s="1"/>
  <c r="E42" i="6"/>
  <c r="C52" i="6" s="1"/>
  <c r="D42" i="6"/>
  <c r="C51" i="6" s="1"/>
  <c r="C42" i="6"/>
  <c r="C50" i="6" s="1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E40" i="6"/>
  <c r="D40" i="6"/>
  <c r="C40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D39" i="6"/>
  <c r="C39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E38" i="6"/>
  <c r="D38" i="6"/>
  <c r="C38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D37" i="6"/>
  <c r="C37" i="6"/>
  <c r="R36" i="6"/>
  <c r="Q36" i="6"/>
  <c r="P36" i="6"/>
  <c r="S36" i="6" s="1"/>
  <c r="O36" i="6"/>
  <c r="N36" i="6"/>
  <c r="M36" i="6"/>
  <c r="L36" i="6"/>
  <c r="K36" i="6"/>
  <c r="J36" i="6"/>
  <c r="I36" i="6"/>
  <c r="H36" i="6"/>
  <c r="G36" i="6"/>
  <c r="F36" i="6"/>
  <c r="E36" i="6"/>
  <c r="D36" i="6"/>
  <c r="C36" i="6"/>
  <c r="R35" i="6"/>
  <c r="Q35" i="6"/>
  <c r="P35" i="6"/>
  <c r="S35" i="6" s="1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R34" i="6"/>
  <c r="Q34" i="6"/>
  <c r="P34" i="6"/>
  <c r="S34" i="6" s="1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R33" i="6"/>
  <c r="S33" i="6" s="1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D33" i="6"/>
  <c r="C33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C30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D29" i="6"/>
  <c r="C29" i="6"/>
  <c r="R28" i="6"/>
  <c r="Q28" i="6"/>
  <c r="P28" i="6"/>
  <c r="S28" i="6" s="1"/>
  <c r="O28" i="6"/>
  <c r="N28" i="6"/>
  <c r="M28" i="6"/>
  <c r="L28" i="6"/>
  <c r="K28" i="6"/>
  <c r="J28" i="6"/>
  <c r="I28" i="6"/>
  <c r="H28" i="6"/>
  <c r="G28" i="6"/>
  <c r="F28" i="6"/>
  <c r="E28" i="6"/>
  <c r="D28" i="6"/>
  <c r="C28" i="6"/>
  <c r="R27" i="6"/>
  <c r="Q27" i="6"/>
  <c r="P27" i="6"/>
  <c r="S27" i="6" s="1"/>
  <c r="O27" i="6"/>
  <c r="N27" i="6"/>
  <c r="M27" i="6"/>
  <c r="L27" i="6"/>
  <c r="K27" i="6"/>
  <c r="J27" i="6"/>
  <c r="I27" i="6"/>
  <c r="H27" i="6"/>
  <c r="G27" i="6"/>
  <c r="F27" i="6"/>
  <c r="E27" i="6"/>
  <c r="D27" i="6"/>
  <c r="C27" i="6"/>
  <c r="R26" i="6"/>
  <c r="Q26" i="6"/>
  <c r="P26" i="6"/>
  <c r="S26" i="6" s="1"/>
  <c r="O26" i="6"/>
  <c r="N26" i="6"/>
  <c r="M26" i="6"/>
  <c r="L26" i="6"/>
  <c r="K26" i="6"/>
  <c r="J26" i="6"/>
  <c r="I26" i="6"/>
  <c r="H26" i="6"/>
  <c r="G26" i="6"/>
  <c r="F26" i="6"/>
  <c r="E26" i="6"/>
  <c r="D26" i="6"/>
  <c r="C26" i="6"/>
  <c r="R36" i="4"/>
  <c r="S36" i="4" s="1"/>
  <c r="Q36" i="4"/>
  <c r="P36" i="4"/>
  <c r="O36" i="4"/>
  <c r="N36" i="4"/>
  <c r="M36" i="4"/>
  <c r="L36" i="4"/>
  <c r="K36" i="4"/>
  <c r="J36" i="4"/>
  <c r="I36" i="4"/>
  <c r="H36" i="4"/>
  <c r="G36" i="4"/>
  <c r="F36" i="4"/>
  <c r="E36" i="4"/>
  <c r="D36" i="4"/>
  <c r="C36" i="4"/>
  <c r="S35" i="4"/>
  <c r="R35" i="4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D35" i="4"/>
  <c r="C35" i="4"/>
  <c r="R34" i="4"/>
  <c r="Q34" i="4"/>
  <c r="S34" i="4" s="1"/>
  <c r="P34" i="4"/>
  <c r="O34" i="4"/>
  <c r="N34" i="4"/>
  <c r="M34" i="4"/>
  <c r="L34" i="4"/>
  <c r="K34" i="4"/>
  <c r="J34" i="4"/>
  <c r="I34" i="4"/>
  <c r="H34" i="4"/>
  <c r="G34" i="4"/>
  <c r="F34" i="4"/>
  <c r="E34" i="4"/>
  <c r="D34" i="4"/>
  <c r="C34" i="4"/>
  <c r="R33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D33" i="4"/>
  <c r="C33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R31" i="4"/>
  <c r="Q31" i="4"/>
  <c r="P31" i="4"/>
  <c r="S31" i="4" s="1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R29" i="4"/>
  <c r="Q29" i="4"/>
  <c r="S29" i="4" s="1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R28" i="4"/>
  <c r="S28" i="4" s="1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R26" i="4"/>
  <c r="Q26" i="4"/>
  <c r="S26" i="4" s="1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R25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R23" i="4"/>
  <c r="Q23" i="4"/>
  <c r="P23" i="4"/>
  <c r="S23" i="4" s="1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R36" i="3"/>
  <c r="Q36" i="3"/>
  <c r="S36" i="3" s="1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R35" i="3"/>
  <c r="S35" i="3" s="1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R33" i="3"/>
  <c r="Q33" i="3"/>
  <c r="S33" i="3" s="1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R30" i="3"/>
  <c r="Q30" i="3"/>
  <c r="P30" i="3"/>
  <c r="S30" i="3" s="1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R28" i="3"/>
  <c r="Q28" i="3"/>
  <c r="S28" i="3" s="1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R27" i="3"/>
  <c r="S27" i="3" s="1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R25" i="3"/>
  <c r="Q25" i="3"/>
  <c r="S25" i="3" s="1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R22" i="3"/>
  <c r="Q22" i="3"/>
  <c r="P22" i="3"/>
  <c r="S22" i="3" s="1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D41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R34" i="1"/>
  <c r="Q34" i="1"/>
  <c r="S34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R33" i="1"/>
  <c r="S33" i="1" s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R30" i="1"/>
  <c r="Q30" i="1"/>
  <c r="S30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R29" i="1"/>
  <c r="S29" i="1" s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R27" i="1"/>
  <c r="Q27" i="1"/>
  <c r="S27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R26" i="1"/>
  <c r="Q26" i="1"/>
  <c r="S26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R25" i="1"/>
  <c r="S25" i="1" s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R23" i="1"/>
  <c r="Q23" i="1"/>
  <c r="P23" i="1"/>
  <c r="C42" i="1" s="1"/>
  <c r="O23" i="1"/>
  <c r="N23" i="1"/>
  <c r="M23" i="1"/>
  <c r="L23" i="1"/>
  <c r="K23" i="1"/>
  <c r="J23" i="1"/>
  <c r="I23" i="1"/>
  <c r="H23" i="1"/>
  <c r="G23" i="1"/>
  <c r="F23" i="1"/>
  <c r="E23" i="1"/>
  <c r="D23" i="1"/>
  <c r="D42" i="1" s="1"/>
  <c r="C23" i="1"/>
  <c r="R22" i="1"/>
  <c r="Q22" i="1"/>
  <c r="S22" i="1" s="1"/>
  <c r="P22" i="1"/>
  <c r="O22" i="1"/>
  <c r="N22" i="1"/>
  <c r="M22" i="1"/>
  <c r="L22" i="1"/>
  <c r="C41" i="1" s="1"/>
  <c r="K22" i="1"/>
  <c r="J22" i="1"/>
  <c r="I22" i="1"/>
  <c r="H22" i="1"/>
  <c r="G22" i="1"/>
  <c r="F22" i="1"/>
  <c r="E22" i="1"/>
  <c r="E41" i="1" s="1"/>
  <c r="D22" i="1"/>
  <c r="C22" i="1"/>
  <c r="R37" i="2"/>
  <c r="S37" i="2" s="1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S36" i="2"/>
  <c r="R35" i="2"/>
  <c r="Q35" i="2"/>
  <c r="S35" i="2" s="1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R34" i="2"/>
  <c r="Q34" i="2"/>
  <c r="S34" i="2" s="1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R33" i="2"/>
  <c r="S33" i="2" s="1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R30" i="2"/>
  <c r="Q30" i="2"/>
  <c r="S30" i="2" s="1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R29" i="2"/>
  <c r="S29" i="2" s="1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R27" i="2"/>
  <c r="Q27" i="2"/>
  <c r="S27" i="2" s="1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R26" i="2"/>
  <c r="Q26" i="2"/>
  <c r="S26" i="2" s="1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R25" i="2"/>
  <c r="S25" i="2" s="1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R22" i="2"/>
  <c r="Q22" i="2"/>
  <c r="S22" i="2" s="1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R16" i="5" l="1"/>
  <c r="J42" i="5" s="1"/>
  <c r="F47" i="8"/>
  <c r="H46" i="12"/>
  <c r="D51" i="12" s="1"/>
  <c r="I46" i="12"/>
  <c r="D52" i="12" s="1"/>
  <c r="P46" i="12"/>
  <c r="F51" i="12" s="1"/>
  <c r="Q46" i="12"/>
  <c r="F52" i="12" s="1"/>
  <c r="M46" i="12"/>
  <c r="E52" i="12" s="1"/>
  <c r="L46" i="13"/>
  <c r="E51" i="13" s="1"/>
  <c r="N46" i="13"/>
  <c r="E53" i="13" s="1"/>
  <c r="S23" i="2"/>
  <c r="S31" i="2"/>
  <c r="E42" i="1"/>
  <c r="S23" i="1"/>
  <c r="S31" i="1"/>
  <c r="L42" i="5"/>
  <c r="P42" i="5"/>
  <c r="E46" i="13"/>
  <c r="C52" i="13" s="1"/>
  <c r="I46" i="13"/>
  <c r="D52" i="13" s="1"/>
  <c r="M46" i="13"/>
  <c r="E52" i="13" s="1"/>
  <c r="G42" i="5"/>
  <c r="P46" i="13"/>
  <c r="F51" i="13" s="1"/>
  <c r="R46" i="13"/>
  <c r="F53" i="13" s="1"/>
  <c r="F41" i="1"/>
  <c r="M42" i="5"/>
  <c r="S36" i="1"/>
  <c r="S29" i="3"/>
  <c r="S30" i="4"/>
  <c r="O43" i="8"/>
  <c r="F46" i="8" s="1"/>
  <c r="J46" i="12"/>
  <c r="D53" i="12" s="1"/>
  <c r="N46" i="12"/>
  <c r="E53" i="12" s="1"/>
  <c r="F42" i="5"/>
  <c r="N42" i="5"/>
  <c r="F42" i="1"/>
  <c r="S30" i="6"/>
  <c r="S31" i="6"/>
  <c r="S38" i="6"/>
  <c r="S39" i="6"/>
  <c r="S26" i="7"/>
  <c r="S34" i="7"/>
  <c r="S41" i="7"/>
  <c r="S42" i="7"/>
  <c r="S29" i="8"/>
  <c r="S30" i="8"/>
  <c r="S37" i="8"/>
  <c r="S38" i="8"/>
  <c r="S26" i="10"/>
  <c r="S27" i="10"/>
  <c r="S34" i="10"/>
  <c r="S35" i="10"/>
  <c r="S42" i="10"/>
  <c r="C46" i="12"/>
  <c r="C50" i="12" s="1"/>
  <c r="G46" i="12"/>
  <c r="D50" i="12" s="1"/>
  <c r="K46" i="12"/>
  <c r="E50" i="12" s="1"/>
  <c r="O46" i="12"/>
  <c r="F50" i="12" s="1"/>
  <c r="F46" i="13"/>
  <c r="C53" i="13" s="1"/>
  <c r="J46" i="13"/>
  <c r="D53" i="13" s="1"/>
  <c r="I16" i="5"/>
  <c r="I42" i="5" s="1"/>
  <c r="Q16" i="5"/>
  <c r="Q42" i="5" s="1"/>
  <c r="S35" i="1"/>
  <c r="S22" i="4"/>
  <c r="G43" i="8"/>
  <c r="D46" i="8" s="1"/>
  <c r="F46" i="12"/>
  <c r="C53" i="12" s="1"/>
  <c r="R46" i="12"/>
  <c r="F53" i="12" s="1"/>
  <c r="Q46" i="13"/>
  <c r="F52" i="13" s="1"/>
  <c r="S24" i="3"/>
  <c r="S32" i="3"/>
  <c r="S25" i="4"/>
  <c r="S33" i="4"/>
  <c r="S25" i="7"/>
  <c r="S33" i="7"/>
  <c r="C42" i="5"/>
  <c r="K42" i="5"/>
  <c r="O42" i="5"/>
  <c r="C43" i="8"/>
  <c r="C46" i="8" s="1"/>
  <c r="K43" i="8"/>
  <c r="E46" i="8" s="1"/>
  <c r="S29" i="11"/>
  <c r="S30" i="11"/>
  <c r="S37" i="11"/>
  <c r="S38" i="11"/>
  <c r="G46" i="13"/>
  <c r="D50" i="13" s="1"/>
  <c r="E43" i="8"/>
  <c r="C48" i="8" s="1"/>
  <c r="I43" i="8"/>
  <c r="D48" i="8" s="1"/>
  <c r="M43" i="8"/>
  <c r="E48" i="8" s="1"/>
  <c r="Q43" i="8"/>
  <c r="F48" i="8" s="1"/>
  <c r="C46" i="13"/>
  <c r="C50" i="13" s="1"/>
  <c r="K46" i="13"/>
  <c r="E50" i="13" s="1"/>
  <c r="O46" i="13"/>
  <c r="F50" i="13" s="1"/>
  <c r="G43" i="5"/>
  <c r="O43" i="5"/>
  <c r="H43" i="5"/>
  <c r="P43" i="5"/>
  <c r="C43" i="5"/>
  <c r="K43" i="5"/>
  <c r="E43" i="5"/>
  <c r="I43" i="5"/>
  <c r="M43" i="5"/>
  <c r="Q43" i="5"/>
  <c r="B43" i="5"/>
  <c r="F43" i="5"/>
  <c r="J43" i="5"/>
  <c r="D42" i="5" l="1"/>
  <c r="E42" i="5"/>
  <c r="H42" i="5"/>
  <c r="L43" i="5"/>
  <c r="D43" i="5"/>
  <c r="N43" i="5"/>
  <c r="S43" i="8"/>
  <c r="B42" i="5"/>
</calcChain>
</file>

<file path=xl/sharedStrings.xml><?xml version="1.0" encoding="utf-8"?>
<sst xmlns="http://schemas.openxmlformats.org/spreadsheetml/2006/main" count="2109" uniqueCount="143">
  <si>
    <t>CEN</t>
  </si>
  <si>
    <t>CENTRE</t>
  </si>
  <si>
    <t>Parla_Gens</t>
  </si>
  <si>
    <t>Parla_Poc</t>
  </si>
  <si>
    <t>Parla_Regular</t>
  </si>
  <si>
    <t>Parla_Bé</t>
  </si>
  <si>
    <t>Llig_Gens</t>
  </si>
  <si>
    <t>Llig_Poc</t>
  </si>
  <si>
    <t>Llig_Regular</t>
  </si>
  <si>
    <t>Llig_Bé</t>
  </si>
  <si>
    <t>Escriu_Gens</t>
  </si>
  <si>
    <t>Escriu_Poc</t>
  </si>
  <si>
    <t>Escriu_Regular</t>
  </si>
  <si>
    <t>Escriu_Bé</t>
  </si>
  <si>
    <t>Entén_Gens</t>
  </si>
  <si>
    <t>Entén_Poc</t>
  </si>
  <si>
    <t>Entén_Regular</t>
  </si>
  <si>
    <t>Entén_Bé</t>
  </si>
  <si>
    <t>TOTALS</t>
  </si>
  <si>
    <t>B</t>
  </si>
  <si>
    <t>ETS Arquit</t>
  </si>
  <si>
    <t>C</t>
  </si>
  <si>
    <t>Camins</t>
  </si>
  <si>
    <t>D</t>
  </si>
  <si>
    <t>Industr.</t>
  </si>
  <si>
    <t>E</t>
  </si>
  <si>
    <t>ETSIDiseny</t>
  </si>
  <si>
    <t>G</t>
  </si>
  <si>
    <t>Geodesia</t>
  </si>
  <si>
    <t>H</t>
  </si>
  <si>
    <t>Gest.Edif.</t>
  </si>
  <si>
    <t>J</t>
  </si>
  <si>
    <t>EPS Alcoi</t>
  </si>
  <si>
    <t>L</t>
  </si>
  <si>
    <t>Fac. BBAA</t>
  </si>
  <si>
    <t>M</t>
  </si>
  <si>
    <t>Fac. Ade</t>
  </si>
  <si>
    <t>Q</t>
  </si>
  <si>
    <t>EPS Gandia</t>
  </si>
  <si>
    <t>R</t>
  </si>
  <si>
    <t>ETSINF</t>
  </si>
  <si>
    <t>S</t>
  </si>
  <si>
    <t>Agronómica</t>
  </si>
  <si>
    <t>T</t>
  </si>
  <si>
    <t>ETS Teleco</t>
  </si>
  <si>
    <t>X</t>
  </si>
  <si>
    <t>Uni.Master</t>
  </si>
  <si>
    <t>Y</t>
  </si>
  <si>
    <t>DOCTORAT</t>
  </si>
  <si>
    <t>Z</t>
  </si>
  <si>
    <t>Entén_Poc_Regular_Bé</t>
  </si>
  <si>
    <t>V</t>
  </si>
  <si>
    <t>I.C.E.</t>
  </si>
  <si>
    <t>PARLEN</t>
  </si>
  <si>
    <t>LLIGEN</t>
  </si>
  <si>
    <t>ESCRIUEN</t>
  </si>
  <si>
    <t>ENTENEN</t>
  </si>
  <si>
    <t>Gens</t>
  </si>
  <si>
    <t>Bastant bé</t>
  </si>
  <si>
    <t xml:space="preserve">Sap parlar </t>
  </si>
  <si>
    <t xml:space="preserve">Sap llegir </t>
  </si>
  <si>
    <t>Sap escriure</t>
  </si>
  <si>
    <t>Entèn</t>
  </si>
  <si>
    <t>SAP PARLAR</t>
  </si>
  <si>
    <t>SAP LLEGIR</t>
  </si>
  <si>
    <t>SAP ESCRIURE</t>
  </si>
  <si>
    <t xml:space="preserve">ENTÉN </t>
  </si>
  <si>
    <t>Un poc</t>
  </si>
  <si>
    <t>Perfectament</t>
  </si>
  <si>
    <t>Parla_Un_poc</t>
  </si>
  <si>
    <t>Parla_Bastant_bé</t>
  </si>
  <si>
    <t>Parla_Perfectament</t>
  </si>
  <si>
    <t>Llig_Un_poc</t>
  </si>
  <si>
    <t>Llig_Bastant_bé</t>
  </si>
  <si>
    <t>Llig_Perfectament</t>
  </si>
  <si>
    <t>Escriu_Un_poc</t>
  </si>
  <si>
    <t>Escriu_Bastant_bé</t>
  </si>
  <si>
    <t>Escriu_Perfectament</t>
  </si>
  <si>
    <t>Entén_Un_poc</t>
  </si>
  <si>
    <t>Entén_Bastant_bé</t>
  </si>
  <si>
    <t>Entén_Perfectament</t>
  </si>
  <si>
    <t>W</t>
  </si>
  <si>
    <t>Esc. Docto</t>
  </si>
  <si>
    <t>Sap parlar</t>
  </si>
  <si>
    <t>Sap llegir</t>
  </si>
  <si>
    <t>Entén</t>
  </si>
  <si>
    <t>Bastant</t>
  </si>
  <si>
    <t>a</t>
  </si>
  <si>
    <t>Teleco ADE</t>
  </si>
  <si>
    <t>k</t>
  </si>
  <si>
    <t>Alc. Gand.</t>
  </si>
  <si>
    <t>p</t>
  </si>
  <si>
    <t>Inf.ADE</t>
  </si>
  <si>
    <t>Inf. ADE</t>
  </si>
  <si>
    <t>Parlen</t>
  </si>
  <si>
    <t>Llig</t>
  </si>
  <si>
    <t>Escriu</t>
  </si>
  <si>
    <t>Bastant Bé</t>
  </si>
  <si>
    <t>Enten Poc Regular Bé</t>
  </si>
  <si>
    <t>Curs</t>
  </si>
  <si>
    <t>Cen</t>
  </si>
  <si>
    <t>Centre</t>
  </si>
  <si>
    <t>Parla gens</t>
  </si>
  <si>
    <t>Parla un poc</t>
  </si>
  <si>
    <t>Parla bastant bé</t>
  </si>
  <si>
    <t>Parla perfectament</t>
  </si>
  <si>
    <t>Llig gens</t>
  </si>
  <si>
    <t>Llig un poc</t>
  </si>
  <si>
    <t>Llig bastant bé</t>
  </si>
  <si>
    <t>Llig perfectament</t>
  </si>
  <si>
    <t>Escriu gens</t>
  </si>
  <si>
    <t>Escriu un poc</t>
  </si>
  <si>
    <t>Escriu bastant bé</t>
  </si>
  <si>
    <t>Escriu perfectament</t>
  </si>
  <si>
    <t>Entén gens</t>
  </si>
  <si>
    <t>Entén un poc</t>
  </si>
  <si>
    <t>Entén bastant bé</t>
  </si>
  <si>
    <t>Entén perfectament</t>
  </si>
  <si>
    <t>TOTAL</t>
  </si>
  <si>
    <t>2019</t>
  </si>
  <si>
    <t>f</t>
  </si>
  <si>
    <t>Agro. Gan.</t>
  </si>
  <si>
    <t>2020</t>
  </si>
  <si>
    <t>n</t>
  </si>
  <si>
    <t>Agr. ADE</t>
  </si>
  <si>
    <t>Teleco Cam</t>
  </si>
  <si>
    <t>o</t>
  </si>
  <si>
    <t>Ing. Gest.Edif.</t>
  </si>
  <si>
    <t>Agro. ADE</t>
  </si>
  <si>
    <t>2022</t>
  </si>
  <si>
    <t>Ing. Edif.</t>
  </si>
  <si>
    <t>i</t>
  </si>
  <si>
    <t>Teleco Inf</t>
  </si>
  <si>
    <t>Escriure</t>
  </si>
  <si>
    <t>Llegir</t>
  </si>
  <si>
    <t>Parlar</t>
  </si>
  <si>
    <t>2023</t>
  </si>
  <si>
    <t>v</t>
  </si>
  <si>
    <t>Indus. Inf</t>
  </si>
  <si>
    <t>z</t>
  </si>
  <si>
    <t>Teleco Geo</t>
  </si>
  <si>
    <t>%: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</si>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</sst>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6" fillId="2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0" fontId="10" fillId="6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16" fillId="0" borderId="9" applyNumberFormat="0" applyFill="0" applyAlignment="0" applyProtection="0"/>
    <xf numFmtId="0" fontId="19" fillId="0" borderId="0"/>
  </cellStyleXfs>
  <cellXfs count="30">
    <xf numFmtId="0" fontId="0" fillId="0" borderId="0" xfId="0"/>
    <xf numFmtId="9" fontId="1" fillId="0" borderId="0" xfId="34" applyFont="1"/>
    <xf numFmtId="9" fontId="0" fillId="0" borderId="0" xfId="0" applyNumberFormat="1"/>
    <xf numFmtId="0" fontId="0" fillId="0" borderId="0" xfId="0" applyAlignment="1">
      <alignment horizontal="center"/>
    </xf>
    <xf numFmtId="164" fontId="1" fillId="0" borderId="0" xfId="34" applyNumberFormat="1" applyFont="1"/>
    <xf numFmtId="10" fontId="0" fillId="0" borderId="0" xfId="0" applyNumberFormat="1"/>
    <xf numFmtId="164" fontId="0" fillId="0" borderId="0" xfId="0" applyNumberFormat="1"/>
    <xf numFmtId="164" fontId="0" fillId="0" borderId="0" xfId="0" applyNumberFormat="1" applyAlignment="1">
      <alignment horizontal="left"/>
    </xf>
    <xf numFmtId="0" fontId="7" fillId="3" borderId="0" xfId="31"/>
    <xf numFmtId="0" fontId="0" fillId="8" borderId="8" xfId="33" applyFont="1"/>
    <xf numFmtId="0" fontId="0" fillId="0" borderId="10" xfId="0" applyBorder="1"/>
    <xf numFmtId="164" fontId="0" fillId="0" borderId="10" xfId="0" applyNumberFormat="1" applyBorder="1"/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0" fillId="0" borderId="0" xfId="0" applyAlignment="1">
      <alignment horizontal="right"/>
    </xf>
    <xf numFmtId="10" fontId="0" fillId="0" borderId="10" xfId="0" applyNumberFormat="1" applyBorder="1"/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19" fillId="0" borderId="0" xfId="0" applyFont="1"/>
    <xf numFmtId="0" fontId="0" fillId="0" borderId="0" xfId="0" applyAlignment="1">
      <alignment horizontal="left" vertical="top"/>
    </xf>
    <xf numFmtId="0" fontId="20" fillId="0" borderId="0" xfId="0" applyFont="1"/>
    <xf numFmtId="10" fontId="0" fillId="0" borderId="0" xfId="34" applyNumberFormat="1" applyFont="1"/>
    <xf numFmtId="0" fontId="19" fillId="0" borderId="0" xfId="43"/>
    <xf numFmtId="0" fontId="19" fillId="0" borderId="0" xfId="43" applyAlignment="1">
      <alignment horizontal="center" vertical="center" wrapText="1"/>
    </xf>
    <xf numFmtId="0" fontId="19" fillId="0" borderId="0" xfId="43" applyAlignment="1">
      <alignment horizontal="left"/>
    </xf>
    <xf numFmtId="0" fontId="19" fillId="0" borderId="0" xfId="43" applyAlignment="1">
      <alignment horizontal="right"/>
    </xf>
    <xf numFmtId="9" fontId="19" fillId="0" borderId="0" xfId="34" applyFont="1" applyAlignment="1">
      <alignment horizontal="right"/>
    </xf>
    <xf numFmtId="164" fontId="0" fillId="0" borderId="0" xfId="34" applyNumberFormat="1" applyFont="1"/>
    <xf numFmtId="0" fontId="0" fillId="0" borderId="0" xfId="0" applyAlignment="1">
      <alignment horizontal="center"/>
    </xf>
  </cellXfs>
  <cellStyles count="4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39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rmal 2" xfId="43" xr:uid="{00000000-0005-0000-0000-000020000000}"/>
    <cellStyle name="Notas" xfId="33" builtinId="10" customBuiltin="1"/>
    <cellStyle name="Porcentaje" xfId="34" builtinId="5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No entén gens el valencià 2001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'2001'!$O$21</c:f>
              <c:strCache>
                <c:ptCount val="1"/>
                <c:pt idx="0">
                  <c:v>Entén_Gens</c:v>
                </c:pt>
              </c:strCache>
            </c:strRef>
          </c:tx>
          <c:invertIfNegative val="0"/>
          <c:cat>
            <c:strRef>
              <c:f>('2001'!$B$22:$B$34,'2001'!$B$37)</c:f>
              <c:strCache>
                <c:ptCount val="14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TOTALS</c:v>
                </c:pt>
              </c:strCache>
            </c:strRef>
          </c:cat>
          <c:val>
            <c:numRef>
              <c:f>('2001'!$O$22:$O$34,'2001'!$O$37)</c:f>
              <c:numCache>
                <c:formatCode>0%</c:formatCode>
                <c:ptCount val="14"/>
                <c:pt idx="0">
                  <c:v>0.12696912413358538</c:v>
                </c:pt>
                <c:pt idx="1">
                  <c:v>0.10564053537284895</c:v>
                </c:pt>
                <c:pt idx="2">
                  <c:v>3.9089848308051345E-2</c:v>
                </c:pt>
                <c:pt idx="3">
                  <c:v>3.6556995679627786E-2</c:v>
                </c:pt>
                <c:pt idx="4">
                  <c:v>3.5218783351120594E-2</c:v>
                </c:pt>
                <c:pt idx="5">
                  <c:v>4.6585832801531592E-2</c:v>
                </c:pt>
                <c:pt idx="6">
                  <c:v>4.1263157894736842E-2</c:v>
                </c:pt>
                <c:pt idx="7">
                  <c:v>6.5789473684210523E-2</c:v>
                </c:pt>
                <c:pt idx="8">
                  <c:v>2.4390243902439025E-2</c:v>
                </c:pt>
                <c:pt idx="9">
                  <c:v>3.6770921386305999E-2</c:v>
                </c:pt>
                <c:pt idx="10">
                  <c:v>3.7992628296002265E-2</c:v>
                </c:pt>
                <c:pt idx="11">
                  <c:v>2.8825513646120821E-2</c:v>
                </c:pt>
                <c:pt idx="12">
                  <c:v>0.10626185958254269</c:v>
                </c:pt>
                <c:pt idx="13">
                  <c:v>5.5319807960353108E-2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BE-4D94-ABD3-6377FDA124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687168"/>
        <c:axId val="212896576"/>
      </c:barChart>
      <c:catAx>
        <c:axId val="7168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2896576"/>
        <c:crosses val="autoZero"/>
        <c:auto val="1"/>
        <c:lblAlgn val="ctr"/>
        <c:lblOffset val="100"/>
        <c:noMultiLvlLbl val="0"/>
      </c:catAx>
      <c:valAx>
        <c:axId val="21289657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16871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/>
              <a:t>Alumnes</a:t>
            </a:r>
            <a:r>
              <a:rPr lang="ca-ES" baseline="0"/>
              <a:t> que saben llegir</a:t>
            </a:r>
            <a:r>
              <a:rPr lang="ca-ES"/>
              <a:t> en valencià (2012-2013)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5.0850950827628603E-2"/>
          <c:y val="0.11972965956652053"/>
          <c:w val="0.81008743579391751"/>
          <c:h val="0.670721264141657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'2012'!$C$38</c:f>
              <c:strCache>
                <c:ptCount val="1"/>
                <c:pt idx="0">
                  <c:v>Gens</c:v>
                </c:pt>
              </c:strCache>
            </c:strRef>
          </c:tx>
          <c:invertIfNegative val="0"/>
          <c:cat>
            <c:strRef>
              <c:f>'2012'!$B$22:$B$36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'2012'!$G$22:$G$36</c:f>
              <c:numCache>
                <c:formatCode>0%</c:formatCode>
                <c:ptCount val="15"/>
                <c:pt idx="0">
                  <c:v>0.15320074580484774</c:v>
                </c:pt>
                <c:pt idx="1">
                  <c:v>0.10956459671663098</c:v>
                </c:pt>
                <c:pt idx="2">
                  <c:v>9.256243213897937E-2</c:v>
                </c:pt>
                <c:pt idx="3">
                  <c:v>0.1010689990281827</c:v>
                </c:pt>
                <c:pt idx="4">
                  <c:v>5.4574638844301769E-2</c:v>
                </c:pt>
                <c:pt idx="5">
                  <c:v>8.2479508196721313E-2</c:v>
                </c:pt>
                <c:pt idx="6">
                  <c:v>6.6726780883678991E-2</c:v>
                </c:pt>
                <c:pt idx="7">
                  <c:v>8.3114610673665795E-2</c:v>
                </c:pt>
                <c:pt idx="8">
                  <c:v>4.0501996577296064E-2</c:v>
                </c:pt>
                <c:pt idx="9">
                  <c:v>6.7106051527860991E-2</c:v>
                </c:pt>
                <c:pt idx="10">
                  <c:v>4.950957496496964E-2</c:v>
                </c:pt>
                <c:pt idx="11">
                  <c:v>7.7851790174854288E-2</c:v>
                </c:pt>
                <c:pt idx="12">
                  <c:v>0.1372161895360316</c:v>
                </c:pt>
                <c:pt idx="13">
                  <c:v>0.22577854671280276</c:v>
                </c:pt>
                <c:pt idx="14">
                  <c:v>9.557567750459188E-2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32-4EA0-82FF-38861FF93784}"/>
            </c:ext>
          </c:extLst>
        </c:ser>
        <c:ser>
          <c:idx val="1"/>
          <c:order val="1"/>
          <c:tx>
            <c:strRef>
              <c:f>'2012'!$D$38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cat>
            <c:strRef>
              <c:f>'2012'!$B$22:$B$36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'2012'!$H$22:$H$36</c:f>
              <c:numCache>
                <c:formatCode>0%</c:formatCode>
                <c:ptCount val="15"/>
                <c:pt idx="0">
                  <c:v>0.11062771908017402</c:v>
                </c:pt>
                <c:pt idx="1">
                  <c:v>9.9214846538187004E-2</c:v>
                </c:pt>
                <c:pt idx="2">
                  <c:v>8.9847991313789358E-2</c:v>
                </c:pt>
                <c:pt idx="3">
                  <c:v>7.7745383867832848E-2</c:v>
                </c:pt>
                <c:pt idx="4">
                  <c:v>5.7784911717495988E-2</c:v>
                </c:pt>
                <c:pt idx="5">
                  <c:v>9.5286885245901634E-2</c:v>
                </c:pt>
                <c:pt idx="6">
                  <c:v>8.5211902614968443E-2</c:v>
                </c:pt>
                <c:pt idx="7">
                  <c:v>9.4488188976377951E-2</c:v>
                </c:pt>
                <c:pt idx="8">
                  <c:v>6.7883628066172277E-2</c:v>
                </c:pt>
                <c:pt idx="9">
                  <c:v>6.6506890353505099E-2</c:v>
                </c:pt>
                <c:pt idx="10">
                  <c:v>6.5390004670714624E-2</c:v>
                </c:pt>
                <c:pt idx="11">
                  <c:v>8.2431307243963359E-2</c:v>
                </c:pt>
                <c:pt idx="12">
                  <c:v>0.11154985192497532</c:v>
                </c:pt>
                <c:pt idx="13">
                  <c:v>0.12802768166089964</c:v>
                </c:pt>
                <c:pt idx="14">
                  <c:v>8.8325331099152513E-2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32-4EA0-82FF-38861FF93784}"/>
            </c:ext>
          </c:extLst>
        </c:ser>
        <c:ser>
          <c:idx val="2"/>
          <c:order val="2"/>
          <c:tx>
            <c:strRef>
              <c:f>'2012'!$E$38</c:f>
              <c:strCache>
                <c:ptCount val="1"/>
                <c:pt idx="0">
                  <c:v>Bastant bé</c:v>
                </c:pt>
              </c:strCache>
            </c:strRef>
          </c:tx>
          <c:invertIfNegative val="0"/>
          <c:cat>
            <c:strRef>
              <c:f>'2012'!$B$22:$B$36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'2012'!$I$22:$I$36</c:f>
              <c:numCache>
                <c:formatCode>0%</c:formatCode>
                <c:ptCount val="15"/>
                <c:pt idx="0">
                  <c:v>0.1793039154754506</c:v>
                </c:pt>
                <c:pt idx="1">
                  <c:v>0.18486795146324053</c:v>
                </c:pt>
                <c:pt idx="2">
                  <c:v>0.19543973941368079</c:v>
                </c:pt>
                <c:pt idx="3">
                  <c:v>0.20748299319727892</c:v>
                </c:pt>
                <c:pt idx="4">
                  <c:v>0.2086677367576244</c:v>
                </c:pt>
                <c:pt idx="5">
                  <c:v>0.22438524590163936</c:v>
                </c:pt>
                <c:pt idx="6">
                  <c:v>0.17357980162308387</c:v>
                </c:pt>
                <c:pt idx="7">
                  <c:v>0.20122484689413822</c:v>
                </c:pt>
                <c:pt idx="8">
                  <c:v>0.26012549914432403</c:v>
                </c:pt>
                <c:pt idx="9">
                  <c:v>0.15338526063511085</c:v>
                </c:pt>
                <c:pt idx="10">
                  <c:v>0.22746380196170013</c:v>
                </c:pt>
                <c:pt idx="11">
                  <c:v>0.20524562864279766</c:v>
                </c:pt>
                <c:pt idx="12">
                  <c:v>0.18163869693978282</c:v>
                </c:pt>
                <c:pt idx="13">
                  <c:v>0.13235294117647059</c:v>
                </c:pt>
                <c:pt idx="14">
                  <c:v>0.19691940837173333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32-4EA0-82FF-38861FF93784}"/>
            </c:ext>
          </c:extLst>
        </c:ser>
        <c:ser>
          <c:idx val="3"/>
          <c:order val="3"/>
          <c:tx>
            <c:strRef>
              <c:f>'2012'!$F$38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cat>
            <c:strRef>
              <c:f>'2012'!$B$22:$B$36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'2012'!$J$22:$J$36</c:f>
              <c:numCache>
                <c:formatCode>0%</c:formatCode>
                <c:ptCount val="15"/>
                <c:pt idx="0">
                  <c:v>0.55686761963952769</c:v>
                </c:pt>
                <c:pt idx="1">
                  <c:v>0.60635260528194146</c:v>
                </c:pt>
                <c:pt idx="2">
                  <c:v>0.62214983713355054</c:v>
                </c:pt>
                <c:pt idx="3">
                  <c:v>0.61370262390670549</c:v>
                </c:pt>
                <c:pt idx="4">
                  <c:v>0.67897271268057779</c:v>
                </c:pt>
                <c:pt idx="5">
                  <c:v>0.59784836065573765</c:v>
                </c:pt>
                <c:pt idx="6">
                  <c:v>0.67448151487826868</c:v>
                </c:pt>
                <c:pt idx="7">
                  <c:v>0.621172353455818</c:v>
                </c:pt>
                <c:pt idx="8">
                  <c:v>0.63148887621220762</c:v>
                </c:pt>
                <c:pt idx="9">
                  <c:v>0.7130017974835231</c:v>
                </c:pt>
                <c:pt idx="10">
                  <c:v>0.65763661840261556</c:v>
                </c:pt>
                <c:pt idx="11">
                  <c:v>0.63447127393838465</c:v>
                </c:pt>
                <c:pt idx="12">
                  <c:v>0.56959526159921026</c:v>
                </c:pt>
                <c:pt idx="13">
                  <c:v>0.51384083044982698</c:v>
                </c:pt>
                <c:pt idx="14">
                  <c:v>0.61917958302452225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C32-4EA0-82FF-38861FF937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478208"/>
        <c:axId val="278607488"/>
      </c:barChart>
      <c:catAx>
        <c:axId val="7247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78607488"/>
        <c:crosses val="autoZero"/>
        <c:auto val="1"/>
        <c:lblAlgn val="ctr"/>
        <c:lblOffset val="100"/>
        <c:noMultiLvlLbl val="0"/>
      </c:catAx>
      <c:valAx>
        <c:axId val="27860748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24782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/>
              <a:t>Alumnes</a:t>
            </a:r>
            <a:r>
              <a:rPr lang="ca-ES" baseline="0"/>
              <a:t> que saben escriure e</a:t>
            </a:r>
            <a:r>
              <a:rPr lang="ca-ES"/>
              <a:t>n valencià (2012-2013)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5.0850950827628603E-2"/>
          <c:y val="0.11972965956652053"/>
          <c:w val="0.81008743579391751"/>
          <c:h val="0.670721264141657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'2012'!$C$38</c:f>
              <c:strCache>
                <c:ptCount val="1"/>
                <c:pt idx="0">
                  <c:v>Gens</c:v>
                </c:pt>
              </c:strCache>
            </c:strRef>
          </c:tx>
          <c:invertIfNegative val="0"/>
          <c:cat>
            <c:strRef>
              <c:f>'2012'!$B$22:$B$36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'2012'!$K$22:$K$36</c:f>
              <c:numCache>
                <c:formatCode>0%</c:formatCode>
                <c:ptCount val="15"/>
                <c:pt idx="0">
                  <c:v>0.24487259167184586</c:v>
                </c:pt>
                <c:pt idx="1">
                  <c:v>0.18129907209136331</c:v>
                </c:pt>
                <c:pt idx="2">
                  <c:v>0.15119435396308362</c:v>
                </c:pt>
                <c:pt idx="3">
                  <c:v>0.16132167152575316</c:v>
                </c:pt>
                <c:pt idx="4">
                  <c:v>9.7913322632423749E-2</c:v>
                </c:pt>
                <c:pt idx="5">
                  <c:v>0.13831967213114754</c:v>
                </c:pt>
                <c:pt idx="6">
                  <c:v>0.13074842200180342</c:v>
                </c:pt>
                <c:pt idx="7">
                  <c:v>0.16360454943132108</c:v>
                </c:pt>
                <c:pt idx="8">
                  <c:v>8.6138049058756411E-2</c:v>
                </c:pt>
                <c:pt idx="9">
                  <c:v>0.1330137807070102</c:v>
                </c:pt>
                <c:pt idx="10">
                  <c:v>9.4815506772536196E-2</c:v>
                </c:pt>
                <c:pt idx="11">
                  <c:v>0.14904246461282264</c:v>
                </c:pt>
                <c:pt idx="12">
                  <c:v>0.21915103652517276</c:v>
                </c:pt>
                <c:pt idx="13">
                  <c:v>0.35986159169550175</c:v>
                </c:pt>
                <c:pt idx="14">
                  <c:v>0.16382560500112783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5B-46C3-931D-26C1791C98E3}"/>
            </c:ext>
          </c:extLst>
        </c:ser>
        <c:ser>
          <c:idx val="1"/>
          <c:order val="1"/>
          <c:tx>
            <c:strRef>
              <c:f>'2012'!$D$38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cat>
            <c:strRef>
              <c:f>'2012'!$B$22:$B$36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'2012'!$L$22:$L$36</c:f>
              <c:numCache>
                <c:formatCode>0%</c:formatCode>
                <c:ptCount val="15"/>
                <c:pt idx="0">
                  <c:v>0.13735239279055314</c:v>
                </c:pt>
                <c:pt idx="1">
                  <c:v>0.13276231263383298</c:v>
                </c:pt>
                <c:pt idx="2">
                  <c:v>0.14522258414766559</c:v>
                </c:pt>
                <c:pt idx="3">
                  <c:v>0.13824101068999028</c:v>
                </c:pt>
                <c:pt idx="4">
                  <c:v>0.1187800963081862</c:v>
                </c:pt>
                <c:pt idx="5">
                  <c:v>0.17674180327868852</c:v>
                </c:pt>
                <c:pt idx="6">
                  <c:v>0.12939585211902616</c:v>
                </c:pt>
                <c:pt idx="7">
                  <c:v>0.15748031496062992</c:v>
                </c:pt>
                <c:pt idx="8">
                  <c:v>0.17683970336565888</c:v>
                </c:pt>
                <c:pt idx="9">
                  <c:v>0.1060515278609946</c:v>
                </c:pt>
                <c:pt idx="10">
                  <c:v>0.16581036898645493</c:v>
                </c:pt>
                <c:pt idx="11">
                  <c:v>0.1398834304746045</c:v>
                </c:pt>
                <c:pt idx="12">
                  <c:v>0.12833168805528133</c:v>
                </c:pt>
                <c:pt idx="13">
                  <c:v>0.10380622837370242</c:v>
                </c:pt>
                <c:pt idx="14">
                  <c:v>0.14217123707021559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5B-46C3-931D-26C1791C98E3}"/>
            </c:ext>
          </c:extLst>
        </c:ser>
        <c:ser>
          <c:idx val="2"/>
          <c:order val="2"/>
          <c:tx>
            <c:strRef>
              <c:f>'2012'!$E$38</c:f>
              <c:strCache>
                <c:ptCount val="1"/>
                <c:pt idx="0">
                  <c:v>Bastant bé</c:v>
                </c:pt>
              </c:strCache>
            </c:strRef>
          </c:tx>
          <c:invertIfNegative val="0"/>
          <c:cat>
            <c:strRef>
              <c:f>'2012'!$B$22:$B$36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'2012'!$M$22:$M$36</c:f>
              <c:numCache>
                <c:formatCode>0%</c:formatCode>
                <c:ptCount val="15"/>
                <c:pt idx="0">
                  <c:v>0.2197016780609074</c:v>
                </c:pt>
                <c:pt idx="1">
                  <c:v>0.25802997858672377</c:v>
                </c:pt>
                <c:pt idx="2">
                  <c:v>0.28827361563517917</c:v>
                </c:pt>
                <c:pt idx="3">
                  <c:v>0.29907677356656948</c:v>
                </c:pt>
                <c:pt idx="4">
                  <c:v>0.3290529695024077</c:v>
                </c:pt>
                <c:pt idx="5">
                  <c:v>0.31403688524590162</c:v>
                </c:pt>
                <c:pt idx="6">
                  <c:v>0.30883678990081154</c:v>
                </c:pt>
                <c:pt idx="7">
                  <c:v>0.29527559055118108</c:v>
                </c:pt>
                <c:pt idx="8">
                  <c:v>0.32857957786651454</c:v>
                </c:pt>
                <c:pt idx="9">
                  <c:v>0.24505692031156381</c:v>
                </c:pt>
                <c:pt idx="10">
                  <c:v>0.33442316674451189</c:v>
                </c:pt>
                <c:pt idx="11">
                  <c:v>0.29683597002497919</c:v>
                </c:pt>
                <c:pt idx="12">
                  <c:v>0.25666337611056267</c:v>
                </c:pt>
                <c:pt idx="13">
                  <c:v>0.19463667820069205</c:v>
                </c:pt>
                <c:pt idx="14">
                  <c:v>0.28356910385718431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5B-46C3-931D-26C1791C98E3}"/>
            </c:ext>
          </c:extLst>
        </c:ser>
        <c:ser>
          <c:idx val="3"/>
          <c:order val="3"/>
          <c:tx>
            <c:strRef>
              <c:f>'2012'!$F$38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cat>
            <c:strRef>
              <c:f>'2012'!$B$22:$B$36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'2012'!$N$22:$N$36</c:f>
              <c:numCache>
                <c:formatCode>0%</c:formatCode>
                <c:ptCount val="15"/>
                <c:pt idx="0">
                  <c:v>0.3980733374766936</c:v>
                </c:pt>
                <c:pt idx="1">
                  <c:v>0.42790863668807994</c:v>
                </c:pt>
                <c:pt idx="2">
                  <c:v>0.41530944625407168</c:v>
                </c:pt>
                <c:pt idx="3">
                  <c:v>0.40136054421768708</c:v>
                </c:pt>
                <c:pt idx="4">
                  <c:v>0.45425361155698235</c:v>
                </c:pt>
                <c:pt idx="5">
                  <c:v>0.37090163934426229</c:v>
                </c:pt>
                <c:pt idx="6">
                  <c:v>0.43101893597835889</c:v>
                </c:pt>
                <c:pt idx="7">
                  <c:v>0.38363954505686787</c:v>
                </c:pt>
                <c:pt idx="8">
                  <c:v>0.40844266970907017</c:v>
                </c:pt>
                <c:pt idx="9">
                  <c:v>0.51587777112043143</c:v>
                </c:pt>
                <c:pt idx="10">
                  <c:v>0.40495095749649695</c:v>
                </c:pt>
                <c:pt idx="11">
                  <c:v>0.41423813488759365</c:v>
                </c:pt>
                <c:pt idx="12">
                  <c:v>0.39585389930898324</c:v>
                </c:pt>
                <c:pt idx="13">
                  <c:v>0.34169550173010382</c:v>
                </c:pt>
                <c:pt idx="14">
                  <c:v>0.41043405407147232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5B-46C3-931D-26C1791C9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565248"/>
        <c:axId val="409985024"/>
      </c:barChart>
      <c:catAx>
        <c:axId val="7256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09985024"/>
        <c:crosses val="autoZero"/>
        <c:auto val="1"/>
        <c:lblAlgn val="ctr"/>
        <c:lblOffset val="100"/>
        <c:noMultiLvlLbl val="0"/>
      </c:catAx>
      <c:valAx>
        <c:axId val="40998502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25652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/>
              <a:t>Alumnes</a:t>
            </a:r>
            <a:r>
              <a:rPr lang="ca-ES" baseline="0"/>
              <a:t> que entenen</a:t>
            </a:r>
            <a:r>
              <a:rPr lang="ca-ES"/>
              <a:t> el valencià (2012-2013)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5.0850950827628603E-2"/>
          <c:y val="0.11972965956652053"/>
          <c:w val="0.81008743579391751"/>
          <c:h val="0.670721264141657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'2012'!$C$38</c:f>
              <c:strCache>
                <c:ptCount val="1"/>
                <c:pt idx="0">
                  <c:v>Gens</c:v>
                </c:pt>
              </c:strCache>
            </c:strRef>
          </c:tx>
          <c:invertIfNegative val="0"/>
          <c:cat>
            <c:strRef>
              <c:f>'2012'!$B$22:$B$36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'2012'!$O$22:$O$36</c:f>
              <c:numCache>
                <c:formatCode>0%</c:formatCode>
                <c:ptCount val="15"/>
                <c:pt idx="0">
                  <c:v>0.11435674331883157</c:v>
                </c:pt>
                <c:pt idx="1">
                  <c:v>8.9935760171306209E-2</c:v>
                </c:pt>
                <c:pt idx="2">
                  <c:v>7.1932681867535292E-2</c:v>
                </c:pt>
                <c:pt idx="3">
                  <c:v>8.1389698736637511E-2</c:v>
                </c:pt>
                <c:pt idx="4">
                  <c:v>4.3338683788121987E-2</c:v>
                </c:pt>
                <c:pt idx="5">
                  <c:v>5.6352459016393443E-2</c:v>
                </c:pt>
                <c:pt idx="6">
                  <c:v>5.2750225428313799E-2</c:v>
                </c:pt>
                <c:pt idx="7">
                  <c:v>5.774278215223097E-2</c:v>
                </c:pt>
                <c:pt idx="8">
                  <c:v>3.4797490017113519E-2</c:v>
                </c:pt>
                <c:pt idx="9">
                  <c:v>4.733373277411624E-2</c:v>
                </c:pt>
                <c:pt idx="10">
                  <c:v>3.4563288183092011E-2</c:v>
                </c:pt>
                <c:pt idx="11">
                  <c:v>5.8701082431307242E-2</c:v>
                </c:pt>
                <c:pt idx="12">
                  <c:v>0.11549851924975321</c:v>
                </c:pt>
                <c:pt idx="13">
                  <c:v>0.1980968858131488</c:v>
                </c:pt>
                <c:pt idx="14">
                  <c:v>7.4340218477105022E-2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75-4616-8369-D2428ADF021B}"/>
            </c:ext>
          </c:extLst>
        </c:ser>
        <c:ser>
          <c:idx val="1"/>
          <c:order val="1"/>
          <c:tx>
            <c:strRef>
              <c:f>'2012'!$D$38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cat>
            <c:strRef>
              <c:f>'2012'!$B$22:$B$36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'2012'!$P$22:$P$36</c:f>
              <c:numCache>
                <c:formatCode>0%</c:formatCode>
                <c:ptCount val="15"/>
                <c:pt idx="0">
                  <c:v>0.10348042262274705</c:v>
                </c:pt>
                <c:pt idx="1">
                  <c:v>7.922912205567452E-2</c:v>
                </c:pt>
                <c:pt idx="2">
                  <c:v>7.7361563517915316E-2</c:v>
                </c:pt>
                <c:pt idx="3">
                  <c:v>6.9484936831875607E-2</c:v>
                </c:pt>
                <c:pt idx="4">
                  <c:v>4.49438202247191E-2</c:v>
                </c:pt>
                <c:pt idx="5">
                  <c:v>7.6844262295081969E-2</c:v>
                </c:pt>
                <c:pt idx="6">
                  <c:v>6.5825067628494133E-2</c:v>
                </c:pt>
                <c:pt idx="7">
                  <c:v>8.223972003499562E-2</c:v>
                </c:pt>
                <c:pt idx="8">
                  <c:v>5.5333713633770681E-2</c:v>
                </c:pt>
                <c:pt idx="9">
                  <c:v>5.3325344517675254E-2</c:v>
                </c:pt>
                <c:pt idx="10">
                  <c:v>5.2779075198505374E-2</c:v>
                </c:pt>
                <c:pt idx="11">
                  <c:v>7.743547044129892E-2</c:v>
                </c:pt>
                <c:pt idx="12">
                  <c:v>9.1806515301085884E-2</c:v>
                </c:pt>
                <c:pt idx="13">
                  <c:v>0.13494809688581316</c:v>
                </c:pt>
                <c:pt idx="14">
                  <c:v>7.643476299423195E-2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75-4616-8369-D2428ADF021B}"/>
            </c:ext>
          </c:extLst>
        </c:ser>
        <c:ser>
          <c:idx val="2"/>
          <c:order val="2"/>
          <c:tx>
            <c:strRef>
              <c:f>'2012'!$E$38</c:f>
              <c:strCache>
                <c:ptCount val="1"/>
                <c:pt idx="0">
                  <c:v>Bastant bé</c:v>
                </c:pt>
              </c:strCache>
            </c:strRef>
          </c:tx>
          <c:invertIfNegative val="0"/>
          <c:cat>
            <c:strRef>
              <c:f>'2012'!$B$22:$B$36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'2012'!$Q$22:$Q$36</c:f>
              <c:numCache>
                <c:formatCode>0%</c:formatCode>
                <c:ptCount val="15"/>
                <c:pt idx="0">
                  <c:v>0.17650714729645742</c:v>
                </c:pt>
                <c:pt idx="1">
                  <c:v>0.16987865810135616</c:v>
                </c:pt>
                <c:pt idx="2">
                  <c:v>0.16748099891422366</c:v>
                </c:pt>
                <c:pt idx="3">
                  <c:v>0.17662779397473274</c:v>
                </c:pt>
                <c:pt idx="4">
                  <c:v>0.17174959871589085</c:v>
                </c:pt>
                <c:pt idx="5">
                  <c:v>0.19979508196721313</c:v>
                </c:pt>
                <c:pt idx="6">
                  <c:v>0.14472497745716861</c:v>
                </c:pt>
                <c:pt idx="7">
                  <c:v>0.178915135608049</c:v>
                </c:pt>
                <c:pt idx="8">
                  <c:v>0.21334854535082715</c:v>
                </c:pt>
                <c:pt idx="9">
                  <c:v>0.14499700419412823</c:v>
                </c:pt>
                <c:pt idx="10">
                  <c:v>0.18776272769733771</c:v>
                </c:pt>
                <c:pt idx="11">
                  <c:v>0.1694421315570358</c:v>
                </c:pt>
                <c:pt idx="12">
                  <c:v>0.18262586377097728</c:v>
                </c:pt>
                <c:pt idx="13">
                  <c:v>0.11764705882352941</c:v>
                </c:pt>
                <c:pt idx="14">
                  <c:v>0.17275158702026874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75-4616-8369-D2428ADF021B}"/>
            </c:ext>
          </c:extLst>
        </c:ser>
        <c:ser>
          <c:idx val="3"/>
          <c:order val="3"/>
          <c:tx>
            <c:strRef>
              <c:f>'2012'!$F$38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cat>
            <c:strRef>
              <c:f>'2012'!$B$22:$B$36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'2012'!$R$22:$R$36</c:f>
              <c:numCache>
                <c:formatCode>0%</c:formatCode>
                <c:ptCount val="15"/>
                <c:pt idx="0">
                  <c:v>0.60565568676196391</c:v>
                </c:pt>
                <c:pt idx="1">
                  <c:v>0.66095645967166305</c:v>
                </c:pt>
                <c:pt idx="2">
                  <c:v>0.6832247557003257</c:v>
                </c:pt>
                <c:pt idx="3">
                  <c:v>0.67249757045675418</c:v>
                </c:pt>
                <c:pt idx="4">
                  <c:v>0.7399678972712681</c:v>
                </c:pt>
                <c:pt idx="5">
                  <c:v>0.66700819672131151</c:v>
                </c:pt>
                <c:pt idx="6">
                  <c:v>0.73669972948602347</c:v>
                </c:pt>
                <c:pt idx="7">
                  <c:v>0.68110236220472442</c:v>
                </c:pt>
                <c:pt idx="8">
                  <c:v>0.69652025099828863</c:v>
                </c:pt>
                <c:pt idx="9">
                  <c:v>0.75434391851408034</c:v>
                </c:pt>
                <c:pt idx="10">
                  <c:v>0.7248949089210649</c:v>
                </c:pt>
                <c:pt idx="11">
                  <c:v>0.69442131557035802</c:v>
                </c:pt>
                <c:pt idx="12">
                  <c:v>0.61006910167818362</c:v>
                </c:pt>
                <c:pt idx="13">
                  <c:v>0.54930795847750868</c:v>
                </c:pt>
                <c:pt idx="14">
                  <c:v>0.67647343150839434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75-4616-8369-D2428ADF0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566272"/>
        <c:axId val="409987328"/>
      </c:barChart>
      <c:catAx>
        <c:axId val="7256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09987328"/>
        <c:crosses val="autoZero"/>
        <c:auto val="1"/>
        <c:lblAlgn val="ctr"/>
        <c:lblOffset val="100"/>
        <c:noMultiLvlLbl val="0"/>
      </c:catAx>
      <c:valAx>
        <c:axId val="40998732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25662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Coneixement del valencià dels alumnes</a:t>
            </a:r>
            <a:r>
              <a:rPr lang="es-ES" baseline="0"/>
              <a:t> (curs 2012-2013)</a:t>
            </a:r>
            <a:endParaRPr lang="es-E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'2012'!$C$38</c:f>
              <c:strCache>
                <c:ptCount val="1"/>
                <c:pt idx="0">
                  <c:v>Gens</c:v>
                </c:pt>
              </c:strCache>
            </c:strRef>
          </c:tx>
          <c:invertIfNegative val="0"/>
          <c:dLbls>
            <c:dLbl>
              <c:idx val="2"/>
              <c:layout>
                <c:manualLayout>
                  <c:x val="-1.2873563964076471E-3"/>
                  <c:y val="-2.676398360189691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ca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ED2-4896-835F-0BF2557488AE}"/>
                </c:ext>
              </c:extLst>
            </c:dLbl>
            <c:dLbl>
              <c:idx val="3"/>
              <c:layout>
                <c:manualLayout>
                  <c:x val="-2.5747127928153896E-3"/>
                  <c:y val="-2.6763983601897013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ca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D2-4896-835F-0BF2557488A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'2012'!$B$39:$B$42</c:f>
              <c:strCache>
                <c:ptCount val="4"/>
                <c:pt idx="0">
                  <c:v>Sap parlar </c:v>
                </c:pt>
                <c:pt idx="1">
                  <c:v>Sap llegir </c:v>
                </c:pt>
                <c:pt idx="2">
                  <c:v>Sap escriure</c:v>
                </c:pt>
                <c:pt idx="3">
                  <c:v>Entèn</c:v>
                </c:pt>
              </c:strCache>
            </c:strRef>
          </c:cat>
          <c:val>
            <c:numRef>
              <c:f>'2012'!$C$39:$C$42</c:f>
              <c:numCache>
                <c:formatCode>0%</c:formatCode>
                <c:ptCount val="4"/>
                <c:pt idx="0">
                  <c:v>0.1417523281667902</c:v>
                </c:pt>
                <c:pt idx="1">
                  <c:v>9.557567750459188E-2</c:v>
                </c:pt>
                <c:pt idx="2">
                  <c:v>0.16382560500112783</c:v>
                </c:pt>
                <c:pt idx="3">
                  <c:v>7.4340218477105022E-2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D2-4896-835F-0BF2557488AE}"/>
            </c:ext>
          </c:extLst>
        </c:ser>
        <c:ser>
          <c:idx val="1"/>
          <c:order val="1"/>
          <c:tx>
            <c:strRef>
              <c:f>'2012'!$D$38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dLbls>
            <c:dLbl>
              <c:idx val="3"/>
              <c:layout>
                <c:manualLayout>
                  <c:x val="9.440504516142332E-17"/>
                  <c:y val="-2.676398360189691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ca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D2-4896-835F-0BF2557488A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'2012'!$B$39:$B$42</c:f>
              <c:strCache>
                <c:ptCount val="4"/>
                <c:pt idx="0">
                  <c:v>Sap parlar </c:v>
                </c:pt>
                <c:pt idx="1">
                  <c:v>Sap llegir </c:v>
                </c:pt>
                <c:pt idx="2">
                  <c:v>Sap escriure</c:v>
                </c:pt>
                <c:pt idx="3">
                  <c:v>Entèn</c:v>
                </c:pt>
              </c:strCache>
            </c:strRef>
          </c:cat>
          <c:val>
            <c:numRef>
              <c:f>'2012'!$D$39:$D$42</c:f>
              <c:numCache>
                <c:formatCode>0%</c:formatCode>
                <c:ptCount val="4"/>
                <c:pt idx="0">
                  <c:v>0.14484580929977767</c:v>
                </c:pt>
                <c:pt idx="1">
                  <c:v>8.8325331099152513E-2</c:v>
                </c:pt>
                <c:pt idx="2">
                  <c:v>0.14217123707021559</c:v>
                </c:pt>
                <c:pt idx="3">
                  <c:v>7.643476299423195E-2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D2-4896-835F-0BF2557488AE}"/>
            </c:ext>
          </c:extLst>
        </c:ser>
        <c:ser>
          <c:idx val="2"/>
          <c:order val="2"/>
          <c:tx>
            <c:strRef>
              <c:f>'2012'!$E$38</c:f>
              <c:strCache>
                <c:ptCount val="1"/>
                <c:pt idx="0">
                  <c:v>Bastant bé</c:v>
                </c:pt>
              </c:strCache>
            </c:strRef>
          </c:tx>
          <c:invertIfNegative val="0"/>
          <c:dLbls>
            <c:dLbl>
              <c:idx val="3"/>
              <c:layout>
                <c:manualLayout>
                  <c:x val="-9.440504516142332E-17"/>
                  <c:y val="-2.1411186881517538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ca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ED2-4896-835F-0BF2557488A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'2012'!$B$39:$B$42</c:f>
              <c:strCache>
                <c:ptCount val="4"/>
                <c:pt idx="0">
                  <c:v>Sap parlar </c:v>
                </c:pt>
                <c:pt idx="1">
                  <c:v>Sap llegir </c:v>
                </c:pt>
                <c:pt idx="2">
                  <c:v>Sap escriure</c:v>
                </c:pt>
                <c:pt idx="3">
                  <c:v>Entèn</c:v>
                </c:pt>
              </c:strCache>
            </c:strRef>
          </c:cat>
          <c:val>
            <c:numRef>
              <c:f>'2012'!$E$39:$E$42</c:f>
              <c:numCache>
                <c:formatCode>0%</c:formatCode>
                <c:ptCount val="4"/>
                <c:pt idx="0">
                  <c:v>0.25840234588985916</c:v>
                </c:pt>
                <c:pt idx="1">
                  <c:v>0.19691940837173333</c:v>
                </c:pt>
                <c:pt idx="2">
                  <c:v>0.28356910385718431</c:v>
                </c:pt>
                <c:pt idx="3">
                  <c:v>0.17275158702026874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ED2-4896-835F-0BF2557488AE}"/>
            </c:ext>
          </c:extLst>
        </c:ser>
        <c:ser>
          <c:idx val="3"/>
          <c:order val="3"/>
          <c:tx>
            <c:strRef>
              <c:f>'2012'!$F$38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'2012'!$B$39:$B$42</c:f>
              <c:strCache>
                <c:ptCount val="4"/>
                <c:pt idx="0">
                  <c:v>Sap parlar </c:v>
                </c:pt>
                <c:pt idx="1">
                  <c:v>Sap llegir </c:v>
                </c:pt>
                <c:pt idx="2">
                  <c:v>Sap escriure</c:v>
                </c:pt>
                <c:pt idx="3">
                  <c:v>Entèn</c:v>
                </c:pt>
              </c:strCache>
            </c:strRef>
          </c:cat>
          <c:val>
            <c:numRef>
              <c:f>'2012'!$F$39:$F$42</c:f>
              <c:numCache>
                <c:formatCode>0%</c:formatCode>
                <c:ptCount val="4"/>
                <c:pt idx="0">
                  <c:v>0.45499951664357297</c:v>
                </c:pt>
                <c:pt idx="1">
                  <c:v>0.61917958302452225</c:v>
                </c:pt>
                <c:pt idx="2">
                  <c:v>0.41043405407147232</c:v>
                </c:pt>
                <c:pt idx="3">
                  <c:v>0.67647343150839434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ED2-4896-835F-0BF255748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567296"/>
        <c:axId val="409989632"/>
      </c:barChart>
      <c:catAx>
        <c:axId val="7256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/>
            </a:pPr>
            <a:endParaRPr lang="ca-ES"/>
          </a:p>
        </c:txPr>
        <c:crossAx val="409989632"/>
        <c:crosses val="autoZero"/>
        <c:auto val="1"/>
        <c:lblAlgn val="ctr"/>
        <c:lblOffset val="100"/>
        <c:noMultiLvlLbl val="0"/>
      </c:catAx>
      <c:valAx>
        <c:axId val="40998963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256729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4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/>
              <a:t>Alumnes</a:t>
            </a:r>
            <a:r>
              <a:rPr lang="ca-ES" baseline="0"/>
              <a:t> que saben p</a:t>
            </a:r>
            <a:r>
              <a:rPr lang="ca-ES"/>
              <a:t>arlar en valencià (2013-2014)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5.0850950827628603E-2"/>
          <c:y val="0.11972965956652053"/>
          <c:w val="0.81008743579391751"/>
          <c:h val="0.670721264141657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'2013'!$C$21</c:f>
              <c:strCache>
                <c:ptCount val="1"/>
                <c:pt idx="0">
                  <c:v>Gens</c:v>
                </c:pt>
              </c:strCache>
            </c:strRef>
          </c:tx>
          <c:invertIfNegative val="0"/>
          <c:cat>
            <c:strRef>
              <c:f>'2013'!$B$22:$B$36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'2013'!$C$22:$C$36</c:f>
              <c:numCache>
                <c:formatCode>0%</c:formatCode>
                <c:ptCount val="15"/>
                <c:pt idx="0">
                  <c:v>0.22339069471000636</c:v>
                </c:pt>
                <c:pt idx="1">
                  <c:v>0.16699180647678502</c:v>
                </c:pt>
                <c:pt idx="2">
                  <c:v>0.14895247828308636</c:v>
                </c:pt>
                <c:pt idx="3">
                  <c:v>0.15949734171097149</c:v>
                </c:pt>
                <c:pt idx="4">
                  <c:v>0.11296296296296296</c:v>
                </c:pt>
                <c:pt idx="5">
                  <c:v>0.13877551020408163</c:v>
                </c:pt>
                <c:pt idx="6">
                  <c:v>0.11483467381590706</c:v>
                </c:pt>
                <c:pt idx="7">
                  <c:v>0.13185878349638452</c:v>
                </c:pt>
                <c:pt idx="8">
                  <c:v>7.2183098591549297E-2</c:v>
                </c:pt>
                <c:pt idx="9">
                  <c:v>0.12108843537414966</c:v>
                </c:pt>
                <c:pt idx="10">
                  <c:v>9.5556617295747728E-2</c:v>
                </c:pt>
                <c:pt idx="11">
                  <c:v>0.11847133757961784</c:v>
                </c:pt>
                <c:pt idx="12">
                  <c:v>0.19960278053624628</c:v>
                </c:pt>
                <c:pt idx="13">
                  <c:v>0.39014778325123151</c:v>
                </c:pt>
                <c:pt idx="14">
                  <c:v>0.15272036271502867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D4-4268-9CA9-4702785AFE70}"/>
            </c:ext>
          </c:extLst>
        </c:ser>
        <c:ser>
          <c:idx val="1"/>
          <c:order val="1"/>
          <c:tx>
            <c:strRef>
              <c:f>'2013'!$D$21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cat>
            <c:strRef>
              <c:f>'2013'!$B$22:$B$36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'2013'!$D$22:$D$36</c:f>
              <c:numCache>
                <c:formatCode>0%</c:formatCode>
                <c:ptCount val="15"/>
                <c:pt idx="0">
                  <c:v>0.17144678138942002</c:v>
                </c:pt>
                <c:pt idx="1">
                  <c:v>0.15333593445181429</c:v>
                </c:pt>
                <c:pt idx="2">
                  <c:v>0.17577925396014307</c:v>
                </c:pt>
                <c:pt idx="3">
                  <c:v>0.16674722087965202</c:v>
                </c:pt>
                <c:pt idx="4">
                  <c:v>0.14814814814814814</c:v>
                </c:pt>
                <c:pt idx="5">
                  <c:v>0.20340136054421767</c:v>
                </c:pt>
                <c:pt idx="6">
                  <c:v>0.15013404825737264</c:v>
                </c:pt>
                <c:pt idx="7">
                  <c:v>0.17822203317737134</c:v>
                </c:pt>
                <c:pt idx="8">
                  <c:v>0.19659624413145541</c:v>
                </c:pt>
                <c:pt idx="9">
                  <c:v>0.12448979591836734</c:v>
                </c:pt>
                <c:pt idx="10">
                  <c:v>0.19827998088867654</c:v>
                </c:pt>
                <c:pt idx="11">
                  <c:v>0.15753715498938428</c:v>
                </c:pt>
                <c:pt idx="12">
                  <c:v>0.16782522343594836</c:v>
                </c:pt>
                <c:pt idx="13">
                  <c:v>0.13004926108374384</c:v>
                </c:pt>
                <c:pt idx="14">
                  <c:v>0.16828910521402854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D4-4268-9CA9-4702785AFE70}"/>
            </c:ext>
          </c:extLst>
        </c:ser>
        <c:ser>
          <c:idx val="2"/>
          <c:order val="2"/>
          <c:tx>
            <c:strRef>
              <c:f>'2013'!$E$21</c:f>
              <c:strCache>
                <c:ptCount val="1"/>
                <c:pt idx="0">
                  <c:v>Bastant bé</c:v>
                </c:pt>
              </c:strCache>
            </c:strRef>
          </c:tx>
          <c:invertIfNegative val="0"/>
          <c:cat>
            <c:strRef>
              <c:f>'2013'!$B$22:$B$36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'2013'!$E$22:$E$36</c:f>
              <c:numCache>
                <c:formatCode>0%</c:formatCode>
                <c:ptCount val="15"/>
                <c:pt idx="0">
                  <c:v>0.23518164435946462</c:v>
                </c:pt>
                <c:pt idx="1">
                  <c:v>0.27116660163870465</c:v>
                </c:pt>
                <c:pt idx="2">
                  <c:v>0.29739397036280019</c:v>
                </c:pt>
                <c:pt idx="3">
                  <c:v>0.30763653939101016</c:v>
                </c:pt>
                <c:pt idx="4">
                  <c:v>0.30185185185185187</c:v>
                </c:pt>
                <c:pt idx="5">
                  <c:v>0.33605442176870748</c:v>
                </c:pt>
                <c:pt idx="6">
                  <c:v>0.27345844504021449</c:v>
                </c:pt>
                <c:pt idx="7">
                  <c:v>0.32454274776690772</c:v>
                </c:pt>
                <c:pt idx="8">
                  <c:v>0.33861502347417838</c:v>
                </c:pt>
                <c:pt idx="9">
                  <c:v>0.2578231292517007</c:v>
                </c:pt>
                <c:pt idx="10">
                  <c:v>0.34495938843764928</c:v>
                </c:pt>
                <c:pt idx="11">
                  <c:v>0.31762208067940551</c:v>
                </c:pt>
                <c:pt idx="12">
                  <c:v>0.24925521350546176</c:v>
                </c:pt>
                <c:pt idx="13">
                  <c:v>0.18916256157635469</c:v>
                </c:pt>
                <c:pt idx="14">
                  <c:v>0.29240565408721164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D4-4268-9CA9-4702785AFE70}"/>
            </c:ext>
          </c:extLst>
        </c:ser>
        <c:ser>
          <c:idx val="3"/>
          <c:order val="3"/>
          <c:tx>
            <c:strRef>
              <c:f>'2013'!$F$21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cat>
            <c:strRef>
              <c:f>'2013'!$B$22:$B$36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'2013'!$F$22:$F$36</c:f>
              <c:numCache>
                <c:formatCode>0%</c:formatCode>
                <c:ptCount val="15"/>
                <c:pt idx="0">
                  <c:v>0.36998087954110898</c:v>
                </c:pt>
                <c:pt idx="1">
                  <c:v>0.40850565743269607</c:v>
                </c:pt>
                <c:pt idx="2">
                  <c:v>0.37787429739397038</c:v>
                </c:pt>
                <c:pt idx="3">
                  <c:v>0.36611889801836633</c:v>
                </c:pt>
                <c:pt idx="4">
                  <c:v>0.43703703703703706</c:v>
                </c:pt>
                <c:pt idx="5">
                  <c:v>0.32176870748299319</c:v>
                </c:pt>
                <c:pt idx="6">
                  <c:v>0.4615728328865058</c:v>
                </c:pt>
                <c:pt idx="7">
                  <c:v>0.36537643555933647</c:v>
                </c:pt>
                <c:pt idx="8">
                  <c:v>0.39260563380281688</c:v>
                </c:pt>
                <c:pt idx="9">
                  <c:v>0.49659863945578231</c:v>
                </c:pt>
                <c:pt idx="10">
                  <c:v>0.3612040133779264</c:v>
                </c:pt>
                <c:pt idx="11">
                  <c:v>0.40636942675159238</c:v>
                </c:pt>
                <c:pt idx="12">
                  <c:v>0.38331678252234358</c:v>
                </c:pt>
                <c:pt idx="13">
                  <c:v>0.29064039408866993</c:v>
                </c:pt>
                <c:pt idx="14">
                  <c:v>0.38658487798373115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D4-4268-9CA9-4702785AF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043968"/>
        <c:axId val="409991936"/>
      </c:barChart>
      <c:catAx>
        <c:axId val="7304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09991936"/>
        <c:crosses val="autoZero"/>
        <c:auto val="1"/>
        <c:lblAlgn val="ctr"/>
        <c:lblOffset val="100"/>
        <c:noMultiLvlLbl val="0"/>
      </c:catAx>
      <c:valAx>
        <c:axId val="40999193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30439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/>
              <a:t>Alumnes</a:t>
            </a:r>
            <a:r>
              <a:rPr lang="ca-ES" baseline="0"/>
              <a:t> que saben llegir</a:t>
            </a:r>
            <a:r>
              <a:rPr lang="ca-ES"/>
              <a:t> en valencià (2013-2014)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5.0850950827628603E-2"/>
          <c:y val="0.11972965956652053"/>
          <c:w val="0.81008743579391751"/>
          <c:h val="0.670721264141657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'2013'!$G$21</c:f>
              <c:strCache>
                <c:ptCount val="1"/>
                <c:pt idx="0">
                  <c:v>Gens</c:v>
                </c:pt>
              </c:strCache>
            </c:strRef>
          </c:tx>
          <c:invertIfNegative val="0"/>
          <c:cat>
            <c:strRef>
              <c:f>'2013'!$B$22:$B$36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'2013'!$G$22:$G$36</c:f>
              <c:numCache>
                <c:formatCode>0%</c:formatCode>
                <c:ptCount val="15"/>
                <c:pt idx="0">
                  <c:v>0.15933715742511154</c:v>
                </c:pt>
                <c:pt idx="1">
                  <c:v>0.11783066718689036</c:v>
                </c:pt>
                <c:pt idx="2">
                  <c:v>0.10807358201328564</c:v>
                </c:pt>
                <c:pt idx="3">
                  <c:v>0.12518124697921701</c:v>
                </c:pt>
                <c:pt idx="4">
                  <c:v>7.407407407407407E-2</c:v>
                </c:pt>
                <c:pt idx="5">
                  <c:v>0.10952380952380952</c:v>
                </c:pt>
                <c:pt idx="6">
                  <c:v>8.1322609472743515E-2</c:v>
                </c:pt>
                <c:pt idx="7">
                  <c:v>8.4644831986388766E-2</c:v>
                </c:pt>
                <c:pt idx="8">
                  <c:v>4.8708920187793429E-2</c:v>
                </c:pt>
                <c:pt idx="9">
                  <c:v>7.9591836734693874E-2</c:v>
                </c:pt>
                <c:pt idx="10">
                  <c:v>5.9245102723363592E-2</c:v>
                </c:pt>
                <c:pt idx="11">
                  <c:v>8.4501061571125261E-2</c:v>
                </c:pt>
                <c:pt idx="12">
                  <c:v>0.15094339622641509</c:v>
                </c:pt>
                <c:pt idx="13">
                  <c:v>0.2935960591133005</c:v>
                </c:pt>
                <c:pt idx="14">
                  <c:v>0.1099479930657421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32-4987-A6A1-F67EC10E8D7A}"/>
            </c:ext>
          </c:extLst>
        </c:ser>
        <c:ser>
          <c:idx val="1"/>
          <c:order val="1"/>
          <c:tx>
            <c:strRef>
              <c:f>'2013'!$H$21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cat>
            <c:strRef>
              <c:f>'2013'!$B$22:$B$36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'2013'!$H$22:$H$36</c:f>
              <c:numCache>
                <c:formatCode>0%</c:formatCode>
                <c:ptCount val="15"/>
                <c:pt idx="0">
                  <c:v>0.12587635436583811</c:v>
                </c:pt>
                <c:pt idx="1">
                  <c:v>0.10846664065548185</c:v>
                </c:pt>
                <c:pt idx="2">
                  <c:v>0.11190597853857946</c:v>
                </c:pt>
                <c:pt idx="3">
                  <c:v>9.4973417109714839E-2</c:v>
                </c:pt>
                <c:pt idx="4">
                  <c:v>7.2222222222222215E-2</c:v>
                </c:pt>
                <c:pt idx="5">
                  <c:v>0.11428571428571428</c:v>
                </c:pt>
                <c:pt idx="6">
                  <c:v>9.8302055406613048E-2</c:v>
                </c:pt>
                <c:pt idx="7">
                  <c:v>0.10038281582305401</c:v>
                </c:pt>
                <c:pt idx="8">
                  <c:v>8.6854460093896718E-2</c:v>
                </c:pt>
                <c:pt idx="9">
                  <c:v>7.4149659863945575E-2</c:v>
                </c:pt>
                <c:pt idx="10">
                  <c:v>8.7434304825609169E-2</c:v>
                </c:pt>
                <c:pt idx="11">
                  <c:v>8.025477707006369E-2</c:v>
                </c:pt>
                <c:pt idx="12">
                  <c:v>0.12711022840119166</c:v>
                </c:pt>
                <c:pt idx="13">
                  <c:v>0.14679802955665025</c:v>
                </c:pt>
                <c:pt idx="14">
                  <c:v>0.10244699293239098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32-4987-A6A1-F67EC10E8D7A}"/>
            </c:ext>
          </c:extLst>
        </c:ser>
        <c:ser>
          <c:idx val="2"/>
          <c:order val="2"/>
          <c:tx>
            <c:strRef>
              <c:f>'2013'!$I$21</c:f>
              <c:strCache>
                <c:ptCount val="1"/>
                <c:pt idx="0">
                  <c:v>Bastant bé</c:v>
                </c:pt>
              </c:strCache>
            </c:strRef>
          </c:tx>
          <c:invertIfNegative val="0"/>
          <c:cat>
            <c:strRef>
              <c:f>'2013'!$B$22:$B$36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'2013'!$I$22:$I$36</c:f>
              <c:numCache>
                <c:formatCode>0%</c:formatCode>
                <c:ptCount val="15"/>
                <c:pt idx="0">
                  <c:v>0.20108349267049075</c:v>
                </c:pt>
                <c:pt idx="1">
                  <c:v>0.21927428794381584</c:v>
                </c:pt>
                <c:pt idx="2">
                  <c:v>0.23760858456821665</c:v>
                </c:pt>
                <c:pt idx="3">
                  <c:v>0.25084581923634608</c:v>
                </c:pt>
                <c:pt idx="4">
                  <c:v>0.22407407407407406</c:v>
                </c:pt>
                <c:pt idx="5">
                  <c:v>0.28639455782312923</c:v>
                </c:pt>
                <c:pt idx="6">
                  <c:v>0.22162645218945487</c:v>
                </c:pt>
                <c:pt idx="7">
                  <c:v>0.25308379413015736</c:v>
                </c:pt>
                <c:pt idx="8">
                  <c:v>0.29694835680751175</c:v>
                </c:pt>
                <c:pt idx="9">
                  <c:v>0.19251700680272107</c:v>
                </c:pt>
                <c:pt idx="10">
                  <c:v>0.28141423793597709</c:v>
                </c:pt>
                <c:pt idx="11">
                  <c:v>0.24501061571125266</c:v>
                </c:pt>
                <c:pt idx="12">
                  <c:v>0.19463753723932473</c:v>
                </c:pt>
                <c:pt idx="13">
                  <c:v>0.14778325123152711</c:v>
                </c:pt>
                <c:pt idx="14">
                  <c:v>0.23653153753833844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32-4987-A6A1-F67EC10E8D7A}"/>
            </c:ext>
          </c:extLst>
        </c:ser>
        <c:ser>
          <c:idx val="3"/>
          <c:order val="3"/>
          <c:tx>
            <c:strRef>
              <c:f>'2013'!$J$21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cat>
            <c:strRef>
              <c:f>'2013'!$B$22:$B$36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'2013'!$J$22:$J$36</c:f>
              <c:numCache>
                <c:formatCode>0%</c:formatCode>
                <c:ptCount val="15"/>
                <c:pt idx="0">
                  <c:v>0.51370299553855958</c:v>
                </c:pt>
                <c:pt idx="1">
                  <c:v>0.5544284042138119</c:v>
                </c:pt>
                <c:pt idx="2">
                  <c:v>0.54241185487991828</c:v>
                </c:pt>
                <c:pt idx="3">
                  <c:v>0.52899951667472211</c:v>
                </c:pt>
                <c:pt idx="4">
                  <c:v>0.62962962962962965</c:v>
                </c:pt>
                <c:pt idx="5">
                  <c:v>0.48979591836734693</c:v>
                </c:pt>
                <c:pt idx="6">
                  <c:v>0.59874888293118855</c:v>
                </c:pt>
                <c:pt idx="7">
                  <c:v>0.56188855806039983</c:v>
                </c:pt>
                <c:pt idx="8">
                  <c:v>0.56748826291079812</c:v>
                </c:pt>
                <c:pt idx="9">
                  <c:v>0.65374149659863945</c:v>
                </c:pt>
                <c:pt idx="10">
                  <c:v>0.57190635451505012</c:v>
                </c:pt>
                <c:pt idx="11">
                  <c:v>0.59023354564755837</c:v>
                </c:pt>
                <c:pt idx="12">
                  <c:v>0.5273088381330685</c:v>
                </c:pt>
                <c:pt idx="13">
                  <c:v>0.41182266009852214</c:v>
                </c:pt>
                <c:pt idx="14">
                  <c:v>0.55107347646352844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532-4987-A6A1-F67EC10E8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045504"/>
        <c:axId val="71173248"/>
      </c:barChart>
      <c:catAx>
        <c:axId val="7304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1173248"/>
        <c:crosses val="autoZero"/>
        <c:auto val="1"/>
        <c:lblAlgn val="ctr"/>
        <c:lblOffset val="100"/>
        <c:noMultiLvlLbl val="0"/>
      </c:catAx>
      <c:valAx>
        <c:axId val="7117324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30455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/>
              <a:t>Alumnes</a:t>
            </a:r>
            <a:r>
              <a:rPr lang="ca-ES" baseline="0"/>
              <a:t> que saben escriure e</a:t>
            </a:r>
            <a:r>
              <a:rPr lang="ca-ES"/>
              <a:t>n valencià (2013-2014)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5.0850950827628603E-2"/>
          <c:y val="0.11972965956652053"/>
          <c:w val="0.81008743579391751"/>
          <c:h val="0.670721264141657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'2013'!$K$21</c:f>
              <c:strCache>
                <c:ptCount val="1"/>
                <c:pt idx="0">
                  <c:v>Gens</c:v>
                </c:pt>
              </c:strCache>
            </c:strRef>
          </c:tx>
          <c:invertIfNegative val="0"/>
          <c:cat>
            <c:strRef>
              <c:f>'2013'!$B$22:$B$36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'2013'!$K$22:$K$36</c:f>
              <c:numCache>
                <c:formatCode>0%</c:formatCode>
                <c:ptCount val="15"/>
                <c:pt idx="0">
                  <c:v>0.25079668578712555</c:v>
                </c:pt>
                <c:pt idx="1">
                  <c:v>0.19235271166601639</c:v>
                </c:pt>
                <c:pt idx="2">
                  <c:v>0.16913643331630046</c:v>
                </c:pt>
                <c:pt idx="3">
                  <c:v>0.17979700338327695</c:v>
                </c:pt>
                <c:pt idx="4">
                  <c:v>0.11666666666666667</c:v>
                </c:pt>
                <c:pt idx="5">
                  <c:v>0.1653061224489796</c:v>
                </c:pt>
                <c:pt idx="6">
                  <c:v>0.14030384271671134</c:v>
                </c:pt>
                <c:pt idx="7">
                  <c:v>0.16248404934070609</c:v>
                </c:pt>
                <c:pt idx="8">
                  <c:v>8.9788732394366202E-2</c:v>
                </c:pt>
                <c:pt idx="9">
                  <c:v>0.14489795918367346</c:v>
                </c:pt>
                <c:pt idx="10">
                  <c:v>0.10606784519827998</c:v>
                </c:pt>
                <c:pt idx="11">
                  <c:v>0.14607218683651804</c:v>
                </c:pt>
                <c:pt idx="12">
                  <c:v>0.22740814299900694</c:v>
                </c:pt>
                <c:pt idx="13">
                  <c:v>0.41970443349753694</c:v>
                </c:pt>
                <c:pt idx="14">
                  <c:v>0.17585678090412055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11-4B1F-B720-73514EBD342B}"/>
            </c:ext>
          </c:extLst>
        </c:ser>
        <c:ser>
          <c:idx val="1"/>
          <c:order val="1"/>
          <c:tx>
            <c:strRef>
              <c:f>'2013'!$L$21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cat>
            <c:strRef>
              <c:f>'2013'!$B$22:$B$36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'2013'!$L$22:$L$36</c:f>
              <c:numCache>
                <c:formatCode>0%</c:formatCode>
                <c:ptCount val="15"/>
                <c:pt idx="0">
                  <c:v>0.14882090503505419</c:v>
                </c:pt>
                <c:pt idx="1">
                  <c:v>0.1443620756925478</c:v>
                </c:pt>
                <c:pt idx="2">
                  <c:v>0.16836995401124169</c:v>
                </c:pt>
                <c:pt idx="3">
                  <c:v>0.16288061865635572</c:v>
                </c:pt>
                <c:pt idx="4">
                  <c:v>0.15555555555555556</c:v>
                </c:pt>
                <c:pt idx="5">
                  <c:v>0.20068027210884354</c:v>
                </c:pt>
                <c:pt idx="6">
                  <c:v>0.14789991063449509</c:v>
                </c:pt>
                <c:pt idx="7">
                  <c:v>0.17992343683538919</c:v>
                </c:pt>
                <c:pt idx="8">
                  <c:v>0.18485915492957747</c:v>
                </c:pt>
                <c:pt idx="9">
                  <c:v>0.11292517006802721</c:v>
                </c:pt>
                <c:pt idx="10">
                  <c:v>0.19827998088867654</c:v>
                </c:pt>
                <c:pt idx="11">
                  <c:v>0.14394904458598726</c:v>
                </c:pt>
                <c:pt idx="12">
                  <c:v>0.14498510427010924</c:v>
                </c:pt>
                <c:pt idx="13">
                  <c:v>0.11822660098522167</c:v>
                </c:pt>
                <c:pt idx="14">
                  <c:v>0.1601546872916389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11-4B1F-B720-73514EBD342B}"/>
            </c:ext>
          </c:extLst>
        </c:ser>
        <c:ser>
          <c:idx val="2"/>
          <c:order val="2"/>
          <c:tx>
            <c:strRef>
              <c:f>'2013'!$M$21</c:f>
              <c:strCache>
                <c:ptCount val="1"/>
                <c:pt idx="0">
                  <c:v>Bastant bé</c:v>
                </c:pt>
              </c:strCache>
            </c:strRef>
          </c:tx>
          <c:invertIfNegative val="0"/>
          <c:cat>
            <c:strRef>
              <c:f>'2013'!$B$22:$B$36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'2013'!$M$22:$M$36</c:f>
              <c:numCache>
                <c:formatCode>0%</c:formatCode>
                <c:ptCount val="15"/>
                <c:pt idx="0">
                  <c:v>0.26226896112173359</c:v>
                </c:pt>
                <c:pt idx="1">
                  <c:v>0.29535700351150995</c:v>
                </c:pt>
                <c:pt idx="2">
                  <c:v>0.31962187020950433</c:v>
                </c:pt>
                <c:pt idx="3">
                  <c:v>0.3455775737071049</c:v>
                </c:pt>
                <c:pt idx="4">
                  <c:v>0.35555555555555557</c:v>
                </c:pt>
                <c:pt idx="5">
                  <c:v>0.37619047619047619</c:v>
                </c:pt>
                <c:pt idx="6">
                  <c:v>0.35254691689008044</c:v>
                </c:pt>
                <c:pt idx="7">
                  <c:v>0.35431731178222031</c:v>
                </c:pt>
                <c:pt idx="8">
                  <c:v>0.38791079812206575</c:v>
                </c:pt>
                <c:pt idx="9">
                  <c:v>0.32857142857142857</c:v>
                </c:pt>
                <c:pt idx="10">
                  <c:v>0.38795986622073581</c:v>
                </c:pt>
                <c:pt idx="11">
                  <c:v>0.36220806794055199</c:v>
                </c:pt>
                <c:pt idx="12">
                  <c:v>0.28103277060575971</c:v>
                </c:pt>
                <c:pt idx="13">
                  <c:v>0.20788177339901479</c:v>
                </c:pt>
                <c:pt idx="14">
                  <c:v>0.33107747699693291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11-4B1F-B720-73514EBD342B}"/>
            </c:ext>
          </c:extLst>
        </c:ser>
        <c:ser>
          <c:idx val="3"/>
          <c:order val="3"/>
          <c:tx>
            <c:strRef>
              <c:f>'2013'!$N$21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cat>
            <c:strRef>
              <c:f>'2013'!$B$22:$B$36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'2013'!$N$22:$N$36</c:f>
              <c:numCache>
                <c:formatCode>0%</c:formatCode>
                <c:ptCount val="15"/>
                <c:pt idx="0">
                  <c:v>0.33811344805608667</c:v>
                </c:pt>
                <c:pt idx="1">
                  <c:v>0.36792820912992585</c:v>
                </c:pt>
                <c:pt idx="2">
                  <c:v>0.34287174246295349</c:v>
                </c:pt>
                <c:pt idx="3">
                  <c:v>0.31174480425326245</c:v>
                </c:pt>
                <c:pt idx="4">
                  <c:v>0.37222222222222223</c:v>
                </c:pt>
                <c:pt idx="5">
                  <c:v>0.2578231292517007</c:v>
                </c:pt>
                <c:pt idx="6">
                  <c:v>0.35924932975871315</c:v>
                </c:pt>
                <c:pt idx="7">
                  <c:v>0.3032752020416844</c:v>
                </c:pt>
                <c:pt idx="8">
                  <c:v>0.33744131455399062</c:v>
                </c:pt>
                <c:pt idx="9">
                  <c:v>0.41360544217687073</c:v>
                </c:pt>
                <c:pt idx="10">
                  <c:v>0.30769230769230771</c:v>
                </c:pt>
                <c:pt idx="11">
                  <c:v>0.34777070063694265</c:v>
                </c:pt>
                <c:pt idx="12">
                  <c:v>0.34657398212512414</c:v>
                </c:pt>
                <c:pt idx="13">
                  <c:v>0.2541871921182266</c:v>
                </c:pt>
                <c:pt idx="14">
                  <c:v>0.33291105480730765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511-4B1F-B720-73514EBD3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046528"/>
        <c:axId val="71175552"/>
      </c:barChart>
      <c:catAx>
        <c:axId val="7304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1175552"/>
        <c:crosses val="autoZero"/>
        <c:auto val="1"/>
        <c:lblAlgn val="ctr"/>
        <c:lblOffset val="100"/>
        <c:noMultiLvlLbl val="0"/>
      </c:catAx>
      <c:valAx>
        <c:axId val="7117555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30465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/>
              <a:t>Alumnes</a:t>
            </a:r>
            <a:r>
              <a:rPr lang="ca-ES" baseline="0"/>
              <a:t> que entenen</a:t>
            </a:r>
            <a:r>
              <a:rPr lang="ca-ES"/>
              <a:t> el valencià (2013-2014)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5.0850950827628603E-2"/>
          <c:y val="0.11972965956652053"/>
          <c:w val="0.81008743579391751"/>
          <c:h val="0.670721264141657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'2013'!$O$21</c:f>
              <c:strCache>
                <c:ptCount val="1"/>
                <c:pt idx="0">
                  <c:v>Gens</c:v>
                </c:pt>
              </c:strCache>
            </c:strRef>
          </c:tx>
          <c:invertIfNegative val="0"/>
          <c:cat>
            <c:strRef>
              <c:f>'2013'!$B$22:$B$36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'2013'!$O$22:$O$36</c:f>
              <c:numCache>
                <c:formatCode>0%</c:formatCode>
                <c:ptCount val="15"/>
                <c:pt idx="0">
                  <c:v>0.12045889101338432</c:v>
                </c:pt>
                <c:pt idx="1">
                  <c:v>9.9882949668357396E-2</c:v>
                </c:pt>
                <c:pt idx="2">
                  <c:v>8.5845682166581505E-2</c:v>
                </c:pt>
                <c:pt idx="3">
                  <c:v>9.8598356694055103E-2</c:v>
                </c:pt>
                <c:pt idx="4">
                  <c:v>5.9259259259259262E-2</c:v>
                </c:pt>
                <c:pt idx="5">
                  <c:v>8.1632653061224483E-2</c:v>
                </c:pt>
                <c:pt idx="6">
                  <c:v>6.3002680965147453E-2</c:v>
                </c:pt>
                <c:pt idx="7">
                  <c:v>5.6571671629094003E-2</c:v>
                </c:pt>
                <c:pt idx="8">
                  <c:v>3.4624413145539906E-2</c:v>
                </c:pt>
                <c:pt idx="9">
                  <c:v>6.0544217687074832E-2</c:v>
                </c:pt>
                <c:pt idx="10">
                  <c:v>4.3956043956043959E-2</c:v>
                </c:pt>
                <c:pt idx="11">
                  <c:v>6.0721868365180467E-2</c:v>
                </c:pt>
                <c:pt idx="12">
                  <c:v>0.11817279046673287</c:v>
                </c:pt>
                <c:pt idx="13">
                  <c:v>0.25517241379310346</c:v>
                </c:pt>
                <c:pt idx="14">
                  <c:v>8.5511401520202687E-2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87-4972-8F89-7899531E9240}"/>
            </c:ext>
          </c:extLst>
        </c:ser>
        <c:ser>
          <c:idx val="1"/>
          <c:order val="1"/>
          <c:tx>
            <c:strRef>
              <c:f>'2013'!$P$21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cat>
            <c:strRef>
              <c:f>'2013'!$B$22:$B$36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'2013'!$P$22:$P$36</c:f>
              <c:numCache>
                <c:formatCode>0%</c:formatCode>
                <c:ptCount val="15"/>
                <c:pt idx="0">
                  <c:v>0.11790949649458253</c:v>
                </c:pt>
                <c:pt idx="1">
                  <c:v>9.1299258681232925E-2</c:v>
                </c:pt>
                <c:pt idx="2">
                  <c:v>0.10015329586101175</c:v>
                </c:pt>
                <c:pt idx="3">
                  <c:v>8.8690188496858391E-2</c:v>
                </c:pt>
                <c:pt idx="4">
                  <c:v>6.2962962962962957E-2</c:v>
                </c:pt>
                <c:pt idx="5">
                  <c:v>9.7959183673469383E-2</c:v>
                </c:pt>
                <c:pt idx="6">
                  <c:v>8.087578194816801E-2</c:v>
                </c:pt>
                <c:pt idx="7">
                  <c:v>9.6554657592513818E-2</c:v>
                </c:pt>
                <c:pt idx="8">
                  <c:v>7.6877934272300469E-2</c:v>
                </c:pt>
                <c:pt idx="9">
                  <c:v>7.8231292517006806E-2</c:v>
                </c:pt>
                <c:pt idx="10">
                  <c:v>7.4534161490683232E-2</c:v>
                </c:pt>
                <c:pt idx="11">
                  <c:v>7.0912951167728236E-2</c:v>
                </c:pt>
                <c:pt idx="12">
                  <c:v>0.11022840119165839</c:v>
                </c:pt>
                <c:pt idx="13">
                  <c:v>0.15862068965517243</c:v>
                </c:pt>
                <c:pt idx="14">
                  <c:v>9.3012401653553803E-2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87-4972-8F89-7899531E9240}"/>
            </c:ext>
          </c:extLst>
        </c:ser>
        <c:ser>
          <c:idx val="2"/>
          <c:order val="2"/>
          <c:tx>
            <c:strRef>
              <c:f>'2013'!$Q$21</c:f>
              <c:strCache>
                <c:ptCount val="1"/>
                <c:pt idx="0">
                  <c:v>Bastant bé</c:v>
                </c:pt>
              </c:strCache>
            </c:strRef>
          </c:tx>
          <c:invertIfNegative val="0"/>
          <c:cat>
            <c:strRef>
              <c:f>'2013'!$B$22:$B$36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'2013'!$Q$22:$Q$36</c:f>
              <c:numCache>
                <c:formatCode>0%</c:formatCode>
                <c:ptCount val="15"/>
                <c:pt idx="0">
                  <c:v>0.19024856596558318</c:v>
                </c:pt>
                <c:pt idx="1">
                  <c:v>0.19001170503316425</c:v>
                </c:pt>
                <c:pt idx="2">
                  <c:v>0.19877363311190599</c:v>
                </c:pt>
                <c:pt idx="3">
                  <c:v>0.21145480908651523</c:v>
                </c:pt>
                <c:pt idx="4">
                  <c:v>0.17037037037037037</c:v>
                </c:pt>
                <c:pt idx="5">
                  <c:v>0.23265306122448978</c:v>
                </c:pt>
                <c:pt idx="6">
                  <c:v>0.18185880250223413</c:v>
                </c:pt>
                <c:pt idx="7">
                  <c:v>0.21097405359421523</c:v>
                </c:pt>
                <c:pt idx="8">
                  <c:v>0.23826291079812206</c:v>
                </c:pt>
                <c:pt idx="9">
                  <c:v>0.13333333333333333</c:v>
                </c:pt>
                <c:pt idx="10">
                  <c:v>0.23650262780697565</c:v>
                </c:pt>
                <c:pt idx="11">
                  <c:v>0.21401273885350319</c:v>
                </c:pt>
                <c:pt idx="12">
                  <c:v>0.18967229394240318</c:v>
                </c:pt>
                <c:pt idx="13">
                  <c:v>0.12019704433497537</c:v>
                </c:pt>
                <c:pt idx="14">
                  <c:v>0.19962661688225097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87-4972-8F89-7899531E9240}"/>
            </c:ext>
          </c:extLst>
        </c:ser>
        <c:ser>
          <c:idx val="3"/>
          <c:order val="3"/>
          <c:tx>
            <c:strRef>
              <c:f>'2013'!$R$21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cat>
            <c:strRef>
              <c:f>'2013'!$B$22:$B$36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'2013'!$R$22:$R$36</c:f>
              <c:numCache>
                <c:formatCode>0%</c:formatCode>
                <c:ptCount val="15"/>
                <c:pt idx="0">
                  <c:v>0.57138304652645</c:v>
                </c:pt>
                <c:pt idx="1">
                  <c:v>0.61880608661724545</c:v>
                </c:pt>
                <c:pt idx="2">
                  <c:v>0.61522738886050077</c:v>
                </c:pt>
                <c:pt idx="3">
                  <c:v>0.60125664572257131</c:v>
                </c:pt>
                <c:pt idx="4">
                  <c:v>0.70740740740740737</c:v>
                </c:pt>
                <c:pt idx="5">
                  <c:v>0.58775510204081638</c:v>
                </c:pt>
                <c:pt idx="6">
                  <c:v>0.67426273458445041</c:v>
                </c:pt>
                <c:pt idx="7">
                  <c:v>0.63589961718417698</c:v>
                </c:pt>
                <c:pt idx="8">
                  <c:v>0.65023474178403751</c:v>
                </c:pt>
                <c:pt idx="9">
                  <c:v>0.72789115646258506</c:v>
                </c:pt>
                <c:pt idx="10">
                  <c:v>0.64500716674629721</c:v>
                </c:pt>
                <c:pt idx="11">
                  <c:v>0.65435244161358808</c:v>
                </c:pt>
                <c:pt idx="12">
                  <c:v>0.58192651439920551</c:v>
                </c:pt>
                <c:pt idx="13">
                  <c:v>0.46600985221674879</c:v>
                </c:pt>
                <c:pt idx="14">
                  <c:v>0.62184957994399248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87-4972-8F89-7899531E9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047552"/>
        <c:axId val="71177856"/>
      </c:barChart>
      <c:catAx>
        <c:axId val="7304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1177856"/>
        <c:crosses val="autoZero"/>
        <c:auto val="1"/>
        <c:lblAlgn val="ctr"/>
        <c:lblOffset val="100"/>
        <c:noMultiLvlLbl val="0"/>
      </c:catAx>
      <c:valAx>
        <c:axId val="7117785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30475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Coneixement del valencià dels alumnes</a:t>
            </a:r>
            <a:r>
              <a:rPr lang="es-ES" baseline="0"/>
              <a:t> (curs 2013-2014)</a:t>
            </a:r>
            <a:endParaRPr lang="es-E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'2013'!$B$39</c:f>
              <c:strCache>
                <c:ptCount val="1"/>
                <c:pt idx="0">
                  <c:v>Gens</c:v>
                </c:pt>
              </c:strCache>
            </c:strRef>
          </c:tx>
          <c:invertIfNegative val="0"/>
          <c:dLbls>
            <c:dLbl>
              <c:idx val="2"/>
              <c:layout>
                <c:manualLayout>
                  <c:x val="-1.2873563964076471E-3"/>
                  <c:y val="-2.676398360189691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ca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12F-4C65-94E3-0E1DE7058367}"/>
                </c:ext>
              </c:extLst>
            </c:dLbl>
            <c:dLbl>
              <c:idx val="3"/>
              <c:layout>
                <c:manualLayout>
                  <c:x val="-2.5747127928153896E-3"/>
                  <c:y val="-2.6763983601897013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ca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2F-4C65-94E3-0E1DE705836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'2013'!$C$38:$F$38</c:f>
              <c:strCache>
                <c:ptCount val="4"/>
                <c:pt idx="0">
                  <c:v>Sap parlar</c:v>
                </c:pt>
                <c:pt idx="1">
                  <c:v>Sap llegir</c:v>
                </c:pt>
                <c:pt idx="2">
                  <c:v>Sap escriure</c:v>
                </c:pt>
                <c:pt idx="3">
                  <c:v>Entén</c:v>
                </c:pt>
              </c:strCache>
            </c:strRef>
          </c:cat>
          <c:val>
            <c:numRef>
              <c:f>'2013'!$C$39:$F$39</c:f>
              <c:numCache>
                <c:formatCode>0%</c:formatCode>
                <c:ptCount val="4"/>
                <c:pt idx="0">
                  <c:v>0.15</c:v>
                </c:pt>
                <c:pt idx="1">
                  <c:v>0.11</c:v>
                </c:pt>
                <c:pt idx="2">
                  <c:v>0.18</c:v>
                </c:pt>
                <c:pt idx="3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2F-4C65-94E3-0E1DE7058367}"/>
            </c:ext>
          </c:extLst>
        </c:ser>
        <c:ser>
          <c:idx val="1"/>
          <c:order val="1"/>
          <c:tx>
            <c:strRef>
              <c:f>'2013'!$B$40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dLbls>
            <c:dLbl>
              <c:idx val="3"/>
              <c:layout>
                <c:manualLayout>
                  <c:x val="9.440504516142332E-17"/>
                  <c:y val="-2.676398360189691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ca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12F-4C65-94E3-0E1DE705836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'2013'!$C$38:$F$38</c:f>
              <c:strCache>
                <c:ptCount val="4"/>
                <c:pt idx="0">
                  <c:v>Sap parlar</c:v>
                </c:pt>
                <c:pt idx="1">
                  <c:v>Sap llegir</c:v>
                </c:pt>
                <c:pt idx="2">
                  <c:v>Sap escriure</c:v>
                </c:pt>
                <c:pt idx="3">
                  <c:v>Entén</c:v>
                </c:pt>
              </c:strCache>
            </c:strRef>
          </c:cat>
          <c:val>
            <c:numRef>
              <c:f>'2013'!$C$40:$F$40</c:f>
              <c:numCache>
                <c:formatCode>0%</c:formatCode>
                <c:ptCount val="4"/>
                <c:pt idx="0">
                  <c:v>0.17</c:v>
                </c:pt>
                <c:pt idx="1">
                  <c:v>0.1</c:v>
                </c:pt>
                <c:pt idx="2">
                  <c:v>0.16</c:v>
                </c:pt>
                <c:pt idx="3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12F-4C65-94E3-0E1DE7058367}"/>
            </c:ext>
          </c:extLst>
        </c:ser>
        <c:ser>
          <c:idx val="2"/>
          <c:order val="2"/>
          <c:tx>
            <c:strRef>
              <c:f>'2013'!$B$41</c:f>
              <c:strCache>
                <c:ptCount val="1"/>
                <c:pt idx="0">
                  <c:v>Bastant</c:v>
                </c:pt>
              </c:strCache>
            </c:strRef>
          </c:tx>
          <c:invertIfNegative val="0"/>
          <c:dLbls>
            <c:dLbl>
              <c:idx val="3"/>
              <c:layout>
                <c:manualLayout>
                  <c:x val="-9.440504516142332E-17"/>
                  <c:y val="-2.1411186881517538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ca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12F-4C65-94E3-0E1DE705836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'2013'!$C$38:$F$38</c:f>
              <c:strCache>
                <c:ptCount val="4"/>
                <c:pt idx="0">
                  <c:v>Sap parlar</c:v>
                </c:pt>
                <c:pt idx="1">
                  <c:v>Sap llegir</c:v>
                </c:pt>
                <c:pt idx="2">
                  <c:v>Sap escriure</c:v>
                </c:pt>
                <c:pt idx="3">
                  <c:v>Entén</c:v>
                </c:pt>
              </c:strCache>
            </c:strRef>
          </c:cat>
          <c:val>
            <c:numRef>
              <c:f>'2013'!$C$41:$F$41</c:f>
              <c:numCache>
                <c:formatCode>0%</c:formatCode>
                <c:ptCount val="4"/>
                <c:pt idx="0">
                  <c:v>0.28999999999999998</c:v>
                </c:pt>
                <c:pt idx="1">
                  <c:v>0.24</c:v>
                </c:pt>
                <c:pt idx="2">
                  <c:v>0.33</c:v>
                </c:pt>
                <c:pt idx="3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12F-4C65-94E3-0E1DE7058367}"/>
            </c:ext>
          </c:extLst>
        </c:ser>
        <c:ser>
          <c:idx val="3"/>
          <c:order val="3"/>
          <c:tx>
            <c:strRef>
              <c:f>'2013'!$B$42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'2013'!$C$38:$F$38</c:f>
              <c:strCache>
                <c:ptCount val="4"/>
                <c:pt idx="0">
                  <c:v>Sap parlar</c:v>
                </c:pt>
                <c:pt idx="1">
                  <c:v>Sap llegir</c:v>
                </c:pt>
                <c:pt idx="2">
                  <c:v>Sap escriure</c:v>
                </c:pt>
                <c:pt idx="3">
                  <c:v>Entén</c:v>
                </c:pt>
              </c:strCache>
            </c:strRef>
          </c:cat>
          <c:val>
            <c:numRef>
              <c:f>'2013'!$C$42:$F$42</c:f>
              <c:numCache>
                <c:formatCode>0%</c:formatCode>
                <c:ptCount val="4"/>
                <c:pt idx="0">
                  <c:v>0.39</c:v>
                </c:pt>
                <c:pt idx="1">
                  <c:v>0.55000000000000004</c:v>
                </c:pt>
                <c:pt idx="2">
                  <c:v>0.33</c:v>
                </c:pt>
                <c:pt idx="3">
                  <c:v>0.62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12F-4C65-94E3-0E1DE7058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59168"/>
        <c:axId val="96854016"/>
      </c:barChart>
      <c:catAx>
        <c:axId val="7315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/>
            </a:pPr>
            <a:endParaRPr lang="ca-ES"/>
          </a:p>
        </c:txPr>
        <c:crossAx val="96854016"/>
        <c:crosses val="autoZero"/>
        <c:auto val="1"/>
        <c:lblAlgn val="ctr"/>
        <c:lblOffset val="100"/>
        <c:noMultiLvlLbl val="0"/>
      </c:catAx>
      <c:valAx>
        <c:axId val="9685401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315916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4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033978511306776E-2"/>
          <c:y val="0.16135010692810106"/>
          <c:w val="0.82229807480961437"/>
          <c:h val="0.65018756327272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'2014'!$C$25</c:f>
              <c:strCache>
                <c:ptCount val="1"/>
                <c:pt idx="0">
                  <c:v>Gens</c:v>
                </c:pt>
              </c:strCache>
            </c:strRef>
          </c:tx>
          <c:invertIfNegative val="0"/>
          <c:cat>
            <c:strRef>
              <c:f>'2014'!$B$26:$B$44</c:f>
              <c:strCache>
                <c:ptCount val="16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TOTALS</c:v>
                </c:pt>
              </c:strCache>
            </c:strRef>
          </c:cat>
          <c:val>
            <c:numRef>
              <c:f>'2014'!$C$26:$C$44</c:f>
              <c:numCache>
                <c:formatCode>0.00%</c:formatCode>
                <c:ptCount val="16"/>
                <c:pt idx="0">
                  <c:v>0.20699300699300699</c:v>
                </c:pt>
                <c:pt idx="1">
                  <c:v>0.18181818181818182</c:v>
                </c:pt>
                <c:pt idx="2">
                  <c:v>0.15404430705821742</c:v>
                </c:pt>
                <c:pt idx="3">
                  <c:v>0.16793893129770993</c:v>
                </c:pt>
                <c:pt idx="4">
                  <c:v>0.10874704491725769</c:v>
                </c:pt>
                <c:pt idx="5">
                  <c:v>0.16585365853658537</c:v>
                </c:pt>
                <c:pt idx="6">
                  <c:v>0.11856932876041157</c:v>
                </c:pt>
                <c:pt idx="7">
                  <c:v>0.13457661290322581</c:v>
                </c:pt>
                <c:pt idx="8">
                  <c:v>8.1879194630872482E-2</c:v>
                </c:pt>
                <c:pt idx="9">
                  <c:v>0.12241521918941274</c:v>
                </c:pt>
                <c:pt idx="10">
                  <c:v>0.10608345902463549</c:v>
                </c:pt>
                <c:pt idx="11">
                  <c:v>0.1348107109879963</c:v>
                </c:pt>
                <c:pt idx="12">
                  <c:v>0.20150053590568059</c:v>
                </c:pt>
                <c:pt idx="13">
                  <c:v>0.31398416886543534</c:v>
                </c:pt>
                <c:pt idx="14">
                  <c:v>0.40651260504201681</c:v>
                </c:pt>
                <c:pt idx="15">
                  <c:v>0.16973464851347597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35-4EF3-9A5B-1A19AFAE1D08}"/>
            </c:ext>
          </c:extLst>
        </c:ser>
        <c:ser>
          <c:idx val="1"/>
          <c:order val="1"/>
          <c:tx>
            <c:strRef>
              <c:f>'2014'!$D$25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cat>
            <c:strRef>
              <c:f>'2014'!$B$26:$B$44</c:f>
              <c:strCache>
                <c:ptCount val="16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TOTALS</c:v>
                </c:pt>
              </c:strCache>
            </c:strRef>
          </c:cat>
          <c:val>
            <c:numRef>
              <c:f>'2014'!$D$26:$D$44</c:f>
              <c:numCache>
                <c:formatCode>0.00%</c:formatCode>
                <c:ptCount val="16"/>
                <c:pt idx="0">
                  <c:v>0.16083916083916083</c:v>
                </c:pt>
                <c:pt idx="1">
                  <c:v>0.15311004784688995</c:v>
                </c:pt>
                <c:pt idx="2">
                  <c:v>0.16460587326120557</c:v>
                </c:pt>
                <c:pt idx="3">
                  <c:v>0.16635956830744933</c:v>
                </c:pt>
                <c:pt idx="4">
                  <c:v>0.14893617021276595</c:v>
                </c:pt>
                <c:pt idx="5">
                  <c:v>0.20097560975609757</c:v>
                </c:pt>
                <c:pt idx="6">
                  <c:v>0.13963743263106321</c:v>
                </c:pt>
                <c:pt idx="7">
                  <c:v>0.19153225806451613</c:v>
                </c:pt>
                <c:pt idx="8">
                  <c:v>0.18993288590604027</c:v>
                </c:pt>
                <c:pt idx="9">
                  <c:v>0.13234077750206782</c:v>
                </c:pt>
                <c:pt idx="10">
                  <c:v>0.20010055304172952</c:v>
                </c:pt>
                <c:pt idx="11">
                  <c:v>0.15004616805170823</c:v>
                </c:pt>
                <c:pt idx="12">
                  <c:v>0.18542336548767416</c:v>
                </c:pt>
                <c:pt idx="13">
                  <c:v>0.16622691292875991</c:v>
                </c:pt>
                <c:pt idx="14">
                  <c:v>0.13760504201680673</c:v>
                </c:pt>
                <c:pt idx="15">
                  <c:v>0.16591414281744929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35-4EF3-9A5B-1A19AFAE1D08}"/>
            </c:ext>
          </c:extLst>
        </c:ser>
        <c:ser>
          <c:idx val="2"/>
          <c:order val="2"/>
          <c:tx>
            <c:strRef>
              <c:f>'2014'!$E$25</c:f>
              <c:strCache>
                <c:ptCount val="1"/>
                <c:pt idx="0">
                  <c:v>Bastant bé</c:v>
                </c:pt>
              </c:strCache>
            </c:strRef>
          </c:tx>
          <c:invertIfNegative val="0"/>
          <c:cat>
            <c:strRef>
              <c:f>'2014'!$B$26:$B$44</c:f>
              <c:strCache>
                <c:ptCount val="16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TOTALS</c:v>
                </c:pt>
              </c:strCache>
            </c:strRef>
          </c:cat>
          <c:val>
            <c:numRef>
              <c:f>'2014'!$E$26:$E$44</c:f>
              <c:numCache>
                <c:formatCode>0.00%</c:formatCode>
                <c:ptCount val="16"/>
                <c:pt idx="0">
                  <c:v>0.26783216783216784</c:v>
                </c:pt>
                <c:pt idx="1">
                  <c:v>0.28708133971291866</c:v>
                </c:pt>
                <c:pt idx="2">
                  <c:v>0.31040700669757859</c:v>
                </c:pt>
                <c:pt idx="3">
                  <c:v>0.32455909449855225</c:v>
                </c:pt>
                <c:pt idx="4">
                  <c:v>0.34042553191489361</c:v>
                </c:pt>
                <c:pt idx="5">
                  <c:v>0.34341463414634149</c:v>
                </c:pt>
                <c:pt idx="6">
                  <c:v>0.27633512983831454</c:v>
                </c:pt>
                <c:pt idx="7">
                  <c:v>0.32510080645161288</c:v>
                </c:pt>
                <c:pt idx="8">
                  <c:v>0.34362416107382548</c:v>
                </c:pt>
                <c:pt idx="9">
                  <c:v>0.29611248966087678</c:v>
                </c:pt>
                <c:pt idx="10">
                  <c:v>0.36400201106083457</c:v>
                </c:pt>
                <c:pt idx="11">
                  <c:v>0.31532779316712833</c:v>
                </c:pt>
                <c:pt idx="12">
                  <c:v>0.25616291532690244</c:v>
                </c:pt>
                <c:pt idx="13">
                  <c:v>0.2</c:v>
                </c:pt>
                <c:pt idx="14">
                  <c:v>0.19012605042016806</c:v>
                </c:pt>
                <c:pt idx="15">
                  <c:v>0.29879827729924979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35-4EF3-9A5B-1A19AFAE1D08}"/>
            </c:ext>
          </c:extLst>
        </c:ser>
        <c:ser>
          <c:idx val="3"/>
          <c:order val="3"/>
          <c:tx>
            <c:strRef>
              <c:f>'2014'!$F$25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cat>
            <c:strRef>
              <c:f>'2014'!$B$26:$B$44</c:f>
              <c:strCache>
                <c:ptCount val="16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TOTALS</c:v>
                </c:pt>
              </c:strCache>
            </c:strRef>
          </c:cat>
          <c:val>
            <c:numRef>
              <c:f>'2014'!$F$26:$F$44</c:f>
              <c:numCache>
                <c:formatCode>0.00%</c:formatCode>
                <c:ptCount val="16"/>
                <c:pt idx="0">
                  <c:v>0.36433566433566433</c:v>
                </c:pt>
                <c:pt idx="1">
                  <c:v>0.37799043062200954</c:v>
                </c:pt>
                <c:pt idx="2">
                  <c:v>0.37094281298299847</c:v>
                </c:pt>
                <c:pt idx="3">
                  <c:v>0.34114240589628847</c:v>
                </c:pt>
                <c:pt idx="4">
                  <c:v>0.40189125295508277</c:v>
                </c:pt>
                <c:pt idx="5">
                  <c:v>0.28975609756097559</c:v>
                </c:pt>
                <c:pt idx="6">
                  <c:v>0.46545810877021065</c:v>
                </c:pt>
                <c:pt idx="7">
                  <c:v>0.34879032258064518</c:v>
                </c:pt>
                <c:pt idx="8">
                  <c:v>0.38456375838926177</c:v>
                </c:pt>
                <c:pt idx="9">
                  <c:v>0.4491315136476427</c:v>
                </c:pt>
                <c:pt idx="10">
                  <c:v>0.3298139768728004</c:v>
                </c:pt>
                <c:pt idx="11">
                  <c:v>0.39981532779316714</c:v>
                </c:pt>
                <c:pt idx="12">
                  <c:v>0.35691318327974275</c:v>
                </c:pt>
                <c:pt idx="13">
                  <c:v>0.31978891820580474</c:v>
                </c:pt>
                <c:pt idx="14">
                  <c:v>0.2657563025210084</c:v>
                </c:pt>
                <c:pt idx="15">
                  <c:v>0.36555293136982497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35-4EF3-9A5B-1A19AFAE1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5184"/>
        <c:axId val="96856320"/>
      </c:barChart>
      <c:catAx>
        <c:axId val="732451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6856320"/>
        <c:crosses val="autoZero"/>
        <c:auto val="1"/>
        <c:lblAlgn val="ctr"/>
        <c:lblOffset val="100"/>
        <c:noMultiLvlLbl val="0"/>
      </c:catAx>
      <c:valAx>
        <c:axId val="9685632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732451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No entén gens el valencià 2011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'2011'!$O$21</c:f>
              <c:strCache>
                <c:ptCount val="1"/>
                <c:pt idx="0">
                  <c:v>Gens</c:v>
                </c:pt>
              </c:strCache>
            </c:strRef>
          </c:tx>
          <c:invertIfNegative val="0"/>
          <c:cat>
            <c:strRef>
              <c:f>('2011'!$B$22:$B$34,'2011'!$B$36)</c:f>
              <c:strCache>
                <c:ptCount val="14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TOTALS</c:v>
                </c:pt>
              </c:strCache>
            </c:strRef>
          </c:cat>
          <c:val>
            <c:numRef>
              <c:f>('2011'!$O$22:$O$34,'2011'!$O$36)</c:f>
              <c:numCache>
                <c:formatCode>0%</c:formatCode>
                <c:ptCount val="14"/>
                <c:pt idx="0">
                  <c:v>0.11657559198542805</c:v>
                </c:pt>
                <c:pt idx="1">
                  <c:v>8.1578947368421056E-2</c:v>
                </c:pt>
                <c:pt idx="2">
                  <c:v>6.2307907236658286E-2</c:v>
                </c:pt>
                <c:pt idx="3">
                  <c:v>7.0757957407831459E-2</c:v>
                </c:pt>
                <c:pt idx="4">
                  <c:v>4.9157303370786519E-2</c:v>
                </c:pt>
                <c:pt idx="5">
                  <c:v>6.8050193050193053E-2</c:v>
                </c:pt>
                <c:pt idx="6">
                  <c:v>5.6603773584905662E-2</c:v>
                </c:pt>
                <c:pt idx="7">
                  <c:v>5.5795847750865053E-2</c:v>
                </c:pt>
                <c:pt idx="8">
                  <c:v>3.3419023136246784E-2</c:v>
                </c:pt>
                <c:pt idx="9">
                  <c:v>4.7334058759521222E-2</c:v>
                </c:pt>
                <c:pt idx="10">
                  <c:v>2.9862792574656981E-2</c:v>
                </c:pt>
                <c:pt idx="11">
                  <c:v>5.1974214343271555E-2</c:v>
                </c:pt>
                <c:pt idx="12">
                  <c:v>0.12603495860165592</c:v>
                </c:pt>
                <c:pt idx="13">
                  <c:v>7.146783947223749E-2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ED-4263-A6EC-1068C0D17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077632"/>
        <c:axId val="212898304"/>
      </c:barChart>
      <c:catAx>
        <c:axId val="13107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2898304"/>
        <c:crosses val="autoZero"/>
        <c:auto val="1"/>
        <c:lblAlgn val="ctr"/>
        <c:lblOffset val="100"/>
        <c:noMultiLvlLbl val="0"/>
      </c:catAx>
      <c:valAx>
        <c:axId val="21289830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310776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974889949779897E-2"/>
          <c:y val="0.1544977496917545"/>
          <c:w val="0.82247297827928989"/>
          <c:h val="0.66121251660031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'2014'!$G$25</c:f>
              <c:strCache>
                <c:ptCount val="1"/>
                <c:pt idx="0">
                  <c:v>Gens</c:v>
                </c:pt>
              </c:strCache>
            </c:strRef>
          </c:tx>
          <c:invertIfNegative val="0"/>
          <c:cat>
            <c:strRef>
              <c:f>'2014'!$B$26:$B$44</c:f>
              <c:strCache>
                <c:ptCount val="16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TOTALS</c:v>
                </c:pt>
              </c:strCache>
            </c:strRef>
          </c:cat>
          <c:val>
            <c:numRef>
              <c:f>'2014'!$G$26:$G$44</c:f>
              <c:numCache>
                <c:formatCode>0.00%</c:formatCode>
                <c:ptCount val="16"/>
                <c:pt idx="0">
                  <c:v>0.14580419580419579</c:v>
                </c:pt>
                <c:pt idx="1">
                  <c:v>0.12775119617224881</c:v>
                </c:pt>
                <c:pt idx="2">
                  <c:v>0.11823802163833076</c:v>
                </c:pt>
                <c:pt idx="3">
                  <c:v>0.13029744669649909</c:v>
                </c:pt>
                <c:pt idx="4">
                  <c:v>6.3829787234042548E-2</c:v>
                </c:pt>
                <c:pt idx="5">
                  <c:v>0.12390243902439024</c:v>
                </c:pt>
                <c:pt idx="6">
                  <c:v>8.6232239098481142E-2</c:v>
                </c:pt>
                <c:pt idx="7">
                  <c:v>9.1229838709677422E-2</c:v>
                </c:pt>
                <c:pt idx="8">
                  <c:v>5.4362416107382551E-2</c:v>
                </c:pt>
                <c:pt idx="9">
                  <c:v>8.850289495450786E-2</c:v>
                </c:pt>
                <c:pt idx="10">
                  <c:v>6.4353946706887877E-2</c:v>
                </c:pt>
                <c:pt idx="11">
                  <c:v>8.9104339796860568E-2</c:v>
                </c:pt>
                <c:pt idx="12">
                  <c:v>0.16827438370846731</c:v>
                </c:pt>
                <c:pt idx="13">
                  <c:v>0.18416886543535621</c:v>
                </c:pt>
                <c:pt idx="14">
                  <c:v>0.2857142857142857</c:v>
                </c:pt>
                <c:pt idx="15">
                  <c:v>0.11961656015559878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52-4FC7-886E-322F9B303C84}"/>
            </c:ext>
          </c:extLst>
        </c:ser>
        <c:ser>
          <c:idx val="1"/>
          <c:order val="1"/>
          <c:tx>
            <c:strRef>
              <c:f>'2014'!$H$25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cat>
            <c:strRef>
              <c:f>'2014'!$B$26:$B$44</c:f>
              <c:strCache>
                <c:ptCount val="16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TOTALS</c:v>
                </c:pt>
              </c:strCache>
            </c:strRef>
          </c:cat>
          <c:val>
            <c:numRef>
              <c:f>'2014'!$H$26:$H$44</c:f>
              <c:numCache>
                <c:formatCode>0.00%</c:formatCode>
                <c:ptCount val="16"/>
                <c:pt idx="0">
                  <c:v>0.11888111888111888</c:v>
                </c:pt>
                <c:pt idx="1">
                  <c:v>0.10813397129186603</c:v>
                </c:pt>
                <c:pt idx="2">
                  <c:v>0.10200927357032458</c:v>
                </c:pt>
                <c:pt idx="3">
                  <c:v>0.10055277704659121</c:v>
                </c:pt>
                <c:pt idx="4">
                  <c:v>9.4562647754137114E-2</c:v>
                </c:pt>
                <c:pt idx="5">
                  <c:v>0.11707317073170732</c:v>
                </c:pt>
                <c:pt idx="6">
                  <c:v>9.5051445369916707E-2</c:v>
                </c:pt>
                <c:pt idx="7">
                  <c:v>0.10131048387096774</c:v>
                </c:pt>
                <c:pt idx="8">
                  <c:v>8.9261744966442957E-2</c:v>
                </c:pt>
                <c:pt idx="9">
                  <c:v>7.6095947063688996E-2</c:v>
                </c:pt>
                <c:pt idx="10">
                  <c:v>0.10155857214680744</c:v>
                </c:pt>
                <c:pt idx="11">
                  <c:v>9.833795013850416E-2</c:v>
                </c:pt>
                <c:pt idx="12">
                  <c:v>0.11039657020364416</c:v>
                </c:pt>
                <c:pt idx="13">
                  <c:v>0.18311345646437996</c:v>
                </c:pt>
                <c:pt idx="14">
                  <c:v>0.15756302521008403</c:v>
                </c:pt>
                <c:pt idx="15">
                  <c:v>0.10916226729647124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52-4FC7-886E-322F9B303C84}"/>
            </c:ext>
          </c:extLst>
        </c:ser>
        <c:ser>
          <c:idx val="2"/>
          <c:order val="2"/>
          <c:tx>
            <c:strRef>
              <c:f>'2014'!$I$25</c:f>
              <c:strCache>
                <c:ptCount val="1"/>
                <c:pt idx="0">
                  <c:v>Bastant bé</c:v>
                </c:pt>
              </c:strCache>
            </c:strRef>
          </c:tx>
          <c:invertIfNegative val="0"/>
          <c:cat>
            <c:strRef>
              <c:f>'2014'!$B$26:$B$44</c:f>
              <c:strCache>
                <c:ptCount val="16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TOTALS</c:v>
                </c:pt>
              </c:strCache>
            </c:strRef>
          </c:cat>
          <c:val>
            <c:numRef>
              <c:f>'2014'!$I$26:$I$44</c:f>
              <c:numCache>
                <c:formatCode>0.00%</c:formatCode>
                <c:ptCount val="16"/>
                <c:pt idx="0">
                  <c:v>0.21993006993006994</c:v>
                </c:pt>
                <c:pt idx="1">
                  <c:v>0.23301435406698565</c:v>
                </c:pt>
                <c:pt idx="2">
                  <c:v>0.22977846470891294</c:v>
                </c:pt>
                <c:pt idx="3">
                  <c:v>0.25533035009212951</c:v>
                </c:pt>
                <c:pt idx="4">
                  <c:v>0.19385342789598109</c:v>
                </c:pt>
                <c:pt idx="5">
                  <c:v>0.29951219512195121</c:v>
                </c:pt>
                <c:pt idx="6">
                  <c:v>0.21950024497795198</c:v>
                </c:pt>
                <c:pt idx="7">
                  <c:v>0.26814516129032256</c:v>
                </c:pt>
                <c:pt idx="8">
                  <c:v>0.28993288590604027</c:v>
                </c:pt>
                <c:pt idx="9">
                  <c:v>0.20843672456575682</c:v>
                </c:pt>
                <c:pt idx="10">
                  <c:v>0.30367018602312718</c:v>
                </c:pt>
                <c:pt idx="11">
                  <c:v>0.21929824561403508</c:v>
                </c:pt>
                <c:pt idx="12">
                  <c:v>0.21436227224008575</c:v>
                </c:pt>
                <c:pt idx="13">
                  <c:v>0.15092348284960422</c:v>
                </c:pt>
                <c:pt idx="14">
                  <c:v>0.16071428571428573</c:v>
                </c:pt>
                <c:pt idx="15">
                  <c:v>0.23485690469574882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52-4FC7-886E-322F9B303C84}"/>
            </c:ext>
          </c:extLst>
        </c:ser>
        <c:ser>
          <c:idx val="3"/>
          <c:order val="3"/>
          <c:tx>
            <c:strRef>
              <c:f>'2014'!$J$25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cat>
            <c:strRef>
              <c:f>'2014'!$B$26:$B$44</c:f>
              <c:strCache>
                <c:ptCount val="16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TOTALS</c:v>
                </c:pt>
              </c:strCache>
            </c:strRef>
          </c:cat>
          <c:val>
            <c:numRef>
              <c:f>'2014'!$J$26:$J$44</c:f>
              <c:numCache>
                <c:formatCode>0.00%</c:formatCode>
                <c:ptCount val="16"/>
                <c:pt idx="0">
                  <c:v>0.51538461538461533</c:v>
                </c:pt>
                <c:pt idx="1">
                  <c:v>0.53110047846889952</c:v>
                </c:pt>
                <c:pt idx="2">
                  <c:v>0.54997424008243179</c:v>
                </c:pt>
                <c:pt idx="3">
                  <c:v>0.51381942616478016</c:v>
                </c:pt>
                <c:pt idx="4">
                  <c:v>0.64775413711583929</c:v>
                </c:pt>
                <c:pt idx="5">
                  <c:v>0.45951219512195124</c:v>
                </c:pt>
                <c:pt idx="6">
                  <c:v>0.59921607055365023</c:v>
                </c:pt>
                <c:pt idx="7">
                  <c:v>0.53931451612903225</c:v>
                </c:pt>
                <c:pt idx="8">
                  <c:v>0.56644295302013425</c:v>
                </c:pt>
                <c:pt idx="9">
                  <c:v>0.62696443341604635</c:v>
                </c:pt>
                <c:pt idx="10">
                  <c:v>0.53041729512317748</c:v>
                </c:pt>
                <c:pt idx="11">
                  <c:v>0.59325946445060018</c:v>
                </c:pt>
                <c:pt idx="12">
                  <c:v>0.50696677384780275</c:v>
                </c:pt>
                <c:pt idx="13">
                  <c:v>0.48179419525065964</c:v>
                </c:pt>
                <c:pt idx="14">
                  <c:v>0.39600840336134452</c:v>
                </c:pt>
                <c:pt idx="15">
                  <c:v>0.53636426785218116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352-4FC7-886E-322F9B303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8256"/>
        <c:axId val="96858624"/>
      </c:barChart>
      <c:catAx>
        <c:axId val="73248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6858624"/>
        <c:crosses val="autoZero"/>
        <c:auto val="1"/>
        <c:lblAlgn val="ctr"/>
        <c:lblOffset val="100"/>
        <c:noMultiLvlLbl val="0"/>
      </c:catAx>
      <c:valAx>
        <c:axId val="9685862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732482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8326267925299E-2"/>
          <c:y val="0.17658918884605174"/>
          <c:w val="0.82299561074447547"/>
          <c:h val="0.640023305284578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'2014'!$K$25</c:f>
              <c:strCache>
                <c:ptCount val="1"/>
                <c:pt idx="0">
                  <c:v>Gens</c:v>
                </c:pt>
              </c:strCache>
            </c:strRef>
          </c:tx>
          <c:invertIfNegative val="0"/>
          <c:cat>
            <c:strRef>
              <c:f>'2014'!$B$26:$B$44</c:f>
              <c:strCache>
                <c:ptCount val="16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TOTALS</c:v>
                </c:pt>
              </c:strCache>
            </c:strRef>
          </c:cat>
          <c:val>
            <c:numRef>
              <c:f>'2014'!$K$26:$K$44</c:f>
              <c:numCache>
                <c:formatCode>0.00%</c:formatCode>
                <c:ptCount val="16"/>
                <c:pt idx="0">
                  <c:v>0.23741258741258742</c:v>
                </c:pt>
                <c:pt idx="1">
                  <c:v>0.20478468899521532</c:v>
                </c:pt>
                <c:pt idx="2">
                  <c:v>0.17568263781555898</c:v>
                </c:pt>
                <c:pt idx="3">
                  <c:v>0.18689128718083706</c:v>
                </c:pt>
                <c:pt idx="4">
                  <c:v>0.11347517730496454</c:v>
                </c:pt>
                <c:pt idx="5">
                  <c:v>0.17756097560975609</c:v>
                </c:pt>
                <c:pt idx="6">
                  <c:v>0.13865752082312591</c:v>
                </c:pt>
                <c:pt idx="7">
                  <c:v>0.16179435483870969</c:v>
                </c:pt>
                <c:pt idx="8">
                  <c:v>9.3288590604026847E-2</c:v>
                </c:pt>
                <c:pt idx="9">
                  <c:v>0.14474772539288669</c:v>
                </c:pt>
                <c:pt idx="10">
                  <c:v>0.12016088486676722</c:v>
                </c:pt>
                <c:pt idx="11">
                  <c:v>0.1569713758079409</c:v>
                </c:pt>
                <c:pt idx="12">
                  <c:v>0.22829581993569131</c:v>
                </c:pt>
                <c:pt idx="13">
                  <c:v>0.36306068601583114</c:v>
                </c:pt>
                <c:pt idx="14">
                  <c:v>0.43592436974789917</c:v>
                </c:pt>
                <c:pt idx="15">
                  <c:v>0.19286607390941929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27-4FE7-ACEB-4E0B4E65D593}"/>
            </c:ext>
          </c:extLst>
        </c:ser>
        <c:ser>
          <c:idx val="1"/>
          <c:order val="1"/>
          <c:tx>
            <c:strRef>
              <c:f>'2014'!$L$25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cat>
            <c:strRef>
              <c:f>'2014'!$B$26:$B$44</c:f>
              <c:strCache>
                <c:ptCount val="16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TOTALS</c:v>
                </c:pt>
              </c:strCache>
            </c:strRef>
          </c:cat>
          <c:val>
            <c:numRef>
              <c:f>'2014'!$L$26:$L$44</c:f>
              <c:numCache>
                <c:formatCode>0.00%</c:formatCode>
                <c:ptCount val="16"/>
                <c:pt idx="0">
                  <c:v>0.13706293706293707</c:v>
                </c:pt>
                <c:pt idx="1">
                  <c:v>0.14688995215311004</c:v>
                </c:pt>
                <c:pt idx="2">
                  <c:v>0.1566202988150438</c:v>
                </c:pt>
                <c:pt idx="3">
                  <c:v>0.16267438799684128</c:v>
                </c:pt>
                <c:pt idx="4">
                  <c:v>0.14893617021276595</c:v>
                </c:pt>
                <c:pt idx="5">
                  <c:v>0.21073170731707316</c:v>
                </c:pt>
                <c:pt idx="6">
                  <c:v>0.15825575698187164</c:v>
                </c:pt>
                <c:pt idx="7">
                  <c:v>0.18397177419354838</c:v>
                </c:pt>
                <c:pt idx="8">
                  <c:v>0.1912751677852349</c:v>
                </c:pt>
                <c:pt idx="9">
                  <c:v>0.12076095947063689</c:v>
                </c:pt>
                <c:pt idx="10">
                  <c:v>0.20110608345902464</c:v>
                </c:pt>
                <c:pt idx="11">
                  <c:v>0.15004616805170823</c:v>
                </c:pt>
                <c:pt idx="12">
                  <c:v>0.15326902465166131</c:v>
                </c:pt>
                <c:pt idx="13">
                  <c:v>0.14564643799472296</c:v>
                </c:pt>
                <c:pt idx="14">
                  <c:v>0.11764705882352941</c:v>
                </c:pt>
                <c:pt idx="15">
                  <c:v>0.15931508752431231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27-4FE7-ACEB-4E0B4E65D593}"/>
            </c:ext>
          </c:extLst>
        </c:ser>
        <c:ser>
          <c:idx val="2"/>
          <c:order val="2"/>
          <c:tx>
            <c:strRef>
              <c:f>'2014'!$M$25</c:f>
              <c:strCache>
                <c:ptCount val="1"/>
                <c:pt idx="0">
                  <c:v>Bastant bé</c:v>
                </c:pt>
              </c:strCache>
            </c:strRef>
          </c:tx>
          <c:invertIfNegative val="0"/>
          <c:cat>
            <c:strRef>
              <c:f>'2014'!$B$26:$B$44</c:f>
              <c:strCache>
                <c:ptCount val="16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TOTALS</c:v>
                </c:pt>
              </c:strCache>
            </c:strRef>
          </c:cat>
          <c:val>
            <c:numRef>
              <c:f>'2014'!$M$26:$M$44</c:f>
              <c:numCache>
                <c:formatCode>0.00%</c:formatCode>
                <c:ptCount val="16"/>
                <c:pt idx="0">
                  <c:v>0.29125874125874124</c:v>
                </c:pt>
                <c:pt idx="1">
                  <c:v>0.30622009569377989</c:v>
                </c:pt>
                <c:pt idx="2">
                  <c:v>0.33925811437403403</c:v>
                </c:pt>
                <c:pt idx="3">
                  <c:v>0.36404316925506713</c:v>
                </c:pt>
                <c:pt idx="4">
                  <c:v>0.3664302600472813</c:v>
                </c:pt>
                <c:pt idx="5">
                  <c:v>0.36975609756097561</c:v>
                </c:pt>
                <c:pt idx="6">
                  <c:v>0.36550710436060757</c:v>
                </c:pt>
                <c:pt idx="7">
                  <c:v>0.37096774193548387</c:v>
                </c:pt>
                <c:pt idx="8">
                  <c:v>0.39194630872483222</c:v>
                </c:pt>
                <c:pt idx="9">
                  <c:v>0.35318444995864351</c:v>
                </c:pt>
                <c:pt idx="10">
                  <c:v>0.40221216691804929</c:v>
                </c:pt>
                <c:pt idx="11">
                  <c:v>0.35041551246537395</c:v>
                </c:pt>
                <c:pt idx="12">
                  <c:v>0.31511254019292606</c:v>
                </c:pt>
                <c:pt idx="13">
                  <c:v>0.22216358839050132</c:v>
                </c:pt>
                <c:pt idx="14">
                  <c:v>0.21533613445378152</c:v>
                </c:pt>
                <c:pt idx="15">
                  <c:v>0.33693387051958879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27-4FE7-ACEB-4E0B4E65D593}"/>
            </c:ext>
          </c:extLst>
        </c:ser>
        <c:ser>
          <c:idx val="3"/>
          <c:order val="3"/>
          <c:tx>
            <c:strRef>
              <c:f>'2014'!$N$25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cat>
            <c:strRef>
              <c:f>'2014'!$B$26:$B$44</c:f>
              <c:strCache>
                <c:ptCount val="16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TOTALS</c:v>
                </c:pt>
              </c:strCache>
            </c:strRef>
          </c:cat>
          <c:val>
            <c:numRef>
              <c:f>'2014'!$N$26:$N$44</c:f>
              <c:numCache>
                <c:formatCode>0.00%</c:formatCode>
                <c:ptCount val="16"/>
                <c:pt idx="0">
                  <c:v>0.33426573426573425</c:v>
                </c:pt>
                <c:pt idx="1">
                  <c:v>0.34210526315789475</c:v>
                </c:pt>
                <c:pt idx="2">
                  <c:v>0.32843894899536319</c:v>
                </c:pt>
                <c:pt idx="3">
                  <c:v>0.28639115556725453</c:v>
                </c:pt>
                <c:pt idx="4">
                  <c:v>0.37115839243498816</c:v>
                </c:pt>
                <c:pt idx="5">
                  <c:v>0.24195121951219511</c:v>
                </c:pt>
                <c:pt idx="6">
                  <c:v>0.33757961783439489</c:v>
                </c:pt>
                <c:pt idx="7">
                  <c:v>0.28326612903225806</c:v>
                </c:pt>
                <c:pt idx="8">
                  <c:v>0.32348993288590605</c:v>
                </c:pt>
                <c:pt idx="9">
                  <c:v>0.38130686517783291</c:v>
                </c:pt>
                <c:pt idx="10">
                  <c:v>0.27652086475615889</c:v>
                </c:pt>
                <c:pt idx="11">
                  <c:v>0.34256694367497692</c:v>
                </c:pt>
                <c:pt idx="12">
                  <c:v>0.30332261521972131</c:v>
                </c:pt>
                <c:pt idx="13">
                  <c:v>0.26912928759894461</c:v>
                </c:pt>
                <c:pt idx="14">
                  <c:v>0.23109243697478993</c:v>
                </c:pt>
                <c:pt idx="15">
                  <c:v>0.31088496804667964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C27-4FE7-ACEB-4E0B4E65D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27136"/>
        <c:axId val="96860928"/>
      </c:barChart>
      <c:catAx>
        <c:axId val="736271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6860928"/>
        <c:crosses val="autoZero"/>
        <c:auto val="1"/>
        <c:lblAlgn val="ctr"/>
        <c:lblOffset val="100"/>
        <c:noMultiLvlLbl val="0"/>
      </c:catAx>
      <c:valAx>
        <c:axId val="9686092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736271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974889949779897E-2"/>
          <c:y val="0.16306355588282054"/>
          <c:w val="0.82247297827928989"/>
          <c:h val="0.650351647156281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'2014'!$O$25</c:f>
              <c:strCache>
                <c:ptCount val="1"/>
                <c:pt idx="0">
                  <c:v>Gens</c:v>
                </c:pt>
              </c:strCache>
            </c:strRef>
          </c:tx>
          <c:invertIfNegative val="0"/>
          <c:cat>
            <c:strRef>
              <c:f>'2014'!$B$26:$B$44</c:f>
              <c:strCache>
                <c:ptCount val="16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TOTALS</c:v>
                </c:pt>
              </c:strCache>
            </c:strRef>
          </c:cat>
          <c:val>
            <c:numRef>
              <c:f>'2014'!$O$26:$O$44</c:f>
              <c:numCache>
                <c:formatCode>0.00%</c:formatCode>
                <c:ptCount val="16"/>
                <c:pt idx="0">
                  <c:v>0.11713286713286714</c:v>
                </c:pt>
                <c:pt idx="1">
                  <c:v>0.11196172248803828</c:v>
                </c:pt>
                <c:pt idx="2">
                  <c:v>9.5826893353941262E-2</c:v>
                </c:pt>
                <c:pt idx="3">
                  <c:v>0.10265859436693867</c:v>
                </c:pt>
                <c:pt idx="4">
                  <c:v>5.4373522458628844E-2</c:v>
                </c:pt>
                <c:pt idx="5">
                  <c:v>8.8780487804878044E-2</c:v>
                </c:pt>
                <c:pt idx="6">
                  <c:v>6.3694267515923567E-2</c:v>
                </c:pt>
                <c:pt idx="7">
                  <c:v>6.6532258064516125E-2</c:v>
                </c:pt>
                <c:pt idx="8">
                  <c:v>4.0939597315436241E-2</c:v>
                </c:pt>
                <c:pt idx="9">
                  <c:v>7.0306038047973529E-2</c:v>
                </c:pt>
                <c:pt idx="10">
                  <c:v>4.9773755656108594E-2</c:v>
                </c:pt>
                <c:pt idx="11">
                  <c:v>6.9252077562326875E-2</c:v>
                </c:pt>
                <c:pt idx="12">
                  <c:v>0.12968917470525188</c:v>
                </c:pt>
                <c:pt idx="13">
                  <c:v>0.14881266490765171</c:v>
                </c:pt>
                <c:pt idx="14">
                  <c:v>0.25210084033613445</c:v>
                </c:pt>
                <c:pt idx="15">
                  <c:v>9.5512642400666856E-2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0F-4A5B-98EB-8447BE62BD46}"/>
            </c:ext>
          </c:extLst>
        </c:ser>
        <c:ser>
          <c:idx val="1"/>
          <c:order val="1"/>
          <c:tx>
            <c:strRef>
              <c:f>'2014'!$P$25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cat>
            <c:strRef>
              <c:f>'2014'!$B$26:$B$44</c:f>
              <c:strCache>
                <c:ptCount val="16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TOTALS</c:v>
                </c:pt>
              </c:strCache>
            </c:strRef>
          </c:cat>
          <c:val>
            <c:numRef>
              <c:f>'2014'!$P$26:$P$44</c:f>
              <c:numCache>
                <c:formatCode>0.00%</c:formatCode>
                <c:ptCount val="16"/>
                <c:pt idx="0">
                  <c:v>0.10524475524475524</c:v>
                </c:pt>
                <c:pt idx="1">
                  <c:v>8.9952153110047853E-2</c:v>
                </c:pt>
                <c:pt idx="2">
                  <c:v>9.3766099948480161E-2</c:v>
                </c:pt>
                <c:pt idx="3">
                  <c:v>9.8446959726243746E-2</c:v>
                </c:pt>
                <c:pt idx="4">
                  <c:v>7.0921985815602842E-2</c:v>
                </c:pt>
                <c:pt idx="5">
                  <c:v>0.11414634146341464</c:v>
                </c:pt>
                <c:pt idx="6">
                  <c:v>8.8192062714355701E-2</c:v>
                </c:pt>
                <c:pt idx="7">
                  <c:v>0.10181451612903226</c:v>
                </c:pt>
                <c:pt idx="8">
                  <c:v>7.5167785234899323E-2</c:v>
                </c:pt>
                <c:pt idx="9">
                  <c:v>6.7824648469809762E-2</c:v>
                </c:pt>
                <c:pt idx="10">
                  <c:v>8.5972850678733032E-2</c:v>
                </c:pt>
                <c:pt idx="11">
                  <c:v>8.6795937211449681E-2</c:v>
                </c:pt>
                <c:pt idx="12">
                  <c:v>0.11254019292604502</c:v>
                </c:pt>
                <c:pt idx="13">
                  <c:v>0.19208443271767811</c:v>
                </c:pt>
                <c:pt idx="14">
                  <c:v>0.17121848739495799</c:v>
                </c:pt>
                <c:pt idx="15">
                  <c:v>0.10242428452347875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0F-4A5B-98EB-8447BE62BD46}"/>
            </c:ext>
          </c:extLst>
        </c:ser>
        <c:ser>
          <c:idx val="2"/>
          <c:order val="2"/>
          <c:tx>
            <c:strRef>
              <c:f>'2014'!$Q$25</c:f>
              <c:strCache>
                <c:ptCount val="1"/>
                <c:pt idx="0">
                  <c:v>Bastant bé</c:v>
                </c:pt>
              </c:strCache>
            </c:strRef>
          </c:tx>
          <c:invertIfNegative val="0"/>
          <c:cat>
            <c:strRef>
              <c:f>'2014'!$B$26:$B$44</c:f>
              <c:strCache>
                <c:ptCount val="16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TOTALS</c:v>
                </c:pt>
              </c:strCache>
            </c:strRef>
          </c:cat>
          <c:val>
            <c:numRef>
              <c:f>'2014'!$Q$26:$Q$44</c:f>
              <c:numCache>
                <c:formatCode>0.00%</c:formatCode>
                <c:ptCount val="16"/>
                <c:pt idx="0">
                  <c:v>0.20279720279720279</c:v>
                </c:pt>
                <c:pt idx="1">
                  <c:v>0.20143540669856461</c:v>
                </c:pt>
                <c:pt idx="2">
                  <c:v>0.21020092735703247</c:v>
                </c:pt>
                <c:pt idx="3">
                  <c:v>0.22163727296657015</c:v>
                </c:pt>
                <c:pt idx="4">
                  <c:v>0.19385342789598109</c:v>
                </c:pt>
                <c:pt idx="5">
                  <c:v>0.25560975609756098</c:v>
                </c:pt>
                <c:pt idx="6">
                  <c:v>0.1763841254287114</c:v>
                </c:pt>
                <c:pt idx="7">
                  <c:v>0.21118951612903225</c:v>
                </c:pt>
                <c:pt idx="8">
                  <c:v>0.24966442953020135</c:v>
                </c:pt>
                <c:pt idx="9">
                  <c:v>0.15301902398676592</c:v>
                </c:pt>
                <c:pt idx="10">
                  <c:v>0.2669683257918552</c:v>
                </c:pt>
                <c:pt idx="11">
                  <c:v>0.18282548476454294</c:v>
                </c:pt>
                <c:pt idx="12">
                  <c:v>0.20364415862808147</c:v>
                </c:pt>
                <c:pt idx="13">
                  <c:v>0.13984168865435356</c:v>
                </c:pt>
                <c:pt idx="14">
                  <c:v>0.14180672268907563</c:v>
                </c:pt>
                <c:pt idx="15">
                  <c:v>0.20373714920811337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0F-4A5B-98EB-8447BE62BD46}"/>
            </c:ext>
          </c:extLst>
        </c:ser>
        <c:ser>
          <c:idx val="3"/>
          <c:order val="3"/>
          <c:tx>
            <c:strRef>
              <c:f>'2014'!$R$25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cat>
            <c:strRef>
              <c:f>'2014'!$B$26:$B$44</c:f>
              <c:strCache>
                <c:ptCount val="16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TOTALS</c:v>
                </c:pt>
              </c:strCache>
            </c:strRef>
          </c:cat>
          <c:val>
            <c:numRef>
              <c:f>'2014'!$R$26:$R$44</c:f>
              <c:numCache>
                <c:formatCode>0.00%</c:formatCode>
                <c:ptCount val="16"/>
                <c:pt idx="0">
                  <c:v>0.57482517482517481</c:v>
                </c:pt>
                <c:pt idx="1">
                  <c:v>0.59665071770334932</c:v>
                </c:pt>
                <c:pt idx="2">
                  <c:v>0.60020607934054615</c:v>
                </c:pt>
                <c:pt idx="3">
                  <c:v>0.57725717294024748</c:v>
                </c:pt>
                <c:pt idx="4">
                  <c:v>0.68085106382978722</c:v>
                </c:pt>
                <c:pt idx="5">
                  <c:v>0.54146341463414638</c:v>
                </c:pt>
                <c:pt idx="6">
                  <c:v>0.67172954434100929</c:v>
                </c:pt>
                <c:pt idx="7">
                  <c:v>0.62046370967741937</c:v>
                </c:pt>
                <c:pt idx="8">
                  <c:v>0.63422818791946312</c:v>
                </c:pt>
                <c:pt idx="9">
                  <c:v>0.70885028949545081</c:v>
                </c:pt>
                <c:pt idx="10">
                  <c:v>0.59728506787330315</c:v>
                </c:pt>
                <c:pt idx="11">
                  <c:v>0.66112650046168053</c:v>
                </c:pt>
                <c:pt idx="12">
                  <c:v>0.55412647374062163</c:v>
                </c:pt>
                <c:pt idx="13">
                  <c:v>0.51926121372031664</c:v>
                </c:pt>
                <c:pt idx="14">
                  <c:v>0.43487394957983194</c:v>
                </c:pt>
                <c:pt idx="15">
                  <c:v>0.59832592386774108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D0F-4A5B-98EB-8447BE62B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27648"/>
        <c:axId val="72287360"/>
      </c:barChart>
      <c:catAx>
        <c:axId val="736276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2287360"/>
        <c:crosses val="autoZero"/>
        <c:auto val="1"/>
        <c:lblAlgn val="ctr"/>
        <c:lblOffset val="100"/>
        <c:noMultiLvlLbl val="0"/>
      </c:catAx>
      <c:valAx>
        <c:axId val="7228736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736276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676321709786276E-2"/>
          <c:y val="0.21897312153722678"/>
          <c:w val="0.73159605049368825"/>
          <c:h val="0.698040045249989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'2014'!$B$50</c:f>
              <c:strCache>
                <c:ptCount val="1"/>
                <c:pt idx="0">
                  <c:v>Gens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'2014'!$C$49:$F$49</c:f>
              <c:strCache>
                <c:ptCount val="4"/>
                <c:pt idx="0">
                  <c:v>Sap parlar</c:v>
                </c:pt>
                <c:pt idx="1">
                  <c:v>Sap llegir</c:v>
                </c:pt>
                <c:pt idx="2">
                  <c:v>Sap escriure</c:v>
                </c:pt>
                <c:pt idx="3">
                  <c:v>Entén</c:v>
                </c:pt>
              </c:strCache>
            </c:strRef>
          </c:cat>
          <c:val>
            <c:numRef>
              <c:f>'2014'!$C$50:$F$50</c:f>
              <c:numCache>
                <c:formatCode>0.0%</c:formatCode>
                <c:ptCount val="4"/>
                <c:pt idx="0">
                  <c:v>0.16973464851347597</c:v>
                </c:pt>
                <c:pt idx="1">
                  <c:v>0.11961656015559878</c:v>
                </c:pt>
                <c:pt idx="2">
                  <c:v>0.19286607390941929</c:v>
                </c:pt>
                <c:pt idx="3">
                  <c:v>9.5512642400666856E-2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2F-4ABE-98C4-DFA4F25D90C9}"/>
            </c:ext>
          </c:extLst>
        </c:ser>
        <c:ser>
          <c:idx val="1"/>
          <c:order val="1"/>
          <c:tx>
            <c:strRef>
              <c:f>'2014'!$B$51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'2014'!$C$49:$F$49</c:f>
              <c:strCache>
                <c:ptCount val="4"/>
                <c:pt idx="0">
                  <c:v>Sap parlar</c:v>
                </c:pt>
                <c:pt idx="1">
                  <c:v>Sap llegir</c:v>
                </c:pt>
                <c:pt idx="2">
                  <c:v>Sap escriure</c:v>
                </c:pt>
                <c:pt idx="3">
                  <c:v>Entén</c:v>
                </c:pt>
              </c:strCache>
            </c:strRef>
          </c:cat>
          <c:val>
            <c:numRef>
              <c:f>'2014'!$C$51:$F$51</c:f>
              <c:numCache>
                <c:formatCode>0.0%</c:formatCode>
                <c:ptCount val="4"/>
                <c:pt idx="0">
                  <c:v>0.16591414281744929</c:v>
                </c:pt>
                <c:pt idx="1">
                  <c:v>0.10916226729647124</c:v>
                </c:pt>
                <c:pt idx="2">
                  <c:v>0.15931508752431231</c:v>
                </c:pt>
                <c:pt idx="3">
                  <c:v>0.10242428452347875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2F-4ABE-98C4-DFA4F25D90C9}"/>
            </c:ext>
          </c:extLst>
        </c:ser>
        <c:ser>
          <c:idx val="2"/>
          <c:order val="2"/>
          <c:tx>
            <c:strRef>
              <c:f>'2014'!$B$52</c:f>
              <c:strCache>
                <c:ptCount val="1"/>
                <c:pt idx="0">
                  <c:v>Bastant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'2014'!$C$49:$F$49</c:f>
              <c:strCache>
                <c:ptCount val="4"/>
                <c:pt idx="0">
                  <c:v>Sap parlar</c:v>
                </c:pt>
                <c:pt idx="1">
                  <c:v>Sap llegir</c:v>
                </c:pt>
                <c:pt idx="2">
                  <c:v>Sap escriure</c:v>
                </c:pt>
                <c:pt idx="3">
                  <c:v>Entén</c:v>
                </c:pt>
              </c:strCache>
            </c:strRef>
          </c:cat>
          <c:val>
            <c:numRef>
              <c:f>'2014'!$C$52:$F$52</c:f>
              <c:numCache>
                <c:formatCode>0.0%</c:formatCode>
                <c:ptCount val="4"/>
                <c:pt idx="0">
                  <c:v>0.29879827729924979</c:v>
                </c:pt>
                <c:pt idx="1">
                  <c:v>0.23485690469574882</c:v>
                </c:pt>
                <c:pt idx="2">
                  <c:v>0.33693387051958879</c:v>
                </c:pt>
                <c:pt idx="3">
                  <c:v>0.20373714920811337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2F-4ABE-98C4-DFA4F25D90C9}"/>
            </c:ext>
          </c:extLst>
        </c:ser>
        <c:ser>
          <c:idx val="3"/>
          <c:order val="3"/>
          <c:tx>
            <c:strRef>
              <c:f>'2014'!$B$53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'2014'!$C$49:$F$49</c:f>
              <c:strCache>
                <c:ptCount val="4"/>
                <c:pt idx="0">
                  <c:v>Sap parlar</c:v>
                </c:pt>
                <c:pt idx="1">
                  <c:v>Sap llegir</c:v>
                </c:pt>
                <c:pt idx="2">
                  <c:v>Sap escriure</c:v>
                </c:pt>
                <c:pt idx="3">
                  <c:v>Entén</c:v>
                </c:pt>
              </c:strCache>
            </c:strRef>
          </c:cat>
          <c:val>
            <c:numRef>
              <c:f>'2014'!$C$53:$F$53</c:f>
              <c:numCache>
                <c:formatCode>0.0%</c:formatCode>
                <c:ptCount val="4"/>
                <c:pt idx="0">
                  <c:v>0.36555293136982497</c:v>
                </c:pt>
                <c:pt idx="1">
                  <c:v>0.53636426785218116</c:v>
                </c:pt>
                <c:pt idx="2">
                  <c:v>0.31088496804667964</c:v>
                </c:pt>
                <c:pt idx="3">
                  <c:v>0.59832592386774108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2F-4ABE-98C4-DFA4F25D9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25600"/>
        <c:axId val="72289664"/>
      </c:barChart>
      <c:catAx>
        <c:axId val="73625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2289664"/>
        <c:crosses val="autoZero"/>
        <c:auto val="1"/>
        <c:lblAlgn val="ctr"/>
        <c:lblOffset val="100"/>
        <c:noMultiLvlLbl val="0"/>
      </c:catAx>
      <c:valAx>
        <c:axId val="72289664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736256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 sz="2000" b="1"/>
              <a:t>Alumnes que saben parlar en valencià per centres 2015-2016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'2015'!$C$24</c:f>
              <c:strCache>
                <c:ptCount val="1"/>
                <c:pt idx="0">
                  <c:v>Gens</c:v>
                </c:pt>
              </c:strCache>
            </c:strRef>
          </c:tx>
          <c:invertIfNegative val="0"/>
          <c:cat>
            <c:strRef>
              <c:f>'2015'!$B$25:$B$43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'2015'!$C$25:$C$43</c:f>
              <c:numCache>
                <c:formatCode>0.00%</c:formatCode>
                <c:ptCount val="19"/>
                <c:pt idx="0">
                  <c:v>0.20493562231759657</c:v>
                </c:pt>
                <c:pt idx="1">
                  <c:v>0.20282728948985865</c:v>
                </c:pt>
                <c:pt idx="2">
                  <c:v>0.16614090431125131</c:v>
                </c:pt>
                <c:pt idx="3">
                  <c:v>0.17414772727272726</c:v>
                </c:pt>
                <c:pt idx="4">
                  <c:v>0.14327485380116958</c:v>
                </c:pt>
                <c:pt idx="5">
                  <c:v>0.18087855297157623</c:v>
                </c:pt>
                <c:pt idx="6">
                  <c:v>0.13058589870903675</c:v>
                </c:pt>
                <c:pt idx="7">
                  <c:v>0.16302765647743814</c:v>
                </c:pt>
                <c:pt idx="8">
                  <c:v>8.3271375464684008E-2</c:v>
                </c:pt>
                <c:pt idx="9">
                  <c:v>0.1328125</c:v>
                </c:pt>
                <c:pt idx="10">
                  <c:v>0.12631578947368421</c:v>
                </c:pt>
                <c:pt idx="11">
                  <c:v>0.14237288135593221</c:v>
                </c:pt>
                <c:pt idx="12">
                  <c:v>0.22185792349726777</c:v>
                </c:pt>
                <c:pt idx="13">
                  <c:v>0.3421181063933626</c:v>
                </c:pt>
                <c:pt idx="14">
                  <c:v>0.41472868217054265</c:v>
                </c:pt>
                <c:pt idx="15">
                  <c:v>0.18863636363636363</c:v>
                </c:pt>
                <c:pt idx="16">
                  <c:v>0.19354838709677419</c:v>
                </c:pt>
                <c:pt idx="17">
                  <c:v>0.18965517241379309</c:v>
                </c:pt>
                <c:pt idx="18">
                  <c:v>0.185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0B-45CC-B21E-0164FD1177F8}"/>
            </c:ext>
          </c:extLst>
        </c:ser>
        <c:ser>
          <c:idx val="1"/>
          <c:order val="1"/>
          <c:tx>
            <c:strRef>
              <c:f>'2015'!$D$24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cat>
            <c:strRef>
              <c:f>'2015'!$B$25:$B$43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'2015'!$D$25:$D$43</c:f>
              <c:numCache>
                <c:formatCode>0.00%</c:formatCode>
                <c:ptCount val="19"/>
                <c:pt idx="0">
                  <c:v>0.17203147353361944</c:v>
                </c:pt>
                <c:pt idx="1">
                  <c:v>0.16594960049170251</c:v>
                </c:pt>
                <c:pt idx="2">
                  <c:v>0.1695583596214511</c:v>
                </c:pt>
                <c:pt idx="3">
                  <c:v>0.1715909090909091</c:v>
                </c:pt>
                <c:pt idx="4">
                  <c:v>0.15497076023391812</c:v>
                </c:pt>
                <c:pt idx="5">
                  <c:v>0.22351421188630491</c:v>
                </c:pt>
                <c:pt idx="6">
                  <c:v>0.13952333664349553</c:v>
                </c:pt>
                <c:pt idx="7">
                  <c:v>0.18049490538573509</c:v>
                </c:pt>
                <c:pt idx="8">
                  <c:v>0.19553903345724907</c:v>
                </c:pt>
                <c:pt idx="9">
                  <c:v>0.1310763888888889</c:v>
                </c:pt>
                <c:pt idx="10">
                  <c:v>0.20526315789473684</c:v>
                </c:pt>
                <c:pt idx="11">
                  <c:v>0.13365617433414043</c:v>
                </c:pt>
                <c:pt idx="12">
                  <c:v>0.1628415300546448</c:v>
                </c:pt>
                <c:pt idx="13">
                  <c:v>0.16788677403611518</c:v>
                </c:pt>
                <c:pt idx="14">
                  <c:v>0.12112403100775193</c:v>
                </c:pt>
                <c:pt idx="15">
                  <c:v>0.25227272727272726</c:v>
                </c:pt>
                <c:pt idx="16">
                  <c:v>0.20967741935483872</c:v>
                </c:pt>
                <c:pt idx="17">
                  <c:v>0.18965517241379309</c:v>
                </c:pt>
                <c:pt idx="18">
                  <c:v>0.16864285714285715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0B-45CC-B21E-0164FD1177F8}"/>
            </c:ext>
          </c:extLst>
        </c:ser>
        <c:ser>
          <c:idx val="2"/>
          <c:order val="2"/>
          <c:tx>
            <c:strRef>
              <c:f>'2015'!$E$24</c:f>
              <c:strCache>
                <c:ptCount val="1"/>
                <c:pt idx="0">
                  <c:v>Bastant bé</c:v>
                </c:pt>
              </c:strCache>
            </c:strRef>
          </c:tx>
          <c:invertIfNegative val="0"/>
          <c:cat>
            <c:strRef>
              <c:f>'2015'!$B$25:$B$43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'2015'!$E$25:$E$43</c:f>
              <c:numCache>
                <c:formatCode>0.00%</c:formatCode>
                <c:ptCount val="19"/>
                <c:pt idx="0">
                  <c:v>0.27360515021459225</c:v>
                </c:pt>
                <c:pt idx="1">
                  <c:v>0.28272894898586354</c:v>
                </c:pt>
                <c:pt idx="2">
                  <c:v>0.31256572029442692</c:v>
                </c:pt>
                <c:pt idx="3">
                  <c:v>0.33153409090909092</c:v>
                </c:pt>
                <c:pt idx="4">
                  <c:v>0.35672514619883039</c:v>
                </c:pt>
                <c:pt idx="5">
                  <c:v>0.33074935400516797</c:v>
                </c:pt>
                <c:pt idx="6">
                  <c:v>0.26564051638530289</c:v>
                </c:pt>
                <c:pt idx="7">
                  <c:v>0.31780688985929162</c:v>
                </c:pt>
                <c:pt idx="8">
                  <c:v>0.37026022304832712</c:v>
                </c:pt>
                <c:pt idx="9">
                  <c:v>0.28819444444444442</c:v>
                </c:pt>
                <c:pt idx="10">
                  <c:v>0.36947368421052634</c:v>
                </c:pt>
                <c:pt idx="11">
                  <c:v>0.32251815980629539</c:v>
                </c:pt>
                <c:pt idx="12">
                  <c:v>0.28415300546448086</c:v>
                </c:pt>
                <c:pt idx="13">
                  <c:v>0.17032698877501221</c:v>
                </c:pt>
                <c:pt idx="14">
                  <c:v>0.18701550387596899</c:v>
                </c:pt>
                <c:pt idx="15">
                  <c:v>0.26590909090909093</c:v>
                </c:pt>
                <c:pt idx="16">
                  <c:v>0.27419354838709675</c:v>
                </c:pt>
                <c:pt idx="17">
                  <c:v>0.34482758620689657</c:v>
                </c:pt>
                <c:pt idx="18">
                  <c:v>0.29710714285714285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0B-45CC-B21E-0164FD1177F8}"/>
            </c:ext>
          </c:extLst>
        </c:ser>
        <c:ser>
          <c:idx val="3"/>
          <c:order val="3"/>
          <c:tx>
            <c:strRef>
              <c:f>'2015'!$F$24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cat>
            <c:strRef>
              <c:f>'2015'!$B$25:$B$43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'2015'!$F$25:$F$43</c:f>
              <c:numCache>
                <c:formatCode>0.00%</c:formatCode>
                <c:ptCount val="19"/>
                <c:pt idx="0">
                  <c:v>0.34942775393419168</c:v>
                </c:pt>
                <c:pt idx="1">
                  <c:v>0.3484941610325753</c:v>
                </c:pt>
                <c:pt idx="2">
                  <c:v>0.35173501577287064</c:v>
                </c:pt>
                <c:pt idx="3">
                  <c:v>0.32272727272727275</c:v>
                </c:pt>
                <c:pt idx="4">
                  <c:v>0.34502923976608185</c:v>
                </c:pt>
                <c:pt idx="5">
                  <c:v>0.26485788113695091</c:v>
                </c:pt>
                <c:pt idx="6">
                  <c:v>0.46425024826216482</c:v>
                </c:pt>
                <c:pt idx="7">
                  <c:v>0.33867054827753518</c:v>
                </c:pt>
                <c:pt idx="8">
                  <c:v>0.35092936802973979</c:v>
                </c:pt>
                <c:pt idx="9">
                  <c:v>0.44791666666666669</c:v>
                </c:pt>
                <c:pt idx="10">
                  <c:v>0.29894736842105263</c:v>
                </c:pt>
                <c:pt idx="11">
                  <c:v>0.40145278450363198</c:v>
                </c:pt>
                <c:pt idx="12">
                  <c:v>0.33114754098360655</c:v>
                </c:pt>
                <c:pt idx="13">
                  <c:v>0.31966813079550999</c:v>
                </c:pt>
                <c:pt idx="14">
                  <c:v>0.27713178294573643</c:v>
                </c:pt>
                <c:pt idx="15">
                  <c:v>0.29318181818181815</c:v>
                </c:pt>
                <c:pt idx="16">
                  <c:v>0.32258064516129031</c:v>
                </c:pt>
                <c:pt idx="17">
                  <c:v>0.27586206896551724</c:v>
                </c:pt>
                <c:pt idx="18">
                  <c:v>0.34925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0B-45CC-B21E-0164FD117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912832"/>
        <c:axId val="72291968"/>
      </c:barChart>
      <c:catAx>
        <c:axId val="739128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ca-ES"/>
          </a:p>
        </c:txPr>
        <c:crossAx val="72291968"/>
        <c:crosses val="autoZero"/>
        <c:auto val="1"/>
        <c:lblAlgn val="ctr"/>
        <c:lblOffset val="100"/>
        <c:noMultiLvlLbl val="0"/>
      </c:catAx>
      <c:valAx>
        <c:axId val="7229196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739128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2000"/>
              <a:t>Alumnes que saben llegir en valencià per centres 2015-2016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'2015'!$G$24</c:f>
              <c:strCache>
                <c:ptCount val="1"/>
                <c:pt idx="0">
                  <c:v>Gens</c:v>
                </c:pt>
              </c:strCache>
            </c:strRef>
          </c:tx>
          <c:invertIfNegative val="0"/>
          <c:cat>
            <c:strRef>
              <c:f>'2015'!$B$25:$B$43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'2015'!$G$25:$G$43</c:f>
              <c:numCache>
                <c:formatCode>0.00%</c:formatCode>
                <c:ptCount val="19"/>
                <c:pt idx="0">
                  <c:v>0.14735336194563661</c:v>
                </c:pt>
                <c:pt idx="1">
                  <c:v>0.15488629379225569</c:v>
                </c:pt>
                <c:pt idx="2">
                  <c:v>0.13012618296529968</c:v>
                </c:pt>
                <c:pt idx="3">
                  <c:v>0.13522727272727272</c:v>
                </c:pt>
                <c:pt idx="4">
                  <c:v>8.771929824561403E-2</c:v>
                </c:pt>
                <c:pt idx="5">
                  <c:v>0.13307493540051679</c:v>
                </c:pt>
                <c:pt idx="6">
                  <c:v>9.6822244289970202E-2</c:v>
                </c:pt>
                <c:pt idx="7">
                  <c:v>0.10674429888403687</c:v>
                </c:pt>
                <c:pt idx="8">
                  <c:v>5.3531598513011154E-2</c:v>
                </c:pt>
                <c:pt idx="9">
                  <c:v>8.1597222222222224E-2</c:v>
                </c:pt>
                <c:pt idx="10">
                  <c:v>8.2631578947368417E-2</c:v>
                </c:pt>
                <c:pt idx="11">
                  <c:v>0.11428571428571428</c:v>
                </c:pt>
                <c:pt idx="12">
                  <c:v>0.17814207650273223</c:v>
                </c:pt>
                <c:pt idx="13">
                  <c:v>0.19716935090287946</c:v>
                </c:pt>
                <c:pt idx="14">
                  <c:v>0.32073643410852715</c:v>
                </c:pt>
                <c:pt idx="15">
                  <c:v>9.5454545454545459E-2</c:v>
                </c:pt>
                <c:pt idx="16">
                  <c:v>0.14516129032258066</c:v>
                </c:pt>
                <c:pt idx="17">
                  <c:v>0.17241379310344829</c:v>
                </c:pt>
                <c:pt idx="18">
                  <c:v>0.13228571428571428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24-491C-B122-B62BCA180044}"/>
            </c:ext>
          </c:extLst>
        </c:ser>
        <c:ser>
          <c:idx val="1"/>
          <c:order val="1"/>
          <c:tx>
            <c:strRef>
              <c:f>'2015'!$H$24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cat>
            <c:strRef>
              <c:f>'2015'!$B$25:$B$43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'2015'!$H$25:$H$43</c:f>
              <c:numCache>
                <c:formatCode>0.00%</c:formatCode>
                <c:ptCount val="19"/>
                <c:pt idx="0">
                  <c:v>0.12339055793991416</c:v>
                </c:pt>
                <c:pt idx="1">
                  <c:v>0.11309157959434542</c:v>
                </c:pt>
                <c:pt idx="2">
                  <c:v>0.10094637223974763</c:v>
                </c:pt>
                <c:pt idx="3">
                  <c:v>0.10198863636363636</c:v>
                </c:pt>
                <c:pt idx="4">
                  <c:v>0.10818713450292397</c:v>
                </c:pt>
                <c:pt idx="5">
                  <c:v>0.14082687338501293</c:v>
                </c:pt>
                <c:pt idx="6">
                  <c:v>9.3346573982125119E-2</c:v>
                </c:pt>
                <c:pt idx="7">
                  <c:v>0.1111111111111111</c:v>
                </c:pt>
                <c:pt idx="8">
                  <c:v>0.10855018587360594</c:v>
                </c:pt>
                <c:pt idx="9">
                  <c:v>8.6805555555555552E-2</c:v>
                </c:pt>
                <c:pt idx="10">
                  <c:v>0.11947368421052632</c:v>
                </c:pt>
                <c:pt idx="11">
                  <c:v>7.2154963680387416E-2</c:v>
                </c:pt>
                <c:pt idx="12">
                  <c:v>0.11584699453551912</c:v>
                </c:pt>
                <c:pt idx="13">
                  <c:v>0.19033674963396779</c:v>
                </c:pt>
                <c:pt idx="14">
                  <c:v>0.14050387596899225</c:v>
                </c:pt>
                <c:pt idx="15">
                  <c:v>0.15681818181818183</c:v>
                </c:pt>
                <c:pt idx="16">
                  <c:v>0.11290322580645161</c:v>
                </c:pt>
                <c:pt idx="17">
                  <c:v>0.1206896551724138</c:v>
                </c:pt>
                <c:pt idx="18">
                  <c:v>0.11382142857142857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24-491C-B122-B62BCA180044}"/>
            </c:ext>
          </c:extLst>
        </c:ser>
        <c:ser>
          <c:idx val="2"/>
          <c:order val="2"/>
          <c:tx>
            <c:strRef>
              <c:f>'2015'!$I$24</c:f>
              <c:strCache>
                <c:ptCount val="1"/>
                <c:pt idx="0">
                  <c:v>Bastant bé</c:v>
                </c:pt>
              </c:strCache>
            </c:strRef>
          </c:tx>
          <c:invertIfNegative val="0"/>
          <c:cat>
            <c:strRef>
              <c:f>'2015'!$B$25:$B$43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'2015'!$I$25:$I$43</c:f>
              <c:numCache>
                <c:formatCode>0.00%</c:formatCode>
                <c:ptCount val="19"/>
                <c:pt idx="0">
                  <c:v>0.22567954220314734</c:v>
                </c:pt>
                <c:pt idx="1">
                  <c:v>0.23048555623847572</c:v>
                </c:pt>
                <c:pt idx="2">
                  <c:v>0.23948475289169296</c:v>
                </c:pt>
                <c:pt idx="3">
                  <c:v>0.25795454545454544</c:v>
                </c:pt>
                <c:pt idx="4">
                  <c:v>0.26608187134502925</c:v>
                </c:pt>
                <c:pt idx="5">
                  <c:v>0.29198966408268734</c:v>
                </c:pt>
                <c:pt idx="6">
                  <c:v>0.20556107249255212</c:v>
                </c:pt>
                <c:pt idx="7">
                  <c:v>0.23435225618631733</c:v>
                </c:pt>
                <c:pt idx="8">
                  <c:v>0.30408921933085503</c:v>
                </c:pt>
                <c:pt idx="9">
                  <c:v>0.20659722222222221</c:v>
                </c:pt>
                <c:pt idx="10">
                  <c:v>0.29210526315789476</c:v>
                </c:pt>
                <c:pt idx="11">
                  <c:v>0.22857142857142856</c:v>
                </c:pt>
                <c:pt idx="12">
                  <c:v>0.22295081967213115</c:v>
                </c:pt>
                <c:pt idx="13">
                  <c:v>0.15031722791605662</c:v>
                </c:pt>
                <c:pt idx="14">
                  <c:v>0.125</c:v>
                </c:pt>
                <c:pt idx="15">
                  <c:v>0.27727272727272728</c:v>
                </c:pt>
                <c:pt idx="16">
                  <c:v>0.25806451612903225</c:v>
                </c:pt>
                <c:pt idx="17">
                  <c:v>0.25862068965517243</c:v>
                </c:pt>
                <c:pt idx="18">
                  <c:v>0.23282142857142857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24-491C-B122-B62BCA180044}"/>
            </c:ext>
          </c:extLst>
        </c:ser>
        <c:ser>
          <c:idx val="3"/>
          <c:order val="3"/>
          <c:tx>
            <c:strRef>
              <c:f>'2015'!$J$24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cat>
            <c:strRef>
              <c:f>'2015'!$B$25:$B$43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'2015'!$J$25:$J$43</c:f>
              <c:numCache>
                <c:formatCode>0.00%</c:formatCode>
                <c:ptCount val="19"/>
                <c:pt idx="0">
                  <c:v>0.50357653791130186</c:v>
                </c:pt>
                <c:pt idx="1">
                  <c:v>0.50153657037492316</c:v>
                </c:pt>
                <c:pt idx="2">
                  <c:v>0.52944269190325977</c:v>
                </c:pt>
                <c:pt idx="3">
                  <c:v>0.5048295454545455</c:v>
                </c:pt>
                <c:pt idx="4">
                  <c:v>0.53801169590643272</c:v>
                </c:pt>
                <c:pt idx="5">
                  <c:v>0.43410852713178294</c:v>
                </c:pt>
                <c:pt idx="6">
                  <c:v>0.60427010923535251</c:v>
                </c:pt>
                <c:pt idx="7">
                  <c:v>0.54779233381853465</c:v>
                </c:pt>
                <c:pt idx="8">
                  <c:v>0.53382899628252789</c:v>
                </c:pt>
                <c:pt idx="9">
                  <c:v>0.625</c:v>
                </c:pt>
                <c:pt idx="10">
                  <c:v>0.50578947368421057</c:v>
                </c:pt>
                <c:pt idx="11">
                  <c:v>0.58498789346246971</c:v>
                </c:pt>
                <c:pt idx="12">
                  <c:v>0.48306010928961751</c:v>
                </c:pt>
                <c:pt idx="13">
                  <c:v>0.46217667154709613</c:v>
                </c:pt>
                <c:pt idx="14">
                  <c:v>0.41375968992248063</c:v>
                </c:pt>
                <c:pt idx="15">
                  <c:v>0.47045454545454546</c:v>
                </c:pt>
                <c:pt idx="16">
                  <c:v>0.4838709677419355</c:v>
                </c:pt>
                <c:pt idx="17">
                  <c:v>0.44827586206896552</c:v>
                </c:pt>
                <c:pt idx="18">
                  <c:v>0.52107142857142852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24-491C-B122-B62BCA180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379264"/>
        <c:axId val="73318400"/>
      </c:barChart>
      <c:catAx>
        <c:axId val="743792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ca-ES"/>
          </a:p>
        </c:txPr>
        <c:crossAx val="73318400"/>
        <c:crosses val="autoZero"/>
        <c:auto val="1"/>
        <c:lblAlgn val="ctr"/>
        <c:lblOffset val="100"/>
        <c:noMultiLvlLbl val="0"/>
      </c:catAx>
      <c:valAx>
        <c:axId val="733184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743792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2000"/>
              <a:t>Alumnes que saben escriure en valencià per centres 2015-2016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'2015'!$K$24</c:f>
              <c:strCache>
                <c:ptCount val="1"/>
                <c:pt idx="0">
                  <c:v>Gens</c:v>
                </c:pt>
              </c:strCache>
            </c:strRef>
          </c:tx>
          <c:invertIfNegative val="0"/>
          <c:cat>
            <c:strRef>
              <c:f>'2015'!$B$25:$B$43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'2015'!$K$25:$K$43</c:f>
              <c:numCache>
                <c:formatCode>0.00%</c:formatCode>
                <c:ptCount val="19"/>
                <c:pt idx="0">
                  <c:v>0.23891273247496422</c:v>
                </c:pt>
                <c:pt idx="1">
                  <c:v>0.22372464658881377</c:v>
                </c:pt>
                <c:pt idx="2">
                  <c:v>0.18559411146161936</c:v>
                </c:pt>
                <c:pt idx="3">
                  <c:v>0.19488636363636364</c:v>
                </c:pt>
                <c:pt idx="4">
                  <c:v>0.17251461988304093</c:v>
                </c:pt>
                <c:pt idx="5">
                  <c:v>0.19638242894056848</c:v>
                </c:pt>
                <c:pt idx="6">
                  <c:v>0.15243296921549157</c:v>
                </c:pt>
                <c:pt idx="7">
                  <c:v>0.19068413391557495</c:v>
                </c:pt>
                <c:pt idx="8">
                  <c:v>9.0706319702602234E-2</c:v>
                </c:pt>
                <c:pt idx="9">
                  <c:v>0.1623263888888889</c:v>
                </c:pt>
                <c:pt idx="10">
                  <c:v>0.1431578947368421</c:v>
                </c:pt>
                <c:pt idx="11">
                  <c:v>0.1612590799031477</c:v>
                </c:pt>
                <c:pt idx="12">
                  <c:v>0.25573770491803277</c:v>
                </c:pt>
                <c:pt idx="13">
                  <c:v>0.39726695949243535</c:v>
                </c:pt>
                <c:pt idx="14">
                  <c:v>0.43507751937984496</c:v>
                </c:pt>
                <c:pt idx="15">
                  <c:v>0.28409090909090912</c:v>
                </c:pt>
                <c:pt idx="16">
                  <c:v>0.20967741935483872</c:v>
                </c:pt>
                <c:pt idx="17">
                  <c:v>0.20689655172413793</c:v>
                </c:pt>
                <c:pt idx="18">
                  <c:v>0.21082142857142858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E5-4B41-ADAF-BD896F6D63E1}"/>
            </c:ext>
          </c:extLst>
        </c:ser>
        <c:ser>
          <c:idx val="1"/>
          <c:order val="1"/>
          <c:tx>
            <c:strRef>
              <c:f>'2015'!$L$24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cat>
            <c:strRef>
              <c:f>'2015'!$B$25:$B$43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'2015'!$L$25:$L$43</c:f>
              <c:numCache>
                <c:formatCode>0.00%</c:formatCode>
                <c:ptCount val="19"/>
                <c:pt idx="0">
                  <c:v>0.13698140200286124</c:v>
                </c:pt>
                <c:pt idx="1">
                  <c:v>0.15673017824216348</c:v>
                </c:pt>
                <c:pt idx="2">
                  <c:v>0.16193480546792849</c:v>
                </c:pt>
                <c:pt idx="3">
                  <c:v>0.15454545454545454</c:v>
                </c:pt>
                <c:pt idx="4">
                  <c:v>0.15204678362573099</c:v>
                </c:pt>
                <c:pt idx="5">
                  <c:v>0.22093023255813954</c:v>
                </c:pt>
                <c:pt idx="6">
                  <c:v>0.1365441906653426</c:v>
                </c:pt>
                <c:pt idx="7">
                  <c:v>0.17855409995147986</c:v>
                </c:pt>
                <c:pt idx="8">
                  <c:v>0.20297397769516728</c:v>
                </c:pt>
                <c:pt idx="9">
                  <c:v>0.11458333333333333</c:v>
                </c:pt>
                <c:pt idx="10">
                  <c:v>0.20263157894736841</c:v>
                </c:pt>
                <c:pt idx="11">
                  <c:v>0.1341404358353511</c:v>
                </c:pt>
                <c:pt idx="12">
                  <c:v>0.13661202185792351</c:v>
                </c:pt>
                <c:pt idx="13">
                  <c:v>0.14055636896046853</c:v>
                </c:pt>
                <c:pt idx="14">
                  <c:v>0.12015503875968993</c:v>
                </c:pt>
                <c:pt idx="15">
                  <c:v>0.22272727272727272</c:v>
                </c:pt>
                <c:pt idx="16">
                  <c:v>0.16129032258064516</c:v>
                </c:pt>
                <c:pt idx="17">
                  <c:v>0.18965517241379309</c:v>
                </c:pt>
                <c:pt idx="18">
                  <c:v>0.15696428571428572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E5-4B41-ADAF-BD896F6D63E1}"/>
            </c:ext>
          </c:extLst>
        </c:ser>
        <c:ser>
          <c:idx val="2"/>
          <c:order val="2"/>
          <c:tx>
            <c:strRef>
              <c:f>'2015'!$M$24</c:f>
              <c:strCache>
                <c:ptCount val="1"/>
                <c:pt idx="0">
                  <c:v>Bastant bé</c:v>
                </c:pt>
              </c:strCache>
            </c:strRef>
          </c:tx>
          <c:invertIfNegative val="0"/>
          <c:cat>
            <c:strRef>
              <c:f>'2015'!$B$25:$B$43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'2015'!$M$25:$M$43</c:f>
              <c:numCache>
                <c:formatCode>0.00%</c:formatCode>
                <c:ptCount val="19"/>
                <c:pt idx="0">
                  <c:v>0.30829756795422031</c:v>
                </c:pt>
                <c:pt idx="1">
                  <c:v>0.31346035648432696</c:v>
                </c:pt>
                <c:pt idx="2">
                  <c:v>0.33780231335436384</c:v>
                </c:pt>
                <c:pt idx="3">
                  <c:v>0.36931818181818182</c:v>
                </c:pt>
                <c:pt idx="4">
                  <c:v>0.39766081871345027</c:v>
                </c:pt>
                <c:pt idx="5">
                  <c:v>0.35917312661498707</c:v>
                </c:pt>
                <c:pt idx="6">
                  <c:v>0.3669314796425025</c:v>
                </c:pt>
                <c:pt idx="7">
                  <c:v>0.36729742843279961</c:v>
                </c:pt>
                <c:pt idx="8">
                  <c:v>0.40074349442379181</c:v>
                </c:pt>
                <c:pt idx="9">
                  <c:v>0.35243055555555558</c:v>
                </c:pt>
                <c:pt idx="10">
                  <c:v>0.41052631578947368</c:v>
                </c:pt>
                <c:pt idx="11">
                  <c:v>0.37094430992736077</c:v>
                </c:pt>
                <c:pt idx="12">
                  <c:v>0.33005464480874319</c:v>
                </c:pt>
                <c:pt idx="13">
                  <c:v>0.19814543679843827</c:v>
                </c:pt>
                <c:pt idx="14">
                  <c:v>0.20542635658914729</c:v>
                </c:pt>
                <c:pt idx="15">
                  <c:v>0.28636363636363638</c:v>
                </c:pt>
                <c:pt idx="16">
                  <c:v>0.40322580645161288</c:v>
                </c:pt>
                <c:pt idx="17">
                  <c:v>0.39655172413793105</c:v>
                </c:pt>
                <c:pt idx="18">
                  <c:v>0.33817857142857144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E5-4B41-ADAF-BD896F6D63E1}"/>
            </c:ext>
          </c:extLst>
        </c:ser>
        <c:ser>
          <c:idx val="3"/>
          <c:order val="3"/>
          <c:tx>
            <c:strRef>
              <c:f>'2015'!$N$24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cat>
            <c:strRef>
              <c:f>'2015'!$B$25:$B$43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'2015'!$N$25:$N$43</c:f>
              <c:numCache>
                <c:formatCode>0.00%</c:formatCode>
                <c:ptCount val="19"/>
                <c:pt idx="0">
                  <c:v>0.3158082975679542</c:v>
                </c:pt>
                <c:pt idx="1">
                  <c:v>0.30608481868469578</c:v>
                </c:pt>
                <c:pt idx="2">
                  <c:v>0.31466876971608831</c:v>
                </c:pt>
                <c:pt idx="3">
                  <c:v>0.28125</c:v>
                </c:pt>
                <c:pt idx="4">
                  <c:v>0.27777777777777779</c:v>
                </c:pt>
                <c:pt idx="5">
                  <c:v>0.22351421188630491</c:v>
                </c:pt>
                <c:pt idx="6">
                  <c:v>0.34409136047666333</c:v>
                </c:pt>
                <c:pt idx="7">
                  <c:v>0.26346433770014555</c:v>
                </c:pt>
                <c:pt idx="8">
                  <c:v>0.30557620817843867</c:v>
                </c:pt>
                <c:pt idx="9">
                  <c:v>0.37065972222222221</c:v>
                </c:pt>
                <c:pt idx="10">
                  <c:v>0.24368421052631578</c:v>
                </c:pt>
                <c:pt idx="11">
                  <c:v>0.33365617433414041</c:v>
                </c:pt>
                <c:pt idx="12">
                  <c:v>0.27759562841530055</c:v>
                </c:pt>
                <c:pt idx="13">
                  <c:v>0.26403123474865786</c:v>
                </c:pt>
                <c:pt idx="14">
                  <c:v>0.23934108527131784</c:v>
                </c:pt>
                <c:pt idx="15">
                  <c:v>0.20681818181818182</c:v>
                </c:pt>
                <c:pt idx="16">
                  <c:v>0.22580645161290322</c:v>
                </c:pt>
                <c:pt idx="17">
                  <c:v>0.20689655172413793</c:v>
                </c:pt>
                <c:pt idx="18">
                  <c:v>0.29403571428571429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E5-4B41-ADAF-BD896F6D6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380800"/>
        <c:axId val="73320704"/>
      </c:barChart>
      <c:catAx>
        <c:axId val="743808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ca-ES"/>
          </a:p>
        </c:txPr>
        <c:crossAx val="73320704"/>
        <c:crosses val="autoZero"/>
        <c:auto val="1"/>
        <c:lblAlgn val="ctr"/>
        <c:lblOffset val="100"/>
        <c:noMultiLvlLbl val="0"/>
      </c:catAx>
      <c:valAx>
        <c:axId val="7332070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743808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2000"/>
              <a:t>Alumnes que entenen el valencià per centes 2015-2016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'2015'!$O$24</c:f>
              <c:strCache>
                <c:ptCount val="1"/>
                <c:pt idx="0">
                  <c:v>Gens</c:v>
                </c:pt>
              </c:strCache>
            </c:strRef>
          </c:tx>
          <c:invertIfNegative val="0"/>
          <c:cat>
            <c:strRef>
              <c:f>'2015'!$B$25:$B$43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'2015'!$O$25:$O$43</c:f>
              <c:numCache>
                <c:formatCode>0.00%</c:formatCode>
                <c:ptCount val="19"/>
                <c:pt idx="0">
                  <c:v>0.11444921316165951</c:v>
                </c:pt>
                <c:pt idx="1">
                  <c:v>0.12722802704363859</c:v>
                </c:pt>
                <c:pt idx="2">
                  <c:v>0.10856992639327025</c:v>
                </c:pt>
                <c:pt idx="3">
                  <c:v>0.10852272727272727</c:v>
                </c:pt>
                <c:pt idx="4">
                  <c:v>6.725146198830409E-2</c:v>
                </c:pt>
                <c:pt idx="5">
                  <c:v>9.4315245478036172E-2</c:v>
                </c:pt>
                <c:pt idx="6">
                  <c:v>7.2492552135054622E-2</c:v>
                </c:pt>
                <c:pt idx="7">
                  <c:v>8.5880640465793301E-2</c:v>
                </c:pt>
                <c:pt idx="8">
                  <c:v>4.0892193308550186E-2</c:v>
                </c:pt>
                <c:pt idx="9">
                  <c:v>6.7708333333333329E-2</c:v>
                </c:pt>
                <c:pt idx="10">
                  <c:v>5.842105263157895E-2</c:v>
                </c:pt>
                <c:pt idx="11">
                  <c:v>8.3292978208232449E-2</c:v>
                </c:pt>
                <c:pt idx="12">
                  <c:v>0.13770491803278689</c:v>
                </c:pt>
                <c:pt idx="13">
                  <c:v>0.16886285993167399</c:v>
                </c:pt>
                <c:pt idx="14">
                  <c:v>0.28294573643410853</c:v>
                </c:pt>
                <c:pt idx="15">
                  <c:v>7.4999999999999997E-2</c:v>
                </c:pt>
                <c:pt idx="16">
                  <c:v>0.12903225806451613</c:v>
                </c:pt>
                <c:pt idx="17">
                  <c:v>0.13793103448275862</c:v>
                </c:pt>
                <c:pt idx="18">
                  <c:v>0.10617857142857143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F3-4BBB-8781-688B03598C33}"/>
            </c:ext>
          </c:extLst>
        </c:ser>
        <c:ser>
          <c:idx val="1"/>
          <c:order val="1"/>
          <c:tx>
            <c:strRef>
              <c:f>'2015'!$P$24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cat>
            <c:strRef>
              <c:f>'2015'!$B$25:$B$43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'2015'!$P$25:$P$43</c:f>
              <c:numCache>
                <c:formatCode>0.00%</c:formatCode>
                <c:ptCount val="19"/>
                <c:pt idx="0">
                  <c:v>0.11731044349070101</c:v>
                </c:pt>
                <c:pt idx="1">
                  <c:v>0.11001843884449908</c:v>
                </c:pt>
                <c:pt idx="2">
                  <c:v>9.3585699263932703E-2</c:v>
                </c:pt>
                <c:pt idx="3">
                  <c:v>0.10426136363636364</c:v>
                </c:pt>
                <c:pt idx="4">
                  <c:v>0.10526315789473684</c:v>
                </c:pt>
                <c:pt idx="5">
                  <c:v>0.13049095607235142</c:v>
                </c:pt>
                <c:pt idx="6">
                  <c:v>8.7884806355511422E-2</c:v>
                </c:pt>
                <c:pt idx="7">
                  <c:v>9.5099466278505573E-2</c:v>
                </c:pt>
                <c:pt idx="8">
                  <c:v>0.10111524163568773</c:v>
                </c:pt>
                <c:pt idx="9">
                  <c:v>7.3784722222222224E-2</c:v>
                </c:pt>
                <c:pt idx="10">
                  <c:v>0.11105263157894738</c:v>
                </c:pt>
                <c:pt idx="11">
                  <c:v>7.3123486682808714E-2</c:v>
                </c:pt>
                <c:pt idx="12">
                  <c:v>0.12349726775956284</c:v>
                </c:pt>
                <c:pt idx="13">
                  <c:v>0.19814543679843827</c:v>
                </c:pt>
                <c:pt idx="14">
                  <c:v>0.15213178294573643</c:v>
                </c:pt>
                <c:pt idx="15">
                  <c:v>0.125</c:v>
                </c:pt>
                <c:pt idx="16">
                  <c:v>0.11290322580645161</c:v>
                </c:pt>
                <c:pt idx="17">
                  <c:v>0.13793103448275862</c:v>
                </c:pt>
                <c:pt idx="18">
                  <c:v>0.10971428571428571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F3-4BBB-8781-688B03598C33}"/>
            </c:ext>
          </c:extLst>
        </c:ser>
        <c:ser>
          <c:idx val="2"/>
          <c:order val="2"/>
          <c:tx>
            <c:strRef>
              <c:f>'2015'!$Q$24</c:f>
              <c:strCache>
                <c:ptCount val="1"/>
                <c:pt idx="0">
                  <c:v>Bastant bé</c:v>
                </c:pt>
              </c:strCache>
            </c:strRef>
          </c:tx>
          <c:invertIfNegative val="0"/>
          <c:cat>
            <c:strRef>
              <c:f>'2015'!$B$25:$B$43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'2015'!$Q$25:$Q$43</c:f>
              <c:numCache>
                <c:formatCode>0.00%</c:formatCode>
                <c:ptCount val="19"/>
                <c:pt idx="0">
                  <c:v>0.20958512160228898</c:v>
                </c:pt>
                <c:pt idx="1">
                  <c:v>0.20221266133988935</c:v>
                </c:pt>
                <c:pt idx="2">
                  <c:v>0.20846477392218718</c:v>
                </c:pt>
                <c:pt idx="3">
                  <c:v>0.22073863636363636</c:v>
                </c:pt>
                <c:pt idx="4">
                  <c:v>0.25438596491228072</c:v>
                </c:pt>
                <c:pt idx="5">
                  <c:v>0.26098191214470284</c:v>
                </c:pt>
                <c:pt idx="6">
                  <c:v>0.16782522343594836</c:v>
                </c:pt>
                <c:pt idx="7">
                  <c:v>0.20960698689956331</c:v>
                </c:pt>
                <c:pt idx="8">
                  <c:v>0.26468401486988846</c:v>
                </c:pt>
                <c:pt idx="9">
                  <c:v>0.16666666666666666</c:v>
                </c:pt>
                <c:pt idx="10">
                  <c:v>0.26210526315789473</c:v>
                </c:pt>
                <c:pt idx="11">
                  <c:v>0.20048426150121065</c:v>
                </c:pt>
                <c:pt idx="12">
                  <c:v>0.20109289617486339</c:v>
                </c:pt>
                <c:pt idx="13">
                  <c:v>0.13323572474377746</c:v>
                </c:pt>
                <c:pt idx="14">
                  <c:v>0.11627906976744186</c:v>
                </c:pt>
                <c:pt idx="15">
                  <c:v>0.23636363636363636</c:v>
                </c:pt>
                <c:pt idx="16">
                  <c:v>0.25806451612903225</c:v>
                </c:pt>
                <c:pt idx="17">
                  <c:v>0.22413793103448276</c:v>
                </c:pt>
                <c:pt idx="18">
                  <c:v>0.20457142857142857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F3-4BBB-8781-688B03598C33}"/>
            </c:ext>
          </c:extLst>
        </c:ser>
        <c:ser>
          <c:idx val="3"/>
          <c:order val="3"/>
          <c:tx>
            <c:strRef>
              <c:f>'2015'!$R$24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cat>
            <c:strRef>
              <c:f>'2015'!$B$25:$B$43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'2015'!$R$25:$R$43</c:f>
              <c:numCache>
                <c:formatCode>0.00%</c:formatCode>
                <c:ptCount val="19"/>
                <c:pt idx="0">
                  <c:v>0.55865522174535054</c:v>
                </c:pt>
                <c:pt idx="1">
                  <c:v>0.56054087277197295</c:v>
                </c:pt>
                <c:pt idx="2">
                  <c:v>0.58937960042060988</c:v>
                </c:pt>
                <c:pt idx="3">
                  <c:v>0.56647727272727277</c:v>
                </c:pt>
                <c:pt idx="4">
                  <c:v>0.57309941520467833</c:v>
                </c:pt>
                <c:pt idx="5">
                  <c:v>0.51421188630490955</c:v>
                </c:pt>
                <c:pt idx="6">
                  <c:v>0.67179741807348559</c:v>
                </c:pt>
                <c:pt idx="7">
                  <c:v>0.60941290635613776</c:v>
                </c:pt>
                <c:pt idx="8">
                  <c:v>0.59330855018587358</c:v>
                </c:pt>
                <c:pt idx="9">
                  <c:v>0.69184027777777779</c:v>
                </c:pt>
                <c:pt idx="10">
                  <c:v>0.56842105263157894</c:v>
                </c:pt>
                <c:pt idx="11">
                  <c:v>0.64309927360774821</c:v>
                </c:pt>
                <c:pt idx="12">
                  <c:v>0.53770491803278686</c:v>
                </c:pt>
                <c:pt idx="13">
                  <c:v>0.49975597852611031</c:v>
                </c:pt>
                <c:pt idx="14">
                  <c:v>0.4486434108527132</c:v>
                </c:pt>
                <c:pt idx="15">
                  <c:v>0.5636363636363636</c:v>
                </c:pt>
                <c:pt idx="16">
                  <c:v>0.5</c:v>
                </c:pt>
                <c:pt idx="17">
                  <c:v>0.5</c:v>
                </c:pt>
                <c:pt idx="18">
                  <c:v>0.57953571428571427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FF3-4BBB-8781-688B03598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61216"/>
        <c:axId val="73323008"/>
      </c:barChart>
      <c:catAx>
        <c:axId val="731612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ca-ES"/>
          </a:p>
        </c:txPr>
        <c:crossAx val="73323008"/>
        <c:crosses val="autoZero"/>
        <c:auto val="1"/>
        <c:lblAlgn val="ctr"/>
        <c:lblOffset val="100"/>
        <c:noMultiLvlLbl val="0"/>
      </c:catAx>
      <c:valAx>
        <c:axId val="7332300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731612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en-US" sz="2000"/>
              <a:t>Coneixement del valencià dels alumnes curs 2015-2016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'2015'!$B$46</c:f>
              <c:strCache>
                <c:ptCount val="1"/>
                <c:pt idx="0">
                  <c:v>Gens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'2015'!$C$45:$F$45</c:f>
              <c:strCache>
                <c:ptCount val="4"/>
                <c:pt idx="0">
                  <c:v>Sap parlar</c:v>
                </c:pt>
                <c:pt idx="1">
                  <c:v>Sap llegir</c:v>
                </c:pt>
                <c:pt idx="2">
                  <c:v>Sap escriure</c:v>
                </c:pt>
                <c:pt idx="3">
                  <c:v>Entén</c:v>
                </c:pt>
              </c:strCache>
            </c:strRef>
          </c:cat>
          <c:val>
            <c:numRef>
              <c:f>'2015'!$C$46:$F$46</c:f>
              <c:numCache>
                <c:formatCode>0.0%</c:formatCode>
                <c:ptCount val="4"/>
                <c:pt idx="0">
                  <c:v>0.185</c:v>
                </c:pt>
                <c:pt idx="1">
                  <c:v>0.13228571428571428</c:v>
                </c:pt>
                <c:pt idx="2">
                  <c:v>0.21082142857142858</c:v>
                </c:pt>
                <c:pt idx="3">
                  <c:v>0.10617857142857143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D0-4900-BD08-67D636C6AE5F}"/>
            </c:ext>
          </c:extLst>
        </c:ser>
        <c:ser>
          <c:idx val="1"/>
          <c:order val="1"/>
          <c:tx>
            <c:strRef>
              <c:f>'2015'!$B$47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'2015'!$C$45:$F$45</c:f>
              <c:strCache>
                <c:ptCount val="4"/>
                <c:pt idx="0">
                  <c:v>Sap parlar</c:v>
                </c:pt>
                <c:pt idx="1">
                  <c:v>Sap llegir</c:v>
                </c:pt>
                <c:pt idx="2">
                  <c:v>Sap escriure</c:v>
                </c:pt>
                <c:pt idx="3">
                  <c:v>Entén</c:v>
                </c:pt>
              </c:strCache>
            </c:strRef>
          </c:cat>
          <c:val>
            <c:numRef>
              <c:f>'2015'!$C$47:$F$47</c:f>
              <c:numCache>
                <c:formatCode>0.0%</c:formatCode>
                <c:ptCount val="4"/>
                <c:pt idx="0">
                  <c:v>0.16864285714285715</c:v>
                </c:pt>
                <c:pt idx="1">
                  <c:v>0.11382142857142857</c:v>
                </c:pt>
                <c:pt idx="2">
                  <c:v>0.15696428571428572</c:v>
                </c:pt>
                <c:pt idx="3">
                  <c:v>0.10971428571428571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D0-4900-BD08-67D636C6AE5F}"/>
            </c:ext>
          </c:extLst>
        </c:ser>
        <c:ser>
          <c:idx val="2"/>
          <c:order val="2"/>
          <c:tx>
            <c:strRef>
              <c:f>'2015'!$B$48</c:f>
              <c:strCache>
                <c:ptCount val="1"/>
                <c:pt idx="0">
                  <c:v>Bastant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'2015'!$C$45:$F$45</c:f>
              <c:strCache>
                <c:ptCount val="4"/>
                <c:pt idx="0">
                  <c:v>Sap parlar</c:v>
                </c:pt>
                <c:pt idx="1">
                  <c:v>Sap llegir</c:v>
                </c:pt>
                <c:pt idx="2">
                  <c:v>Sap escriure</c:v>
                </c:pt>
                <c:pt idx="3">
                  <c:v>Entén</c:v>
                </c:pt>
              </c:strCache>
            </c:strRef>
          </c:cat>
          <c:val>
            <c:numRef>
              <c:f>'2015'!$C$48:$F$48</c:f>
              <c:numCache>
                <c:formatCode>0.0%</c:formatCode>
                <c:ptCount val="4"/>
                <c:pt idx="0">
                  <c:v>0.29710714285714285</c:v>
                </c:pt>
                <c:pt idx="1">
                  <c:v>0.23282142857142857</c:v>
                </c:pt>
                <c:pt idx="2">
                  <c:v>0.33817857142857144</c:v>
                </c:pt>
                <c:pt idx="3">
                  <c:v>0.20457142857142857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D0-4900-BD08-67D636C6AE5F}"/>
            </c:ext>
          </c:extLst>
        </c:ser>
        <c:ser>
          <c:idx val="3"/>
          <c:order val="3"/>
          <c:tx>
            <c:strRef>
              <c:f>'2015'!$B$49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'2015'!$C$45:$F$45</c:f>
              <c:strCache>
                <c:ptCount val="4"/>
                <c:pt idx="0">
                  <c:v>Sap parlar</c:v>
                </c:pt>
                <c:pt idx="1">
                  <c:v>Sap llegir</c:v>
                </c:pt>
                <c:pt idx="2">
                  <c:v>Sap escriure</c:v>
                </c:pt>
                <c:pt idx="3">
                  <c:v>Entén</c:v>
                </c:pt>
              </c:strCache>
            </c:strRef>
          </c:cat>
          <c:val>
            <c:numRef>
              <c:f>'2015'!$C$49:$F$49</c:f>
              <c:numCache>
                <c:formatCode>0.0%</c:formatCode>
                <c:ptCount val="4"/>
                <c:pt idx="0">
                  <c:v>0.34925</c:v>
                </c:pt>
                <c:pt idx="1">
                  <c:v>0.52107142857142852</c:v>
                </c:pt>
                <c:pt idx="2">
                  <c:v>0.29403571428571429</c:v>
                </c:pt>
                <c:pt idx="3">
                  <c:v>0.57953571428571427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D0-4900-BD08-67D636C6AE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381312"/>
        <c:axId val="73325312"/>
      </c:barChart>
      <c:catAx>
        <c:axId val="743813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ca-ES"/>
          </a:p>
        </c:txPr>
        <c:crossAx val="73325312"/>
        <c:crosses val="autoZero"/>
        <c:auto val="1"/>
        <c:lblAlgn val="ctr"/>
        <c:lblOffset val="100"/>
        <c:noMultiLvlLbl val="0"/>
      </c:catAx>
      <c:valAx>
        <c:axId val="7332531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743813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 sz="2000" b="1"/>
              <a:t>Alumnes que saben parlar en valencià per centres 2016-2017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'2016'!$C$24</c:f>
              <c:strCache>
                <c:ptCount val="1"/>
                <c:pt idx="0">
                  <c:v>Gens</c:v>
                </c:pt>
              </c:strCache>
            </c:strRef>
          </c:tx>
          <c:invertIfNegative val="0"/>
          <c:cat>
            <c:strRef>
              <c:f>'2016'!$B$25:$B$43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'2016'!$C$25:$C$43</c:f>
              <c:numCache>
                <c:formatCode>0.00%</c:formatCode>
                <c:ptCount val="19"/>
                <c:pt idx="0">
                  <c:v>0.20166320166320167</c:v>
                </c:pt>
                <c:pt idx="1">
                  <c:v>0.22511848341232227</c:v>
                </c:pt>
                <c:pt idx="2">
                  <c:v>0.19059338255400601</c:v>
                </c:pt>
                <c:pt idx="3">
                  <c:v>0.19305256686135874</c:v>
                </c:pt>
                <c:pt idx="4">
                  <c:v>0.14084507042253522</c:v>
                </c:pt>
                <c:pt idx="5">
                  <c:v>0.17785234899328858</c:v>
                </c:pt>
                <c:pt idx="6">
                  <c:v>0.143646408839779</c:v>
                </c:pt>
                <c:pt idx="7">
                  <c:v>0.16967509025270758</c:v>
                </c:pt>
                <c:pt idx="8">
                  <c:v>8.5964912280701758E-2</c:v>
                </c:pt>
                <c:pt idx="9">
                  <c:v>0.13934426229508196</c:v>
                </c:pt>
                <c:pt idx="10">
                  <c:v>0.13744343891402716</c:v>
                </c:pt>
                <c:pt idx="11">
                  <c:v>0.15964523281596452</c:v>
                </c:pt>
                <c:pt idx="12">
                  <c:v>0.22888616891064872</c:v>
                </c:pt>
                <c:pt idx="13">
                  <c:v>0.35769603097773478</c:v>
                </c:pt>
                <c:pt idx="14">
                  <c:v>0.42760942760942761</c:v>
                </c:pt>
                <c:pt idx="15">
                  <c:v>0</c:v>
                </c:pt>
                <c:pt idx="16">
                  <c:v>0.1702127659574468</c:v>
                </c:pt>
                <c:pt idx="17">
                  <c:v>0.16176470588235295</c:v>
                </c:pt>
                <c:pt idx="18">
                  <c:v>0.19833815028901733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A6-41CD-B8AB-1C15CEAF67FB}"/>
            </c:ext>
          </c:extLst>
        </c:ser>
        <c:ser>
          <c:idx val="1"/>
          <c:order val="1"/>
          <c:tx>
            <c:strRef>
              <c:f>'2016'!$D$24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cat>
            <c:strRef>
              <c:f>'2016'!$B$25:$B$43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'2016'!$D$25:$D$43</c:f>
              <c:numCache>
                <c:formatCode>0.00%</c:formatCode>
                <c:ptCount val="19"/>
                <c:pt idx="0">
                  <c:v>0.17796257796257797</c:v>
                </c:pt>
                <c:pt idx="1">
                  <c:v>0.17219589257503951</c:v>
                </c:pt>
                <c:pt idx="2">
                  <c:v>0.16160787530762921</c:v>
                </c:pt>
                <c:pt idx="3">
                  <c:v>0.16292652935751614</c:v>
                </c:pt>
                <c:pt idx="4">
                  <c:v>0.21830985915492956</c:v>
                </c:pt>
                <c:pt idx="5">
                  <c:v>0.20973154362416108</c:v>
                </c:pt>
                <c:pt idx="6">
                  <c:v>0.14751381215469614</c:v>
                </c:pt>
                <c:pt idx="7">
                  <c:v>0.18669417225373905</c:v>
                </c:pt>
                <c:pt idx="8">
                  <c:v>0.21052631578947367</c:v>
                </c:pt>
                <c:pt idx="9">
                  <c:v>0.13934426229508196</c:v>
                </c:pt>
                <c:pt idx="10">
                  <c:v>0.21040723981900453</c:v>
                </c:pt>
                <c:pt idx="11">
                  <c:v>0.13137472283813748</c:v>
                </c:pt>
                <c:pt idx="12">
                  <c:v>0.18727050183598531</c:v>
                </c:pt>
                <c:pt idx="13">
                  <c:v>0.1665053242981607</c:v>
                </c:pt>
                <c:pt idx="14">
                  <c:v>0.14253647586980919</c:v>
                </c:pt>
                <c:pt idx="15">
                  <c:v>0</c:v>
                </c:pt>
                <c:pt idx="16">
                  <c:v>0.14893617021276595</c:v>
                </c:pt>
                <c:pt idx="17">
                  <c:v>0.14705882352941177</c:v>
                </c:pt>
                <c:pt idx="18">
                  <c:v>0.17003853564547206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A6-41CD-B8AB-1C15CEAF67FB}"/>
            </c:ext>
          </c:extLst>
        </c:ser>
        <c:ser>
          <c:idx val="2"/>
          <c:order val="2"/>
          <c:tx>
            <c:strRef>
              <c:f>'2016'!$E$24</c:f>
              <c:strCache>
                <c:ptCount val="1"/>
                <c:pt idx="0">
                  <c:v>Bastant bé</c:v>
                </c:pt>
              </c:strCache>
            </c:strRef>
          </c:tx>
          <c:invertIfNegative val="0"/>
          <c:cat>
            <c:strRef>
              <c:f>'2016'!$B$25:$B$43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'2016'!$E$25:$E$43</c:f>
              <c:numCache>
                <c:formatCode>0.00%</c:formatCode>
                <c:ptCount val="19"/>
                <c:pt idx="0">
                  <c:v>0.28232848232848234</c:v>
                </c:pt>
                <c:pt idx="1">
                  <c:v>0.2764612954186414</c:v>
                </c:pt>
                <c:pt idx="2">
                  <c:v>0.29532403609515995</c:v>
                </c:pt>
                <c:pt idx="3">
                  <c:v>0.31386412542268677</c:v>
                </c:pt>
                <c:pt idx="4">
                  <c:v>0.27816901408450706</c:v>
                </c:pt>
                <c:pt idx="5">
                  <c:v>0.32046979865771813</c:v>
                </c:pt>
                <c:pt idx="6">
                  <c:v>0.25801104972375688</c:v>
                </c:pt>
                <c:pt idx="7">
                  <c:v>0.32181536874677669</c:v>
                </c:pt>
                <c:pt idx="8">
                  <c:v>0.37631578947368421</c:v>
                </c:pt>
                <c:pt idx="9">
                  <c:v>0.29200819672131145</c:v>
                </c:pt>
                <c:pt idx="10">
                  <c:v>0.34276018099547512</c:v>
                </c:pt>
                <c:pt idx="11">
                  <c:v>0.31596452328159647</c:v>
                </c:pt>
                <c:pt idx="12">
                  <c:v>0.25091799265605874</c:v>
                </c:pt>
                <c:pt idx="13">
                  <c:v>0.17618586640851888</c:v>
                </c:pt>
                <c:pt idx="14">
                  <c:v>0.17059483726150393</c:v>
                </c:pt>
                <c:pt idx="15">
                  <c:v>0</c:v>
                </c:pt>
                <c:pt idx="16">
                  <c:v>0.34042553191489361</c:v>
                </c:pt>
                <c:pt idx="17">
                  <c:v>0.3235294117647059</c:v>
                </c:pt>
                <c:pt idx="18">
                  <c:v>0.28837508028259473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A6-41CD-B8AB-1C15CEAF67FB}"/>
            </c:ext>
          </c:extLst>
        </c:ser>
        <c:ser>
          <c:idx val="3"/>
          <c:order val="3"/>
          <c:tx>
            <c:strRef>
              <c:f>'2016'!$F$24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cat>
            <c:strRef>
              <c:f>'2016'!$B$25:$B$43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'2016'!$F$25:$F$43</c:f>
              <c:numCache>
                <c:formatCode>0.00%</c:formatCode>
                <c:ptCount val="19"/>
                <c:pt idx="0">
                  <c:v>0.33804573804573806</c:v>
                </c:pt>
                <c:pt idx="1">
                  <c:v>0.32622432859399686</c:v>
                </c:pt>
                <c:pt idx="2">
                  <c:v>0.3524747060432048</c:v>
                </c:pt>
                <c:pt idx="3">
                  <c:v>0.33015677835843837</c:v>
                </c:pt>
                <c:pt idx="4">
                  <c:v>0.36267605633802819</c:v>
                </c:pt>
                <c:pt idx="5">
                  <c:v>0.29194630872483224</c:v>
                </c:pt>
                <c:pt idx="6">
                  <c:v>0.45082872928176798</c:v>
                </c:pt>
                <c:pt idx="7">
                  <c:v>0.32181536874677669</c:v>
                </c:pt>
                <c:pt idx="8">
                  <c:v>0.32719298245614037</c:v>
                </c:pt>
                <c:pt idx="9">
                  <c:v>0.42930327868852458</c:v>
                </c:pt>
                <c:pt idx="10">
                  <c:v>0.30938914027149322</c:v>
                </c:pt>
                <c:pt idx="11">
                  <c:v>0.39301552106430154</c:v>
                </c:pt>
                <c:pt idx="12">
                  <c:v>0.33292533659730722</c:v>
                </c:pt>
                <c:pt idx="13">
                  <c:v>0.29961277831558569</c:v>
                </c:pt>
                <c:pt idx="14">
                  <c:v>0.25925925925925924</c:v>
                </c:pt>
                <c:pt idx="15">
                  <c:v>0</c:v>
                </c:pt>
                <c:pt idx="16">
                  <c:v>0.34042553191489361</c:v>
                </c:pt>
                <c:pt idx="17">
                  <c:v>0.36764705882352944</c:v>
                </c:pt>
                <c:pt idx="18">
                  <c:v>0.34324823378291586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A6-41CD-B8AB-1C15CEAF6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510848"/>
        <c:axId val="163178176"/>
      </c:barChart>
      <c:catAx>
        <c:axId val="745108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ca-ES"/>
          </a:p>
        </c:txPr>
        <c:crossAx val="163178176"/>
        <c:crosses val="autoZero"/>
        <c:auto val="1"/>
        <c:lblAlgn val="ctr"/>
        <c:lblOffset val="100"/>
        <c:noMultiLvlLbl val="0"/>
      </c:catAx>
      <c:valAx>
        <c:axId val="16317817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745108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/>
              <a:t>Alumnes</a:t>
            </a:r>
            <a:r>
              <a:rPr lang="ca-ES" baseline="0"/>
              <a:t> que saben p</a:t>
            </a:r>
            <a:r>
              <a:rPr lang="ca-ES"/>
              <a:t>arlar en valencià (2011-2012)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5.0850950827628576E-2"/>
          <c:y val="0.11972965956652047"/>
          <c:w val="0.81008743579391751"/>
          <c:h val="0.67072126414165756"/>
        </c:manualLayout>
      </c:layout>
      <c:barChart>
        <c:barDir val="col"/>
        <c:grouping val="clustered"/>
        <c:varyColors val="0"/>
        <c:ser>
          <c:idx val="0"/>
          <c:order val="0"/>
          <c:tx>
            <c:v>Gens</c:v>
          </c:tx>
          <c:invertIfNegative val="0"/>
          <c:cat>
            <c:strRef>
              <c:f>'2011'!$B$22:$B$36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'2011'!$C$22:$C$36</c:f>
              <c:numCache>
                <c:formatCode>0%</c:formatCode>
                <c:ptCount val="15"/>
                <c:pt idx="0">
                  <c:v>0.21608497723823974</c:v>
                </c:pt>
                <c:pt idx="1">
                  <c:v>0.15296052631578946</c:v>
                </c:pt>
                <c:pt idx="2">
                  <c:v>0.12517462978485611</c:v>
                </c:pt>
                <c:pt idx="3">
                  <c:v>0.13395923975269064</c:v>
                </c:pt>
                <c:pt idx="4">
                  <c:v>9.4101123595505612E-2</c:v>
                </c:pt>
                <c:pt idx="5">
                  <c:v>0.12982625482625482</c:v>
                </c:pt>
                <c:pt idx="6">
                  <c:v>0.10871518418688229</c:v>
                </c:pt>
                <c:pt idx="7">
                  <c:v>0.1453287197231834</c:v>
                </c:pt>
                <c:pt idx="8">
                  <c:v>6.7352185089974287E-2</c:v>
                </c:pt>
                <c:pt idx="9">
                  <c:v>0.10174102285092491</c:v>
                </c:pt>
                <c:pt idx="10">
                  <c:v>7.9499596448748988E-2</c:v>
                </c:pt>
                <c:pt idx="11">
                  <c:v>0.11764705882352941</c:v>
                </c:pt>
                <c:pt idx="12">
                  <c:v>0.20055197792088317</c:v>
                </c:pt>
                <c:pt idx="13">
                  <c:v>0.32366412213740459</c:v>
                </c:pt>
                <c:pt idx="14">
                  <c:v>0.13966343951378921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81-402F-8F4C-21D93DEB7ACD}"/>
            </c:ext>
          </c:extLst>
        </c:ser>
        <c:ser>
          <c:idx val="1"/>
          <c:order val="1"/>
          <c:tx>
            <c:strRef>
              <c:f>'2011'!$D$38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cat>
            <c:strRef>
              <c:f>'2011'!$B$22:$B$36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'2011'!$D$22:$D$36</c:f>
              <c:numCache>
                <c:formatCode>0%</c:formatCode>
                <c:ptCount val="15"/>
                <c:pt idx="0">
                  <c:v>0.15811836115326253</c:v>
                </c:pt>
                <c:pt idx="1">
                  <c:v>0.14901315789473685</c:v>
                </c:pt>
                <c:pt idx="2">
                  <c:v>0.15088013411567477</c:v>
                </c:pt>
                <c:pt idx="3">
                  <c:v>0.13945500343485231</c:v>
                </c:pt>
                <c:pt idx="4">
                  <c:v>0.11797752808988764</c:v>
                </c:pt>
                <c:pt idx="5">
                  <c:v>0.16071428571428573</c:v>
                </c:pt>
                <c:pt idx="6">
                  <c:v>0.1307277628032345</c:v>
                </c:pt>
                <c:pt idx="7">
                  <c:v>0.16695501730103807</c:v>
                </c:pt>
                <c:pt idx="8">
                  <c:v>0.17172236503856042</c:v>
                </c:pt>
                <c:pt idx="9">
                  <c:v>0.10174102285092491</c:v>
                </c:pt>
                <c:pt idx="10">
                  <c:v>0.15375302663438256</c:v>
                </c:pt>
                <c:pt idx="11">
                  <c:v>0.12812248186946013</c:v>
                </c:pt>
                <c:pt idx="12">
                  <c:v>0.140754369825207</c:v>
                </c:pt>
                <c:pt idx="13">
                  <c:v>0.12595419847328243</c:v>
                </c:pt>
                <c:pt idx="14">
                  <c:v>0.1452218794856916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81-402F-8F4C-21D93DEB7ACD}"/>
            </c:ext>
          </c:extLst>
        </c:ser>
        <c:ser>
          <c:idx val="2"/>
          <c:order val="2"/>
          <c:tx>
            <c:v>Bastant bé</c:v>
          </c:tx>
          <c:invertIfNegative val="0"/>
          <c:cat>
            <c:strRef>
              <c:f>'2011'!$B$22:$B$36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'2011'!$E$22:$E$36</c:f>
              <c:numCache>
                <c:formatCode>0%</c:formatCode>
                <c:ptCount val="15"/>
                <c:pt idx="0">
                  <c:v>0.21396054628224584</c:v>
                </c:pt>
                <c:pt idx="1">
                  <c:v>0.24835526315789475</c:v>
                </c:pt>
                <c:pt idx="2">
                  <c:v>0.28164291701592625</c:v>
                </c:pt>
                <c:pt idx="3">
                  <c:v>0.2876116326997939</c:v>
                </c:pt>
                <c:pt idx="4">
                  <c:v>0.3160112359550562</c:v>
                </c:pt>
                <c:pt idx="5">
                  <c:v>0.2968146718146718</c:v>
                </c:pt>
                <c:pt idx="6">
                  <c:v>0.23854447439353099</c:v>
                </c:pt>
                <c:pt idx="7">
                  <c:v>0.26124567474048443</c:v>
                </c:pt>
                <c:pt idx="8">
                  <c:v>0.31619537275064269</c:v>
                </c:pt>
                <c:pt idx="9">
                  <c:v>0.22850924918389554</c:v>
                </c:pt>
                <c:pt idx="10">
                  <c:v>0.31961259079903148</c:v>
                </c:pt>
                <c:pt idx="11">
                  <c:v>0.27759871071716358</c:v>
                </c:pt>
                <c:pt idx="12">
                  <c:v>0.22079116835326587</c:v>
                </c:pt>
                <c:pt idx="13">
                  <c:v>0.17938931297709923</c:v>
                </c:pt>
                <c:pt idx="14">
                  <c:v>0.26540023821885594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81-402F-8F4C-21D93DEB7ACD}"/>
            </c:ext>
          </c:extLst>
        </c:ser>
        <c:ser>
          <c:idx val="3"/>
          <c:order val="3"/>
          <c:tx>
            <c:strRef>
              <c:f>'2011'!$F$38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cat>
            <c:strRef>
              <c:f>'2011'!$B$22:$B$36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'2011'!$F$22:$F$36</c:f>
              <c:numCache>
                <c:formatCode>0%</c:formatCode>
                <c:ptCount val="15"/>
                <c:pt idx="0">
                  <c:v>0.41183611532625192</c:v>
                </c:pt>
                <c:pt idx="1">
                  <c:v>0.44967105263157897</c:v>
                </c:pt>
                <c:pt idx="2">
                  <c:v>0.44230231908354289</c:v>
                </c:pt>
                <c:pt idx="3">
                  <c:v>0.43897412411266318</c:v>
                </c:pt>
                <c:pt idx="4">
                  <c:v>0.47191011235955055</c:v>
                </c:pt>
                <c:pt idx="5">
                  <c:v>0.41264478764478763</c:v>
                </c:pt>
                <c:pt idx="6">
                  <c:v>0.5220125786163522</c:v>
                </c:pt>
                <c:pt idx="7">
                  <c:v>0.4264705882352941</c:v>
                </c:pt>
                <c:pt idx="8">
                  <c:v>0.44473007712082263</c:v>
                </c:pt>
                <c:pt idx="9">
                  <c:v>0.56800870511425461</c:v>
                </c:pt>
                <c:pt idx="10">
                  <c:v>0.44713478611783697</c:v>
                </c:pt>
                <c:pt idx="11">
                  <c:v>0.47663174858984692</c:v>
                </c:pt>
                <c:pt idx="12">
                  <c:v>0.43790248390064396</c:v>
                </c:pt>
                <c:pt idx="13">
                  <c:v>0.37099236641221373</c:v>
                </c:pt>
                <c:pt idx="14">
                  <c:v>0.44971444278166328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B81-402F-8F4C-21D93DEB7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685120"/>
        <c:axId val="212900032"/>
      </c:barChart>
      <c:catAx>
        <c:axId val="7168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2900032"/>
        <c:crosses val="autoZero"/>
        <c:auto val="1"/>
        <c:lblAlgn val="ctr"/>
        <c:lblOffset val="100"/>
        <c:noMultiLvlLbl val="0"/>
      </c:catAx>
      <c:valAx>
        <c:axId val="21290003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16851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2000"/>
              <a:t>Alumnes que saben llegir en valencià per centres 2015-2016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'2016'!$G$24</c:f>
              <c:strCache>
                <c:ptCount val="1"/>
                <c:pt idx="0">
                  <c:v>Gens</c:v>
                </c:pt>
              </c:strCache>
            </c:strRef>
          </c:tx>
          <c:invertIfNegative val="0"/>
          <c:cat>
            <c:strRef>
              <c:f>'2016'!$B$25:$B$43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'2016'!$G$25:$G$43</c:f>
              <c:numCache>
                <c:formatCode>0.00%</c:formatCode>
                <c:ptCount val="19"/>
                <c:pt idx="0">
                  <c:v>0.13555093555093556</c:v>
                </c:pt>
                <c:pt idx="1">
                  <c:v>0.15639810426540285</c:v>
                </c:pt>
                <c:pt idx="2">
                  <c:v>0.1361771944216571</c:v>
                </c:pt>
                <c:pt idx="3">
                  <c:v>0.14755610205963726</c:v>
                </c:pt>
                <c:pt idx="4">
                  <c:v>9.154929577464789E-2</c:v>
                </c:pt>
                <c:pt idx="5">
                  <c:v>0.12416107382550336</c:v>
                </c:pt>
                <c:pt idx="6">
                  <c:v>0.10165745856353592</c:v>
                </c:pt>
                <c:pt idx="7">
                  <c:v>0.10933470861268695</c:v>
                </c:pt>
                <c:pt idx="8">
                  <c:v>5.701754385964912E-2</c:v>
                </c:pt>
                <c:pt idx="9">
                  <c:v>9.8360655737704916E-2</c:v>
                </c:pt>
                <c:pt idx="10">
                  <c:v>8.031674208144797E-2</c:v>
                </c:pt>
                <c:pt idx="11">
                  <c:v>0.12804878048780488</c:v>
                </c:pt>
                <c:pt idx="12">
                  <c:v>0.18359853121175029</c:v>
                </c:pt>
                <c:pt idx="13">
                  <c:v>0.21490803484995161</c:v>
                </c:pt>
                <c:pt idx="14">
                  <c:v>0.30078563411896747</c:v>
                </c:pt>
                <c:pt idx="15">
                  <c:v>0</c:v>
                </c:pt>
                <c:pt idx="16">
                  <c:v>9.5744680851063829E-2</c:v>
                </c:pt>
                <c:pt idx="17">
                  <c:v>0.11764705882352941</c:v>
                </c:pt>
                <c:pt idx="18">
                  <c:v>0.13720295439948618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6A-451B-9216-AA1A66EB4C24}"/>
            </c:ext>
          </c:extLst>
        </c:ser>
        <c:ser>
          <c:idx val="1"/>
          <c:order val="1"/>
          <c:tx>
            <c:strRef>
              <c:f>'2016'!$H$24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cat>
            <c:strRef>
              <c:f>'2016'!$B$25:$B$43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'2016'!$H$25:$H$43</c:f>
              <c:numCache>
                <c:formatCode>0.00%</c:formatCode>
                <c:ptCount val="19"/>
                <c:pt idx="0">
                  <c:v>0.12224532224532225</c:v>
                </c:pt>
                <c:pt idx="1">
                  <c:v>0.13033175355450238</c:v>
                </c:pt>
                <c:pt idx="2">
                  <c:v>0.11129340989882418</c:v>
                </c:pt>
                <c:pt idx="3">
                  <c:v>0.10144482016600062</c:v>
                </c:pt>
                <c:pt idx="4">
                  <c:v>0.13380281690140844</c:v>
                </c:pt>
                <c:pt idx="5">
                  <c:v>0.12751677852348994</c:v>
                </c:pt>
                <c:pt idx="6">
                  <c:v>0.10773480662983426</c:v>
                </c:pt>
                <c:pt idx="7">
                  <c:v>0.10985043837029397</c:v>
                </c:pt>
                <c:pt idx="8">
                  <c:v>9.0350877192982459E-2</c:v>
                </c:pt>
                <c:pt idx="9">
                  <c:v>8.9139344262295084E-2</c:v>
                </c:pt>
                <c:pt idx="10">
                  <c:v>0.12273755656108597</c:v>
                </c:pt>
                <c:pt idx="11">
                  <c:v>7.372505543237251E-2</c:v>
                </c:pt>
                <c:pt idx="12">
                  <c:v>0.11872705018359853</c:v>
                </c:pt>
                <c:pt idx="13">
                  <c:v>0.18828654404646661</c:v>
                </c:pt>
                <c:pt idx="14">
                  <c:v>0.17059483726150393</c:v>
                </c:pt>
                <c:pt idx="15">
                  <c:v>0</c:v>
                </c:pt>
                <c:pt idx="16">
                  <c:v>0.1276595744680851</c:v>
                </c:pt>
                <c:pt idx="17">
                  <c:v>0.14705882352941177</c:v>
                </c:pt>
                <c:pt idx="18">
                  <c:v>0.1173330122029544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6A-451B-9216-AA1A66EB4C24}"/>
            </c:ext>
          </c:extLst>
        </c:ser>
        <c:ser>
          <c:idx val="2"/>
          <c:order val="2"/>
          <c:tx>
            <c:strRef>
              <c:f>'2016'!$I$24</c:f>
              <c:strCache>
                <c:ptCount val="1"/>
                <c:pt idx="0">
                  <c:v>Bastant bé</c:v>
                </c:pt>
              </c:strCache>
            </c:strRef>
          </c:tx>
          <c:invertIfNegative val="0"/>
          <c:cat>
            <c:strRef>
              <c:f>'2016'!$B$25:$B$43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'2016'!$I$25:$I$43</c:f>
              <c:numCache>
                <c:formatCode>0.00%</c:formatCode>
                <c:ptCount val="19"/>
                <c:pt idx="0">
                  <c:v>0.23076923076923078</c:v>
                </c:pt>
                <c:pt idx="1">
                  <c:v>0.20853080568720378</c:v>
                </c:pt>
                <c:pt idx="2">
                  <c:v>0.21985233798195242</c:v>
                </c:pt>
                <c:pt idx="3">
                  <c:v>0.23578235474946205</c:v>
                </c:pt>
                <c:pt idx="4">
                  <c:v>0.23591549295774647</c:v>
                </c:pt>
                <c:pt idx="5">
                  <c:v>0.27684563758389263</c:v>
                </c:pt>
                <c:pt idx="6">
                  <c:v>0.20994475138121546</c:v>
                </c:pt>
                <c:pt idx="7">
                  <c:v>0.2408457968024755</c:v>
                </c:pt>
                <c:pt idx="8">
                  <c:v>0.32807017543859651</c:v>
                </c:pt>
                <c:pt idx="9">
                  <c:v>0.2151639344262295</c:v>
                </c:pt>
                <c:pt idx="10">
                  <c:v>0.28506787330316741</c:v>
                </c:pt>
                <c:pt idx="11">
                  <c:v>0.2156319290465632</c:v>
                </c:pt>
                <c:pt idx="12">
                  <c:v>0.20563035495716034</c:v>
                </c:pt>
                <c:pt idx="13">
                  <c:v>0.15343659244917715</c:v>
                </c:pt>
                <c:pt idx="14">
                  <c:v>0.13804713804713806</c:v>
                </c:pt>
                <c:pt idx="15">
                  <c:v>0</c:v>
                </c:pt>
                <c:pt idx="16">
                  <c:v>0.24468085106382978</c:v>
                </c:pt>
                <c:pt idx="17">
                  <c:v>0.23529411764705882</c:v>
                </c:pt>
                <c:pt idx="18">
                  <c:v>0.22567437379576108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6A-451B-9216-AA1A66EB4C24}"/>
            </c:ext>
          </c:extLst>
        </c:ser>
        <c:ser>
          <c:idx val="3"/>
          <c:order val="3"/>
          <c:tx>
            <c:strRef>
              <c:f>'2016'!$J$24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cat>
            <c:strRef>
              <c:f>'2016'!$B$25:$B$43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'2016'!$J$25:$J$43</c:f>
              <c:numCache>
                <c:formatCode>0.00%</c:formatCode>
                <c:ptCount val="19"/>
                <c:pt idx="0">
                  <c:v>0.51143451143451146</c:v>
                </c:pt>
                <c:pt idx="1">
                  <c:v>0.50473933649289104</c:v>
                </c:pt>
                <c:pt idx="2">
                  <c:v>0.53267705769756635</c:v>
                </c:pt>
                <c:pt idx="3">
                  <c:v>0.51521672302490007</c:v>
                </c:pt>
                <c:pt idx="4">
                  <c:v>0.53873239436619713</c:v>
                </c:pt>
                <c:pt idx="5">
                  <c:v>0.47147651006711411</c:v>
                </c:pt>
                <c:pt idx="6">
                  <c:v>0.58066298342541434</c:v>
                </c:pt>
                <c:pt idx="7">
                  <c:v>0.53996905621454361</c:v>
                </c:pt>
                <c:pt idx="8">
                  <c:v>0.5245614035087719</c:v>
                </c:pt>
                <c:pt idx="9">
                  <c:v>0.5973360655737705</c:v>
                </c:pt>
                <c:pt idx="10">
                  <c:v>0.5118778280542986</c:v>
                </c:pt>
                <c:pt idx="11">
                  <c:v>0.58259423503325947</c:v>
                </c:pt>
                <c:pt idx="12">
                  <c:v>0.49204406364749081</c:v>
                </c:pt>
                <c:pt idx="13">
                  <c:v>0.44336882865440463</c:v>
                </c:pt>
                <c:pt idx="14">
                  <c:v>0.39057239057239057</c:v>
                </c:pt>
                <c:pt idx="15">
                  <c:v>0</c:v>
                </c:pt>
                <c:pt idx="16">
                  <c:v>0.53191489361702127</c:v>
                </c:pt>
                <c:pt idx="17">
                  <c:v>0.5</c:v>
                </c:pt>
                <c:pt idx="18">
                  <c:v>0.51978965960179835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6A-451B-9216-AA1A66EB4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600000"/>
        <c:axId val="73459968"/>
      </c:barChart>
      <c:catAx>
        <c:axId val="896000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ca-ES"/>
          </a:p>
        </c:txPr>
        <c:crossAx val="73459968"/>
        <c:crosses val="autoZero"/>
        <c:auto val="1"/>
        <c:lblAlgn val="ctr"/>
        <c:lblOffset val="100"/>
        <c:noMultiLvlLbl val="0"/>
      </c:catAx>
      <c:valAx>
        <c:axId val="7345996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896000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2000"/>
              <a:t>Alumnes que saben escriure en valencià per centres 2015-2016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'2016'!$K$24</c:f>
              <c:strCache>
                <c:ptCount val="1"/>
                <c:pt idx="0">
                  <c:v>Gens</c:v>
                </c:pt>
              </c:strCache>
            </c:strRef>
          </c:tx>
          <c:invertIfNegative val="0"/>
          <c:cat>
            <c:strRef>
              <c:f>'2016'!$B$25:$B$43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'2016'!$K$25:$K$43</c:f>
              <c:numCache>
                <c:formatCode>0.00%</c:formatCode>
                <c:ptCount val="19"/>
                <c:pt idx="0">
                  <c:v>0.23243243243243245</c:v>
                </c:pt>
                <c:pt idx="1">
                  <c:v>0.25987361769352291</c:v>
                </c:pt>
                <c:pt idx="2">
                  <c:v>0.21246923707957341</c:v>
                </c:pt>
                <c:pt idx="3">
                  <c:v>0.21241930525668615</c:v>
                </c:pt>
                <c:pt idx="4">
                  <c:v>0.14788732394366197</c:v>
                </c:pt>
                <c:pt idx="5">
                  <c:v>0.20805369127516779</c:v>
                </c:pt>
                <c:pt idx="6">
                  <c:v>0.17292817679558012</c:v>
                </c:pt>
                <c:pt idx="7">
                  <c:v>0.19855595667870035</c:v>
                </c:pt>
                <c:pt idx="8">
                  <c:v>0.10614035087719298</c:v>
                </c:pt>
                <c:pt idx="9">
                  <c:v>0.17110655737704919</c:v>
                </c:pt>
                <c:pt idx="10">
                  <c:v>0.1504524886877828</c:v>
                </c:pt>
                <c:pt idx="11">
                  <c:v>0.17904656319290466</c:v>
                </c:pt>
                <c:pt idx="12">
                  <c:v>0.26193390452876375</c:v>
                </c:pt>
                <c:pt idx="13">
                  <c:v>0.41239109390125844</c:v>
                </c:pt>
                <c:pt idx="14">
                  <c:v>0.46127946127946129</c:v>
                </c:pt>
                <c:pt idx="15">
                  <c:v>0</c:v>
                </c:pt>
                <c:pt idx="16">
                  <c:v>0.19148936170212766</c:v>
                </c:pt>
                <c:pt idx="17">
                  <c:v>0.16176470588235295</c:v>
                </c:pt>
                <c:pt idx="18">
                  <c:v>0.22535324341682722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99-4333-80E4-DC62746462E4}"/>
            </c:ext>
          </c:extLst>
        </c:ser>
        <c:ser>
          <c:idx val="1"/>
          <c:order val="1"/>
          <c:tx>
            <c:strRef>
              <c:f>'2016'!$L$24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cat>
            <c:strRef>
              <c:f>'2016'!$B$25:$B$43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'2016'!$L$25:$L$43</c:f>
              <c:numCache>
                <c:formatCode>0.00%</c:formatCode>
                <c:ptCount val="19"/>
                <c:pt idx="0">
                  <c:v>0.15010395010395011</c:v>
                </c:pt>
                <c:pt idx="1">
                  <c:v>0.15402843601895735</c:v>
                </c:pt>
                <c:pt idx="2">
                  <c:v>0.15477167076838938</c:v>
                </c:pt>
                <c:pt idx="3">
                  <c:v>0.15554872425453428</c:v>
                </c:pt>
                <c:pt idx="4">
                  <c:v>0.22183098591549297</c:v>
                </c:pt>
                <c:pt idx="5">
                  <c:v>0.20469798657718122</c:v>
                </c:pt>
                <c:pt idx="6">
                  <c:v>0.15193370165745856</c:v>
                </c:pt>
                <c:pt idx="7">
                  <c:v>0.18050541516245489</c:v>
                </c:pt>
                <c:pt idx="8">
                  <c:v>0.20263157894736841</c:v>
                </c:pt>
                <c:pt idx="9">
                  <c:v>0.13627049180327869</c:v>
                </c:pt>
                <c:pt idx="10">
                  <c:v>0.2160633484162896</c:v>
                </c:pt>
                <c:pt idx="11">
                  <c:v>0.13137472283813748</c:v>
                </c:pt>
                <c:pt idx="12">
                  <c:v>0.15299877600979192</c:v>
                </c:pt>
                <c:pt idx="13">
                  <c:v>0.13697967086156826</c:v>
                </c:pt>
                <c:pt idx="14">
                  <c:v>0.12794612794612795</c:v>
                </c:pt>
                <c:pt idx="15">
                  <c:v>0</c:v>
                </c:pt>
                <c:pt idx="16">
                  <c:v>0.11702127659574468</c:v>
                </c:pt>
                <c:pt idx="17">
                  <c:v>0.20588235294117646</c:v>
                </c:pt>
                <c:pt idx="18">
                  <c:v>0.16012363519588954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99-4333-80E4-DC62746462E4}"/>
            </c:ext>
          </c:extLst>
        </c:ser>
        <c:ser>
          <c:idx val="2"/>
          <c:order val="2"/>
          <c:tx>
            <c:strRef>
              <c:f>'2016'!$M$24</c:f>
              <c:strCache>
                <c:ptCount val="1"/>
                <c:pt idx="0">
                  <c:v>Bastant bé</c:v>
                </c:pt>
              </c:strCache>
            </c:strRef>
          </c:tx>
          <c:invertIfNegative val="0"/>
          <c:cat>
            <c:strRef>
              <c:f>'2016'!$B$25:$B$43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'2016'!$M$25:$M$43</c:f>
              <c:numCache>
                <c:formatCode>0.00%</c:formatCode>
                <c:ptCount val="19"/>
                <c:pt idx="0">
                  <c:v>0.30935550935550937</c:v>
                </c:pt>
                <c:pt idx="1">
                  <c:v>0.30647709320695105</c:v>
                </c:pt>
                <c:pt idx="2">
                  <c:v>0.32075471698113206</c:v>
                </c:pt>
                <c:pt idx="3">
                  <c:v>0.36089763295419613</c:v>
                </c:pt>
                <c:pt idx="4">
                  <c:v>0.36619718309859156</c:v>
                </c:pt>
                <c:pt idx="5">
                  <c:v>0.35067114093959734</c:v>
                </c:pt>
                <c:pt idx="6">
                  <c:v>0.33093922651933699</c:v>
                </c:pt>
                <c:pt idx="7">
                  <c:v>0.35379061371841153</c:v>
                </c:pt>
                <c:pt idx="8">
                  <c:v>0.44298245614035087</c:v>
                </c:pt>
                <c:pt idx="9">
                  <c:v>0.34528688524590162</c:v>
                </c:pt>
                <c:pt idx="10">
                  <c:v>0.38518099547511314</c:v>
                </c:pt>
                <c:pt idx="11">
                  <c:v>0.35643015521064303</c:v>
                </c:pt>
                <c:pt idx="12">
                  <c:v>0.29620563035495717</c:v>
                </c:pt>
                <c:pt idx="13">
                  <c:v>0.2047434656340755</c:v>
                </c:pt>
                <c:pt idx="14">
                  <c:v>0.1941638608305275</c:v>
                </c:pt>
                <c:pt idx="15">
                  <c:v>0</c:v>
                </c:pt>
                <c:pt idx="16">
                  <c:v>0.32978723404255317</c:v>
                </c:pt>
                <c:pt idx="17">
                  <c:v>0.26470588235294118</c:v>
                </c:pt>
                <c:pt idx="18">
                  <c:v>0.3274727039177906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99-4333-80E4-DC62746462E4}"/>
            </c:ext>
          </c:extLst>
        </c:ser>
        <c:ser>
          <c:idx val="3"/>
          <c:order val="3"/>
          <c:tx>
            <c:strRef>
              <c:f>'2016'!$N$24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cat>
            <c:strRef>
              <c:f>'2016'!$B$25:$B$43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'2016'!$N$25:$N$43</c:f>
              <c:numCache>
                <c:formatCode>0.00%</c:formatCode>
                <c:ptCount val="19"/>
                <c:pt idx="0">
                  <c:v>0.30810810810810813</c:v>
                </c:pt>
                <c:pt idx="1">
                  <c:v>0.27962085308056872</c:v>
                </c:pt>
                <c:pt idx="2">
                  <c:v>0.31200437517090512</c:v>
                </c:pt>
                <c:pt idx="3">
                  <c:v>0.27113433753458344</c:v>
                </c:pt>
                <c:pt idx="4">
                  <c:v>0.2640845070422535</c:v>
                </c:pt>
                <c:pt idx="5">
                  <c:v>0.23657718120805368</c:v>
                </c:pt>
                <c:pt idx="6">
                  <c:v>0.3441988950276243</c:v>
                </c:pt>
                <c:pt idx="7">
                  <c:v>0.26714801444043323</c:v>
                </c:pt>
                <c:pt idx="8">
                  <c:v>0.24824561403508771</c:v>
                </c:pt>
                <c:pt idx="9">
                  <c:v>0.3473360655737705</c:v>
                </c:pt>
                <c:pt idx="10">
                  <c:v>0.24830316742081449</c:v>
                </c:pt>
                <c:pt idx="11">
                  <c:v>0.33314855875831484</c:v>
                </c:pt>
                <c:pt idx="12">
                  <c:v>0.28886168910648713</c:v>
                </c:pt>
                <c:pt idx="13">
                  <c:v>0.24588576960309777</c:v>
                </c:pt>
                <c:pt idx="14">
                  <c:v>0.21661054994388329</c:v>
                </c:pt>
                <c:pt idx="15">
                  <c:v>0</c:v>
                </c:pt>
                <c:pt idx="16">
                  <c:v>0.36170212765957449</c:v>
                </c:pt>
                <c:pt idx="17">
                  <c:v>0.36764705882352944</c:v>
                </c:pt>
                <c:pt idx="18">
                  <c:v>0.28705041746949261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99-4333-80E4-DC6274646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512896"/>
        <c:axId val="73462272"/>
      </c:barChart>
      <c:catAx>
        <c:axId val="74512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ca-ES"/>
          </a:p>
        </c:txPr>
        <c:crossAx val="73462272"/>
        <c:crosses val="autoZero"/>
        <c:auto val="1"/>
        <c:lblAlgn val="ctr"/>
        <c:lblOffset val="100"/>
        <c:noMultiLvlLbl val="0"/>
      </c:catAx>
      <c:valAx>
        <c:axId val="7346227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745128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2000"/>
              <a:t>Alumnes que entenen el valencià per centes 2015-2016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'2016'!$O$24</c:f>
              <c:strCache>
                <c:ptCount val="1"/>
                <c:pt idx="0">
                  <c:v>Gens</c:v>
                </c:pt>
              </c:strCache>
            </c:strRef>
          </c:tx>
          <c:invertIfNegative val="0"/>
          <c:cat>
            <c:strRef>
              <c:f>'2016'!$B$25:$B$43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'2016'!$O$25:$O$43</c:f>
              <c:numCache>
                <c:formatCode>0.00%</c:formatCode>
                <c:ptCount val="19"/>
                <c:pt idx="0">
                  <c:v>9.9376299376299382E-2</c:v>
                </c:pt>
                <c:pt idx="1">
                  <c:v>0.12954186413902052</c:v>
                </c:pt>
                <c:pt idx="2">
                  <c:v>0.10391030899644517</c:v>
                </c:pt>
                <c:pt idx="3">
                  <c:v>0.11066707654472795</c:v>
                </c:pt>
                <c:pt idx="4">
                  <c:v>4.9295774647887321E-2</c:v>
                </c:pt>
                <c:pt idx="5">
                  <c:v>8.8926174496644292E-2</c:v>
                </c:pt>
                <c:pt idx="6">
                  <c:v>7.7900552486187852E-2</c:v>
                </c:pt>
                <c:pt idx="7">
                  <c:v>7.7875193398659101E-2</c:v>
                </c:pt>
                <c:pt idx="8">
                  <c:v>3.8596491228070177E-2</c:v>
                </c:pt>
                <c:pt idx="9">
                  <c:v>6.8647540983606564E-2</c:v>
                </c:pt>
                <c:pt idx="10">
                  <c:v>5.7126696832579184E-2</c:v>
                </c:pt>
                <c:pt idx="11">
                  <c:v>9.3126385809312637E-2</c:v>
                </c:pt>
                <c:pt idx="12">
                  <c:v>0.13586291309669524</c:v>
                </c:pt>
                <c:pt idx="13">
                  <c:v>0.18247821878025169</c:v>
                </c:pt>
                <c:pt idx="14">
                  <c:v>0.265993265993266</c:v>
                </c:pt>
                <c:pt idx="15">
                  <c:v>0</c:v>
                </c:pt>
                <c:pt idx="16">
                  <c:v>7.4468085106382975E-2</c:v>
                </c:pt>
                <c:pt idx="17">
                  <c:v>7.3529411764705885E-2</c:v>
                </c:pt>
                <c:pt idx="18">
                  <c:v>0.1053709055876686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91-4DDA-A9DC-FF4E8F8BE2B8}"/>
            </c:ext>
          </c:extLst>
        </c:ser>
        <c:ser>
          <c:idx val="1"/>
          <c:order val="1"/>
          <c:tx>
            <c:strRef>
              <c:f>'2016'!$P$24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cat>
            <c:strRef>
              <c:f>'2016'!$B$25:$B$43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'2016'!$P$25:$P$43</c:f>
              <c:numCache>
                <c:formatCode>0.00%</c:formatCode>
                <c:ptCount val="19"/>
                <c:pt idx="0">
                  <c:v>0.12432432432432433</c:v>
                </c:pt>
                <c:pt idx="1">
                  <c:v>0.12164296998420221</c:v>
                </c:pt>
                <c:pt idx="2">
                  <c:v>0.10719168717528028</c:v>
                </c:pt>
                <c:pt idx="3">
                  <c:v>0.10974485090685521</c:v>
                </c:pt>
                <c:pt idx="4">
                  <c:v>0.13380281690140844</c:v>
                </c:pt>
                <c:pt idx="5">
                  <c:v>0.13087248322147652</c:v>
                </c:pt>
                <c:pt idx="6">
                  <c:v>9.3922651933701654E-2</c:v>
                </c:pt>
                <c:pt idx="7">
                  <c:v>0.11036616812790098</c:v>
                </c:pt>
                <c:pt idx="8">
                  <c:v>8.5964912280701758E-2</c:v>
                </c:pt>
                <c:pt idx="9">
                  <c:v>8.4016393442622947E-2</c:v>
                </c:pt>
                <c:pt idx="10">
                  <c:v>0.11199095022624435</c:v>
                </c:pt>
                <c:pt idx="11">
                  <c:v>8.2039911308203997E-2</c:v>
                </c:pt>
                <c:pt idx="12">
                  <c:v>0.12974296205630356</c:v>
                </c:pt>
                <c:pt idx="13">
                  <c:v>0.19796708615682479</c:v>
                </c:pt>
                <c:pt idx="14">
                  <c:v>0.18518518518518517</c:v>
                </c:pt>
                <c:pt idx="15">
                  <c:v>0</c:v>
                </c:pt>
                <c:pt idx="16">
                  <c:v>0.1276595744680851</c:v>
                </c:pt>
                <c:pt idx="17">
                  <c:v>0.13235294117647059</c:v>
                </c:pt>
                <c:pt idx="18">
                  <c:v>0.11781470777135516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91-4DDA-A9DC-FF4E8F8BE2B8}"/>
            </c:ext>
          </c:extLst>
        </c:ser>
        <c:ser>
          <c:idx val="2"/>
          <c:order val="2"/>
          <c:tx>
            <c:strRef>
              <c:f>'2016'!$Q$24</c:f>
              <c:strCache>
                <c:ptCount val="1"/>
                <c:pt idx="0">
                  <c:v>Bastant bé</c:v>
                </c:pt>
              </c:strCache>
            </c:strRef>
          </c:tx>
          <c:invertIfNegative val="0"/>
          <c:cat>
            <c:strRef>
              <c:f>'2016'!$B$25:$B$43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'2016'!$Q$25:$Q$43</c:f>
              <c:numCache>
                <c:formatCode>0.00%</c:formatCode>
                <c:ptCount val="19"/>
                <c:pt idx="0">
                  <c:v>0.19875259875259876</c:v>
                </c:pt>
                <c:pt idx="1">
                  <c:v>0.19115323854660349</c:v>
                </c:pt>
                <c:pt idx="2">
                  <c:v>0.20617992890347278</c:v>
                </c:pt>
                <c:pt idx="3">
                  <c:v>0.19981555487242544</c:v>
                </c:pt>
                <c:pt idx="4">
                  <c:v>0.23943661971830985</c:v>
                </c:pt>
                <c:pt idx="5">
                  <c:v>0.23825503355704697</c:v>
                </c:pt>
                <c:pt idx="6">
                  <c:v>0.18674033149171271</c:v>
                </c:pt>
                <c:pt idx="7">
                  <c:v>0.21248066013408973</c:v>
                </c:pt>
                <c:pt idx="8">
                  <c:v>0.29122807017543861</c:v>
                </c:pt>
                <c:pt idx="9">
                  <c:v>0.18135245901639344</c:v>
                </c:pt>
                <c:pt idx="10">
                  <c:v>0.2415158371040724</c:v>
                </c:pt>
                <c:pt idx="11">
                  <c:v>0.18348115299334811</c:v>
                </c:pt>
                <c:pt idx="12">
                  <c:v>0.19583843329253367</c:v>
                </c:pt>
                <c:pt idx="13">
                  <c:v>0.13891577928363988</c:v>
                </c:pt>
                <c:pt idx="14">
                  <c:v>0.11784511784511785</c:v>
                </c:pt>
                <c:pt idx="15">
                  <c:v>0</c:v>
                </c:pt>
                <c:pt idx="16">
                  <c:v>0.19148936170212766</c:v>
                </c:pt>
                <c:pt idx="17">
                  <c:v>0.17647058823529413</c:v>
                </c:pt>
                <c:pt idx="18">
                  <c:v>0.19906069364161849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91-4DDA-A9DC-FF4E8F8BE2B8}"/>
            </c:ext>
          </c:extLst>
        </c:ser>
        <c:ser>
          <c:idx val="3"/>
          <c:order val="3"/>
          <c:tx>
            <c:strRef>
              <c:f>'2016'!$R$24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cat>
            <c:strRef>
              <c:f>'2016'!$B$25:$B$43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'2016'!$R$25:$R$43</c:f>
              <c:numCache>
                <c:formatCode>0.00%</c:formatCode>
                <c:ptCount val="19"/>
                <c:pt idx="0">
                  <c:v>0.57754677754677752</c:v>
                </c:pt>
                <c:pt idx="1">
                  <c:v>0.55766192733017372</c:v>
                </c:pt>
                <c:pt idx="2">
                  <c:v>0.58271807492480177</c:v>
                </c:pt>
                <c:pt idx="3">
                  <c:v>0.57977251767599136</c:v>
                </c:pt>
                <c:pt idx="4">
                  <c:v>0.57746478873239437</c:v>
                </c:pt>
                <c:pt idx="5">
                  <c:v>0.54194630872483218</c:v>
                </c:pt>
                <c:pt idx="6">
                  <c:v>0.64143646408839783</c:v>
                </c:pt>
                <c:pt idx="7">
                  <c:v>0.59927797833935015</c:v>
                </c:pt>
                <c:pt idx="8">
                  <c:v>0.58421052631578951</c:v>
                </c:pt>
                <c:pt idx="9">
                  <c:v>0.66598360655737709</c:v>
                </c:pt>
                <c:pt idx="10">
                  <c:v>0.58936651583710409</c:v>
                </c:pt>
                <c:pt idx="11">
                  <c:v>0.64135254988913526</c:v>
                </c:pt>
                <c:pt idx="12">
                  <c:v>0.53855569155446759</c:v>
                </c:pt>
                <c:pt idx="13">
                  <c:v>0.48063891577928364</c:v>
                </c:pt>
                <c:pt idx="14">
                  <c:v>0.43097643097643096</c:v>
                </c:pt>
                <c:pt idx="15">
                  <c:v>0</c:v>
                </c:pt>
                <c:pt idx="16">
                  <c:v>0.6063829787234043</c:v>
                </c:pt>
                <c:pt idx="17">
                  <c:v>0.61764705882352944</c:v>
                </c:pt>
                <c:pt idx="18">
                  <c:v>0.57775369299935775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91-4DDA-A9DC-FF4E8F8BE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601024"/>
        <c:axId val="73464576"/>
      </c:barChart>
      <c:catAx>
        <c:axId val="896010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ca-ES"/>
          </a:p>
        </c:txPr>
        <c:crossAx val="73464576"/>
        <c:crosses val="autoZero"/>
        <c:auto val="1"/>
        <c:lblAlgn val="ctr"/>
        <c:lblOffset val="100"/>
        <c:noMultiLvlLbl val="0"/>
      </c:catAx>
      <c:valAx>
        <c:axId val="7346457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896010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en-US" sz="2000"/>
              <a:t>Coneixement del valencià dels alumnes curs 2016-2017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'2016'!$B$46</c:f>
              <c:strCache>
                <c:ptCount val="1"/>
                <c:pt idx="0">
                  <c:v>Gens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'2016'!$C$45:$F$45</c:f>
              <c:strCache>
                <c:ptCount val="4"/>
                <c:pt idx="0">
                  <c:v>Sap parlar</c:v>
                </c:pt>
                <c:pt idx="1">
                  <c:v>Sap llegir</c:v>
                </c:pt>
                <c:pt idx="2">
                  <c:v>Sap escriure</c:v>
                </c:pt>
                <c:pt idx="3">
                  <c:v>Entén</c:v>
                </c:pt>
              </c:strCache>
            </c:strRef>
          </c:cat>
          <c:val>
            <c:numRef>
              <c:f>'2016'!$C$46:$F$46</c:f>
              <c:numCache>
                <c:formatCode>0.0%</c:formatCode>
                <c:ptCount val="4"/>
                <c:pt idx="0">
                  <c:v>0.19833815028901733</c:v>
                </c:pt>
                <c:pt idx="1">
                  <c:v>0.13720295439948618</c:v>
                </c:pt>
                <c:pt idx="2">
                  <c:v>0.22535324341682722</c:v>
                </c:pt>
                <c:pt idx="3">
                  <c:v>0.1053709055876686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5E-4937-9104-58F048CBEB5D}"/>
            </c:ext>
          </c:extLst>
        </c:ser>
        <c:ser>
          <c:idx val="1"/>
          <c:order val="1"/>
          <c:tx>
            <c:strRef>
              <c:f>'2016'!$B$47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'2016'!$C$45:$F$45</c:f>
              <c:strCache>
                <c:ptCount val="4"/>
                <c:pt idx="0">
                  <c:v>Sap parlar</c:v>
                </c:pt>
                <c:pt idx="1">
                  <c:v>Sap llegir</c:v>
                </c:pt>
                <c:pt idx="2">
                  <c:v>Sap escriure</c:v>
                </c:pt>
                <c:pt idx="3">
                  <c:v>Entén</c:v>
                </c:pt>
              </c:strCache>
            </c:strRef>
          </c:cat>
          <c:val>
            <c:numRef>
              <c:f>'2016'!$C$47:$F$47</c:f>
              <c:numCache>
                <c:formatCode>0.0%</c:formatCode>
                <c:ptCount val="4"/>
                <c:pt idx="0">
                  <c:v>0.17003853564547206</c:v>
                </c:pt>
                <c:pt idx="1">
                  <c:v>0.1173330122029544</c:v>
                </c:pt>
                <c:pt idx="2">
                  <c:v>0.16012363519588954</c:v>
                </c:pt>
                <c:pt idx="3">
                  <c:v>0.11781470777135516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5E-4937-9104-58F048CBEB5D}"/>
            </c:ext>
          </c:extLst>
        </c:ser>
        <c:ser>
          <c:idx val="2"/>
          <c:order val="2"/>
          <c:tx>
            <c:strRef>
              <c:f>'2016'!$B$48</c:f>
              <c:strCache>
                <c:ptCount val="1"/>
                <c:pt idx="0">
                  <c:v>Bastant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'2016'!$C$45:$F$45</c:f>
              <c:strCache>
                <c:ptCount val="4"/>
                <c:pt idx="0">
                  <c:v>Sap parlar</c:v>
                </c:pt>
                <c:pt idx="1">
                  <c:v>Sap llegir</c:v>
                </c:pt>
                <c:pt idx="2">
                  <c:v>Sap escriure</c:v>
                </c:pt>
                <c:pt idx="3">
                  <c:v>Entén</c:v>
                </c:pt>
              </c:strCache>
            </c:strRef>
          </c:cat>
          <c:val>
            <c:numRef>
              <c:f>'2016'!$C$48:$F$48</c:f>
              <c:numCache>
                <c:formatCode>0.0%</c:formatCode>
                <c:ptCount val="4"/>
                <c:pt idx="0">
                  <c:v>0.28837508028259473</c:v>
                </c:pt>
                <c:pt idx="1">
                  <c:v>0.22567437379576108</c:v>
                </c:pt>
                <c:pt idx="2">
                  <c:v>0.3274727039177906</c:v>
                </c:pt>
                <c:pt idx="3">
                  <c:v>0.19906069364161849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5E-4937-9104-58F048CBEB5D}"/>
            </c:ext>
          </c:extLst>
        </c:ser>
        <c:ser>
          <c:idx val="3"/>
          <c:order val="3"/>
          <c:tx>
            <c:strRef>
              <c:f>'2016'!$B$49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'2016'!$C$45:$F$45</c:f>
              <c:strCache>
                <c:ptCount val="4"/>
                <c:pt idx="0">
                  <c:v>Sap parlar</c:v>
                </c:pt>
                <c:pt idx="1">
                  <c:v>Sap llegir</c:v>
                </c:pt>
                <c:pt idx="2">
                  <c:v>Sap escriure</c:v>
                </c:pt>
                <c:pt idx="3">
                  <c:v>Entén</c:v>
                </c:pt>
              </c:strCache>
            </c:strRef>
          </c:cat>
          <c:val>
            <c:numRef>
              <c:f>'2016'!$C$49:$F$49</c:f>
              <c:numCache>
                <c:formatCode>0.0%</c:formatCode>
                <c:ptCount val="4"/>
                <c:pt idx="0">
                  <c:v>0.34324823378291586</c:v>
                </c:pt>
                <c:pt idx="1">
                  <c:v>0.51978965960179835</c:v>
                </c:pt>
                <c:pt idx="2">
                  <c:v>0.28705041746949261</c:v>
                </c:pt>
                <c:pt idx="3">
                  <c:v>0.57775369299935775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5E-4937-9104-58F048CBE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601536"/>
        <c:axId val="73729152"/>
      </c:barChart>
      <c:catAx>
        <c:axId val="896015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ca-ES"/>
          </a:p>
        </c:txPr>
        <c:crossAx val="73729152"/>
        <c:crosses val="autoZero"/>
        <c:auto val="1"/>
        <c:lblAlgn val="ctr"/>
        <c:lblOffset val="100"/>
        <c:noMultiLvlLbl val="0"/>
      </c:catAx>
      <c:valAx>
        <c:axId val="7372915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896015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 sz="2000" b="1"/>
              <a:t>Alumnes que saben parlar en valencià per centres 2017-2018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'2017'!$C$24</c:f>
              <c:strCache>
                <c:ptCount val="1"/>
                <c:pt idx="0">
                  <c:v>Gens</c:v>
                </c:pt>
              </c:strCache>
            </c:strRef>
          </c:tx>
          <c:invertIfNegative val="0"/>
          <c:cat>
            <c:strRef>
              <c:f>'2017'!$B$25:$B$43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'2017'!$C$25:$C$43</c:f>
              <c:numCache>
                <c:formatCode>0.0%</c:formatCode>
                <c:ptCount val="19"/>
                <c:pt idx="0">
                  <c:v>0.22633571729070256</c:v>
                </c:pt>
                <c:pt idx="1">
                  <c:v>0.2607879924953096</c:v>
                </c:pt>
                <c:pt idx="2">
                  <c:v>0.215065211605004</c:v>
                </c:pt>
                <c:pt idx="3">
                  <c:v>0.21465076660988075</c:v>
                </c:pt>
                <c:pt idx="4">
                  <c:v>0.15708812260536398</c:v>
                </c:pt>
                <c:pt idx="5">
                  <c:v>0.25122349102773245</c:v>
                </c:pt>
                <c:pt idx="6">
                  <c:v>0.17118894918598915</c:v>
                </c:pt>
                <c:pt idx="7">
                  <c:v>0.18280016618196926</c:v>
                </c:pt>
                <c:pt idx="8">
                  <c:v>0.1028428093645485</c:v>
                </c:pt>
                <c:pt idx="9">
                  <c:v>0.13980409617097062</c:v>
                </c:pt>
                <c:pt idx="10">
                  <c:v>0.13059505002632965</c:v>
                </c:pt>
                <c:pt idx="11">
                  <c:v>0.17192268565615462</c:v>
                </c:pt>
                <c:pt idx="12">
                  <c:v>0.25087924970691677</c:v>
                </c:pt>
                <c:pt idx="13">
                  <c:v>0.3936627282491944</c:v>
                </c:pt>
                <c:pt idx="14">
                  <c:v>0.44793713163064836</c:v>
                </c:pt>
                <c:pt idx="15">
                  <c:v>0.14084507042253522</c:v>
                </c:pt>
                <c:pt idx="16">
                  <c:v>5.8823529411764705E-2</c:v>
                </c:pt>
                <c:pt idx="17">
                  <c:v>7.7586206896551727E-2</c:v>
                </c:pt>
                <c:pt idx="18">
                  <c:v>0.21548117154811716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A6-41CD-B8AB-1C15CEAF67FB}"/>
            </c:ext>
          </c:extLst>
        </c:ser>
        <c:ser>
          <c:idx val="1"/>
          <c:order val="1"/>
          <c:tx>
            <c:strRef>
              <c:f>'2017'!$D$24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cat>
            <c:strRef>
              <c:f>'2017'!$B$25:$B$43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'2017'!$D$25:$D$43</c:f>
              <c:numCache>
                <c:formatCode>0.0%</c:formatCode>
                <c:ptCount val="19"/>
                <c:pt idx="0">
                  <c:v>0.17080353386621791</c:v>
                </c:pt>
                <c:pt idx="1">
                  <c:v>0.18198874296435272</c:v>
                </c:pt>
                <c:pt idx="2">
                  <c:v>0.1663561352142667</c:v>
                </c:pt>
                <c:pt idx="3">
                  <c:v>0.15616127200454288</c:v>
                </c:pt>
                <c:pt idx="4">
                  <c:v>0.19157088122605365</c:v>
                </c:pt>
                <c:pt idx="5">
                  <c:v>0.21044045676998369</c:v>
                </c:pt>
                <c:pt idx="6">
                  <c:v>0.13418845584607794</c:v>
                </c:pt>
                <c:pt idx="7">
                  <c:v>0.17116742833402576</c:v>
                </c:pt>
                <c:pt idx="8">
                  <c:v>0.21404682274247491</c:v>
                </c:pt>
                <c:pt idx="9">
                  <c:v>0.13535173642030277</c:v>
                </c:pt>
                <c:pt idx="10">
                  <c:v>0.21011058451816747</c:v>
                </c:pt>
                <c:pt idx="11">
                  <c:v>0.13835198372329605</c:v>
                </c:pt>
                <c:pt idx="12">
                  <c:v>0.18522860492379836</c:v>
                </c:pt>
                <c:pt idx="13">
                  <c:v>0.16756176154672395</c:v>
                </c:pt>
                <c:pt idx="14">
                  <c:v>0.11787819253438114</c:v>
                </c:pt>
                <c:pt idx="15">
                  <c:v>0.21830985915492956</c:v>
                </c:pt>
                <c:pt idx="16">
                  <c:v>0.25882352941176473</c:v>
                </c:pt>
                <c:pt idx="17">
                  <c:v>0.18965517241379309</c:v>
                </c:pt>
                <c:pt idx="18">
                  <c:v>0.16667934575884366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A6-41CD-B8AB-1C15CEAF67FB}"/>
            </c:ext>
          </c:extLst>
        </c:ser>
        <c:ser>
          <c:idx val="2"/>
          <c:order val="2"/>
          <c:tx>
            <c:strRef>
              <c:f>'2017'!$E$24</c:f>
              <c:strCache>
                <c:ptCount val="1"/>
                <c:pt idx="0">
                  <c:v>Bastant bé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'2017'!$B$25:$B$43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'2017'!$E$25:$E$43</c:f>
              <c:numCache>
                <c:formatCode>0.0%</c:formatCode>
                <c:ptCount val="19"/>
                <c:pt idx="0">
                  <c:v>0.29322675641564999</c:v>
                </c:pt>
                <c:pt idx="1">
                  <c:v>0.2776735459662289</c:v>
                </c:pt>
                <c:pt idx="2">
                  <c:v>0.29438381687516635</c:v>
                </c:pt>
                <c:pt idx="3">
                  <c:v>0.2981260647359455</c:v>
                </c:pt>
                <c:pt idx="4">
                  <c:v>0.3065134099616858</c:v>
                </c:pt>
                <c:pt idx="5">
                  <c:v>0.28384991843393148</c:v>
                </c:pt>
                <c:pt idx="6">
                  <c:v>0.25111001480019735</c:v>
                </c:pt>
                <c:pt idx="7">
                  <c:v>0.30162027420024928</c:v>
                </c:pt>
                <c:pt idx="8">
                  <c:v>0.37290969899665549</c:v>
                </c:pt>
                <c:pt idx="9">
                  <c:v>0.31255565449688333</c:v>
                </c:pt>
                <c:pt idx="10">
                  <c:v>0.35755660874144285</c:v>
                </c:pt>
                <c:pt idx="11">
                  <c:v>0.29247202441505593</c:v>
                </c:pt>
                <c:pt idx="12">
                  <c:v>0.25205158264947247</c:v>
                </c:pt>
                <c:pt idx="13">
                  <c:v>0.17400644468313642</c:v>
                </c:pt>
                <c:pt idx="14">
                  <c:v>0.18074656188605109</c:v>
                </c:pt>
                <c:pt idx="15">
                  <c:v>0.35915492957746481</c:v>
                </c:pt>
                <c:pt idx="16">
                  <c:v>0.36470588235294116</c:v>
                </c:pt>
                <c:pt idx="17">
                  <c:v>0.5</c:v>
                </c:pt>
                <c:pt idx="18">
                  <c:v>0.28725751236211489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A6-41CD-B8AB-1C15CEAF67FB}"/>
            </c:ext>
          </c:extLst>
        </c:ser>
        <c:ser>
          <c:idx val="3"/>
          <c:order val="3"/>
          <c:tx>
            <c:strRef>
              <c:f>'2017'!$F$24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'2017'!$B$25:$B$43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'2017'!$F$25:$F$43</c:f>
              <c:numCache>
                <c:formatCode>0.0%</c:formatCode>
                <c:ptCount val="19"/>
                <c:pt idx="0">
                  <c:v>0.30963399242742956</c:v>
                </c:pt>
                <c:pt idx="1">
                  <c:v>0.27954971857410882</c:v>
                </c:pt>
                <c:pt idx="2">
                  <c:v>0.32419483630556295</c:v>
                </c:pt>
                <c:pt idx="3">
                  <c:v>0.33106189664963087</c:v>
                </c:pt>
                <c:pt idx="4">
                  <c:v>0.34482758620689657</c:v>
                </c:pt>
                <c:pt idx="5">
                  <c:v>0.25448613376835238</c:v>
                </c:pt>
                <c:pt idx="6">
                  <c:v>0.44351258016773559</c:v>
                </c:pt>
                <c:pt idx="7">
                  <c:v>0.3444121312837557</c:v>
                </c:pt>
                <c:pt idx="8">
                  <c:v>0.31020066889632109</c:v>
                </c:pt>
                <c:pt idx="9">
                  <c:v>0.41228851291184326</c:v>
                </c:pt>
                <c:pt idx="10">
                  <c:v>0.30173775671406006</c:v>
                </c:pt>
                <c:pt idx="11">
                  <c:v>0.39725330620549337</c:v>
                </c:pt>
                <c:pt idx="12">
                  <c:v>0.31184056271981242</c:v>
                </c:pt>
                <c:pt idx="13">
                  <c:v>0.2647690655209452</c:v>
                </c:pt>
                <c:pt idx="14">
                  <c:v>0.25343811394891946</c:v>
                </c:pt>
                <c:pt idx="15">
                  <c:v>0.28169014084507044</c:v>
                </c:pt>
                <c:pt idx="16">
                  <c:v>0.31764705882352939</c:v>
                </c:pt>
                <c:pt idx="17">
                  <c:v>0.23275862068965517</c:v>
                </c:pt>
                <c:pt idx="18">
                  <c:v>0.33058197033092429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A6-41CD-B8AB-1C15CEAF6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612480"/>
        <c:axId val="207699968"/>
      </c:barChart>
      <c:catAx>
        <c:axId val="190612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ca-ES"/>
          </a:p>
        </c:txPr>
        <c:crossAx val="207699968"/>
        <c:crosses val="autoZero"/>
        <c:auto val="1"/>
        <c:lblAlgn val="ctr"/>
        <c:lblOffset val="100"/>
        <c:noMultiLvlLbl val="0"/>
      </c:catAx>
      <c:valAx>
        <c:axId val="207699968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906124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2000"/>
              <a:t>Alumnes que saben llegir en valencià per centres 2017-2018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'2017'!$G$24</c:f>
              <c:strCache>
                <c:ptCount val="1"/>
                <c:pt idx="0">
                  <c:v>Gens</c:v>
                </c:pt>
              </c:strCache>
            </c:strRef>
          </c:tx>
          <c:invertIfNegative val="0"/>
          <c:cat>
            <c:strRef>
              <c:f>'2017'!$B$25:$B$43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'2017'!$G$25:$G$43</c:f>
              <c:numCache>
                <c:formatCode>0.0%</c:formatCode>
                <c:ptCount val="19"/>
                <c:pt idx="0">
                  <c:v>0.14682372738746319</c:v>
                </c:pt>
                <c:pt idx="1">
                  <c:v>0.18574108818011256</c:v>
                </c:pt>
                <c:pt idx="2">
                  <c:v>0.15624168219323928</c:v>
                </c:pt>
                <c:pt idx="3">
                  <c:v>0.14792731402612153</c:v>
                </c:pt>
                <c:pt idx="4">
                  <c:v>0.10727969348659004</c:v>
                </c:pt>
                <c:pt idx="5">
                  <c:v>0.20065252854812399</c:v>
                </c:pt>
                <c:pt idx="6">
                  <c:v>0.11741489886531821</c:v>
                </c:pt>
                <c:pt idx="7">
                  <c:v>0.1080182800166182</c:v>
                </c:pt>
                <c:pt idx="8">
                  <c:v>7.7759197324414719E-2</c:v>
                </c:pt>
                <c:pt idx="9">
                  <c:v>8.2813891362422079E-2</c:v>
                </c:pt>
                <c:pt idx="10">
                  <c:v>8.6887835703001584E-2</c:v>
                </c:pt>
                <c:pt idx="11">
                  <c:v>0.12563580874872837</c:v>
                </c:pt>
                <c:pt idx="12">
                  <c:v>0.19226260257913247</c:v>
                </c:pt>
                <c:pt idx="13">
                  <c:v>0.23737916219119226</c:v>
                </c:pt>
                <c:pt idx="14">
                  <c:v>0.33497053045186642</c:v>
                </c:pt>
                <c:pt idx="15">
                  <c:v>7.746478873239436E-2</c:v>
                </c:pt>
                <c:pt idx="16">
                  <c:v>5.8823529411764705E-2</c:v>
                </c:pt>
                <c:pt idx="17">
                  <c:v>3.4482758620689655E-2</c:v>
                </c:pt>
                <c:pt idx="18">
                  <c:v>0.14716622289844047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6A-451B-9216-AA1A66EB4C24}"/>
            </c:ext>
          </c:extLst>
        </c:ser>
        <c:ser>
          <c:idx val="1"/>
          <c:order val="1"/>
          <c:tx>
            <c:strRef>
              <c:f>'2017'!$H$24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cat>
            <c:strRef>
              <c:f>'2017'!$B$25:$B$43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'2017'!$H$25:$H$43</c:f>
              <c:numCache>
                <c:formatCode>0.0%</c:formatCode>
                <c:ptCount val="19"/>
                <c:pt idx="0">
                  <c:v>0.13672696676482962</c:v>
                </c:pt>
                <c:pt idx="1">
                  <c:v>0.14258911819887429</c:v>
                </c:pt>
                <c:pt idx="2">
                  <c:v>0.11684854937450093</c:v>
                </c:pt>
                <c:pt idx="3">
                  <c:v>0.11470755252697332</c:v>
                </c:pt>
                <c:pt idx="4">
                  <c:v>0.1111111111111111</c:v>
                </c:pt>
                <c:pt idx="5">
                  <c:v>0.12234910277324633</c:v>
                </c:pt>
                <c:pt idx="6">
                  <c:v>0.10606808090774544</c:v>
                </c:pt>
                <c:pt idx="7">
                  <c:v>0.10718737017033651</c:v>
                </c:pt>
                <c:pt idx="8">
                  <c:v>8.2775919732441472E-2</c:v>
                </c:pt>
                <c:pt idx="9">
                  <c:v>9.6170970614425644E-2</c:v>
                </c:pt>
                <c:pt idx="10">
                  <c:v>0.10637177461822012</c:v>
                </c:pt>
                <c:pt idx="11">
                  <c:v>8.0874872838250247E-2</c:v>
                </c:pt>
                <c:pt idx="12">
                  <c:v>0.12895662368112543</c:v>
                </c:pt>
                <c:pt idx="13">
                  <c:v>0.20408163265306123</c:v>
                </c:pt>
                <c:pt idx="14">
                  <c:v>0.14047151277013753</c:v>
                </c:pt>
                <c:pt idx="15">
                  <c:v>0.1619718309859155</c:v>
                </c:pt>
                <c:pt idx="16">
                  <c:v>7.0588235294117646E-2</c:v>
                </c:pt>
                <c:pt idx="17">
                  <c:v>8.6206896551724144E-2</c:v>
                </c:pt>
                <c:pt idx="18">
                  <c:v>0.11932293647774819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6A-451B-9216-AA1A66EB4C24}"/>
            </c:ext>
          </c:extLst>
        </c:ser>
        <c:ser>
          <c:idx val="2"/>
          <c:order val="2"/>
          <c:tx>
            <c:strRef>
              <c:f>'2017'!$I$24</c:f>
              <c:strCache>
                <c:ptCount val="1"/>
                <c:pt idx="0">
                  <c:v>Bastant bé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'2017'!$B$25:$B$43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'2017'!$I$25:$I$43</c:f>
              <c:numCache>
                <c:formatCode>0.0%</c:formatCode>
                <c:ptCount val="19"/>
                <c:pt idx="0">
                  <c:v>0.22254943205721497</c:v>
                </c:pt>
                <c:pt idx="1">
                  <c:v>0.22795497185741087</c:v>
                </c:pt>
                <c:pt idx="2">
                  <c:v>0.215065211605004</c:v>
                </c:pt>
                <c:pt idx="3">
                  <c:v>0.21436683702441794</c:v>
                </c:pt>
                <c:pt idx="4">
                  <c:v>0.2413793103448276</c:v>
                </c:pt>
                <c:pt idx="5">
                  <c:v>0.25448613376835238</c:v>
                </c:pt>
                <c:pt idx="6">
                  <c:v>0.20029600394671929</c:v>
                </c:pt>
                <c:pt idx="7">
                  <c:v>0.23390112172829247</c:v>
                </c:pt>
                <c:pt idx="8">
                  <c:v>0.29933110367892979</c:v>
                </c:pt>
                <c:pt idx="9">
                  <c:v>0.19857524487978628</c:v>
                </c:pt>
                <c:pt idx="10">
                  <c:v>0.27382833070036861</c:v>
                </c:pt>
                <c:pt idx="11">
                  <c:v>0.1958290946083418</c:v>
                </c:pt>
                <c:pt idx="12">
                  <c:v>0.19460726846424384</c:v>
                </c:pt>
                <c:pt idx="13">
                  <c:v>0.15789473684210525</c:v>
                </c:pt>
                <c:pt idx="14">
                  <c:v>0.14538310412573674</c:v>
                </c:pt>
                <c:pt idx="15">
                  <c:v>0.27464788732394368</c:v>
                </c:pt>
                <c:pt idx="16">
                  <c:v>0.36470588235294116</c:v>
                </c:pt>
                <c:pt idx="17">
                  <c:v>0.31896551724137934</c:v>
                </c:pt>
                <c:pt idx="18">
                  <c:v>0.21772537086344618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6A-451B-9216-AA1A66EB4C24}"/>
            </c:ext>
          </c:extLst>
        </c:ser>
        <c:ser>
          <c:idx val="3"/>
          <c:order val="3"/>
          <c:tx>
            <c:strRef>
              <c:f>'2017'!$J$24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'2017'!$B$25:$B$43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'2017'!$J$25:$J$43</c:f>
              <c:numCache>
                <c:formatCode>0.0%</c:formatCode>
                <c:ptCount val="19"/>
                <c:pt idx="0">
                  <c:v>0.49389987379049222</c:v>
                </c:pt>
                <c:pt idx="1">
                  <c:v>0.44371482176360227</c:v>
                </c:pt>
                <c:pt idx="2">
                  <c:v>0.51184455682725583</c:v>
                </c:pt>
                <c:pt idx="3">
                  <c:v>0.52299829642248719</c:v>
                </c:pt>
                <c:pt idx="4">
                  <c:v>0.54022988505747127</c:v>
                </c:pt>
                <c:pt idx="5">
                  <c:v>0.42251223491027734</c:v>
                </c:pt>
                <c:pt idx="6">
                  <c:v>0.57622101628021705</c:v>
                </c:pt>
                <c:pt idx="7">
                  <c:v>0.55089322808475283</c:v>
                </c:pt>
                <c:pt idx="8">
                  <c:v>0.54013377926421402</c:v>
                </c:pt>
                <c:pt idx="9">
                  <c:v>0.62243989314336601</c:v>
                </c:pt>
                <c:pt idx="10">
                  <c:v>0.53291205897840965</c:v>
                </c:pt>
                <c:pt idx="11">
                  <c:v>0.59766022380467954</c:v>
                </c:pt>
                <c:pt idx="12">
                  <c:v>0.48417350527549824</c:v>
                </c:pt>
                <c:pt idx="13">
                  <c:v>0.40064446831364126</c:v>
                </c:pt>
                <c:pt idx="14">
                  <c:v>0.37917485265225931</c:v>
                </c:pt>
                <c:pt idx="15">
                  <c:v>0.4859154929577465</c:v>
                </c:pt>
                <c:pt idx="16">
                  <c:v>0.50588235294117645</c:v>
                </c:pt>
                <c:pt idx="17">
                  <c:v>0.56034482758620685</c:v>
                </c:pt>
                <c:pt idx="18">
                  <c:v>0.51578546976036521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6A-451B-9216-AA1A66EB4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613504"/>
        <c:axId val="207702848"/>
      </c:barChart>
      <c:catAx>
        <c:axId val="1906135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ca-ES"/>
          </a:p>
        </c:txPr>
        <c:crossAx val="207702848"/>
        <c:crosses val="autoZero"/>
        <c:auto val="1"/>
        <c:lblAlgn val="ctr"/>
        <c:lblOffset val="100"/>
        <c:noMultiLvlLbl val="0"/>
      </c:catAx>
      <c:valAx>
        <c:axId val="207702848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906135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2000"/>
              <a:t>Alumnes que saben escriure en valencià per centres 2017-2018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'2017'!$K$24</c:f>
              <c:strCache>
                <c:ptCount val="1"/>
                <c:pt idx="0">
                  <c:v>Gens</c:v>
                </c:pt>
              </c:strCache>
            </c:strRef>
          </c:tx>
          <c:invertIfNegative val="0"/>
          <c:cat>
            <c:strRef>
              <c:f>'2017'!$B$25:$B$43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'2017'!$K$25:$K$43</c:f>
              <c:numCache>
                <c:formatCode>0.0%</c:formatCode>
                <c:ptCount val="19"/>
                <c:pt idx="0">
                  <c:v>0.24821203197307531</c:v>
                </c:pt>
                <c:pt idx="1">
                  <c:v>0.2879924953095685</c:v>
                </c:pt>
                <c:pt idx="2">
                  <c:v>0.24141602342294383</c:v>
                </c:pt>
                <c:pt idx="3">
                  <c:v>0.24020442930153321</c:v>
                </c:pt>
                <c:pt idx="4">
                  <c:v>0.16475095785440613</c:v>
                </c:pt>
                <c:pt idx="5">
                  <c:v>0.29690048939641112</c:v>
                </c:pt>
                <c:pt idx="6">
                  <c:v>0.19141588554514061</c:v>
                </c:pt>
                <c:pt idx="7">
                  <c:v>0.21063564603240548</c:v>
                </c:pt>
                <c:pt idx="8">
                  <c:v>0.1254180602006689</c:v>
                </c:pt>
                <c:pt idx="9">
                  <c:v>0.16295636687444345</c:v>
                </c:pt>
                <c:pt idx="10">
                  <c:v>0.14586624539231174</c:v>
                </c:pt>
                <c:pt idx="11">
                  <c:v>0.1948118006103764</c:v>
                </c:pt>
                <c:pt idx="12">
                  <c:v>0.2813599062133646</c:v>
                </c:pt>
                <c:pt idx="13">
                  <c:v>0.44522019334049412</c:v>
                </c:pt>
                <c:pt idx="14">
                  <c:v>0.47347740667976423</c:v>
                </c:pt>
                <c:pt idx="15">
                  <c:v>0.15492957746478872</c:v>
                </c:pt>
                <c:pt idx="16">
                  <c:v>0.11764705882352941</c:v>
                </c:pt>
                <c:pt idx="17">
                  <c:v>7.7586206896551727E-2</c:v>
                </c:pt>
                <c:pt idx="18">
                  <c:v>0.24172689235450742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99-4333-80E4-DC62746462E4}"/>
            </c:ext>
          </c:extLst>
        </c:ser>
        <c:ser>
          <c:idx val="1"/>
          <c:order val="1"/>
          <c:tx>
            <c:strRef>
              <c:f>'2017'!$L$24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cat>
            <c:strRef>
              <c:f>'2017'!$B$25:$B$43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'2017'!$L$25:$L$43</c:f>
              <c:numCache>
                <c:formatCode>0.0%</c:formatCode>
                <c:ptCount val="19"/>
                <c:pt idx="0">
                  <c:v>0.16407236011779555</c:v>
                </c:pt>
                <c:pt idx="1">
                  <c:v>0.16885553470919323</c:v>
                </c:pt>
                <c:pt idx="2">
                  <c:v>0.14426404045781208</c:v>
                </c:pt>
                <c:pt idx="3">
                  <c:v>0.13344690516751845</c:v>
                </c:pt>
                <c:pt idx="4">
                  <c:v>0.17624521072796934</c:v>
                </c:pt>
                <c:pt idx="5">
                  <c:v>0.19412724306688417</c:v>
                </c:pt>
                <c:pt idx="6">
                  <c:v>0.13714849531327084</c:v>
                </c:pt>
                <c:pt idx="7">
                  <c:v>0.15621105110095554</c:v>
                </c:pt>
                <c:pt idx="8">
                  <c:v>0.19648829431438128</c:v>
                </c:pt>
                <c:pt idx="9">
                  <c:v>0.13891362422083706</c:v>
                </c:pt>
                <c:pt idx="10">
                  <c:v>0.20958399157451291</c:v>
                </c:pt>
                <c:pt idx="11">
                  <c:v>0.12563580874872837</c:v>
                </c:pt>
                <c:pt idx="12">
                  <c:v>0.16764361078546308</c:v>
                </c:pt>
                <c:pt idx="13">
                  <c:v>0.14446831364124596</c:v>
                </c:pt>
                <c:pt idx="14">
                  <c:v>0.11100196463654224</c:v>
                </c:pt>
                <c:pt idx="15">
                  <c:v>0.176056338028169</c:v>
                </c:pt>
                <c:pt idx="16">
                  <c:v>0.2</c:v>
                </c:pt>
                <c:pt idx="17">
                  <c:v>0.21551724137931033</c:v>
                </c:pt>
                <c:pt idx="18">
                  <c:v>0.15325218714340053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99-4333-80E4-DC62746462E4}"/>
            </c:ext>
          </c:extLst>
        </c:ser>
        <c:ser>
          <c:idx val="2"/>
          <c:order val="2"/>
          <c:tx>
            <c:strRef>
              <c:f>'2017'!$M$24</c:f>
              <c:strCache>
                <c:ptCount val="1"/>
                <c:pt idx="0">
                  <c:v>Bastant bé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'2017'!$B$25:$B$43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'2017'!$M$25:$M$43</c:f>
              <c:numCache>
                <c:formatCode>0.0%</c:formatCode>
                <c:ptCount val="19"/>
                <c:pt idx="0">
                  <c:v>0.31762726125368113</c:v>
                </c:pt>
                <c:pt idx="1">
                  <c:v>0.31613508442776733</c:v>
                </c:pt>
                <c:pt idx="2">
                  <c:v>0.33058291189779077</c:v>
                </c:pt>
                <c:pt idx="3">
                  <c:v>0.34043157296990345</c:v>
                </c:pt>
                <c:pt idx="4">
                  <c:v>0.41762452107279696</c:v>
                </c:pt>
                <c:pt idx="5">
                  <c:v>0.32300163132137033</c:v>
                </c:pt>
                <c:pt idx="6">
                  <c:v>0.32560434139121858</c:v>
                </c:pt>
                <c:pt idx="7">
                  <c:v>0.35064395513086832</c:v>
                </c:pt>
                <c:pt idx="8">
                  <c:v>0.43227424749163879</c:v>
                </c:pt>
                <c:pt idx="9">
                  <c:v>0.34194122885129119</c:v>
                </c:pt>
                <c:pt idx="10">
                  <c:v>0.39547130068457081</c:v>
                </c:pt>
                <c:pt idx="11">
                  <c:v>0.35147507629704983</c:v>
                </c:pt>
                <c:pt idx="12">
                  <c:v>0.28487690504103164</c:v>
                </c:pt>
                <c:pt idx="13">
                  <c:v>0.18904403866809882</c:v>
                </c:pt>
                <c:pt idx="14">
                  <c:v>0.20825147347740669</c:v>
                </c:pt>
                <c:pt idx="15">
                  <c:v>0.38028169014084506</c:v>
                </c:pt>
                <c:pt idx="16">
                  <c:v>0.42352941176470588</c:v>
                </c:pt>
                <c:pt idx="17">
                  <c:v>0.5</c:v>
                </c:pt>
                <c:pt idx="18">
                  <c:v>0.3287181437809053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99-4333-80E4-DC62746462E4}"/>
            </c:ext>
          </c:extLst>
        </c:ser>
        <c:ser>
          <c:idx val="3"/>
          <c:order val="3"/>
          <c:tx>
            <c:strRef>
              <c:f>'2017'!$N$24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'2017'!$B$25:$B$43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'2017'!$N$25:$N$43</c:f>
              <c:numCache>
                <c:formatCode>0.0%</c:formatCode>
                <c:ptCount val="19"/>
                <c:pt idx="0">
                  <c:v>0.27008834665544806</c:v>
                </c:pt>
                <c:pt idx="1">
                  <c:v>0.22701688555347091</c:v>
                </c:pt>
                <c:pt idx="2">
                  <c:v>0.2837370242214533</c:v>
                </c:pt>
                <c:pt idx="3">
                  <c:v>0.28591709256104486</c:v>
                </c:pt>
                <c:pt idx="4">
                  <c:v>0.2413793103448276</c:v>
                </c:pt>
                <c:pt idx="5">
                  <c:v>0.18597063621533441</c:v>
                </c:pt>
                <c:pt idx="6">
                  <c:v>0.34583127775036998</c:v>
                </c:pt>
                <c:pt idx="7">
                  <c:v>0.28250934773577069</c:v>
                </c:pt>
                <c:pt idx="8">
                  <c:v>0.24581939799331104</c:v>
                </c:pt>
                <c:pt idx="9">
                  <c:v>0.3561887800534283</c:v>
                </c:pt>
                <c:pt idx="10">
                  <c:v>0.24907846234860453</c:v>
                </c:pt>
                <c:pt idx="11">
                  <c:v>0.32807731434384535</c:v>
                </c:pt>
                <c:pt idx="12">
                  <c:v>0.26611957796014069</c:v>
                </c:pt>
                <c:pt idx="13">
                  <c:v>0.22126745435016112</c:v>
                </c:pt>
                <c:pt idx="14">
                  <c:v>0.20726915520628683</c:v>
                </c:pt>
                <c:pt idx="15">
                  <c:v>0.28873239436619719</c:v>
                </c:pt>
                <c:pt idx="16">
                  <c:v>0.25882352941176473</c:v>
                </c:pt>
                <c:pt idx="17">
                  <c:v>0.20689655172413793</c:v>
                </c:pt>
                <c:pt idx="18">
                  <c:v>0.27630277672118675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99-4333-80E4-DC6274646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650368"/>
        <c:axId val="207705728"/>
      </c:barChart>
      <c:catAx>
        <c:axId val="1906503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ca-ES"/>
          </a:p>
        </c:txPr>
        <c:crossAx val="207705728"/>
        <c:crosses val="autoZero"/>
        <c:auto val="1"/>
        <c:lblAlgn val="ctr"/>
        <c:lblOffset val="100"/>
        <c:noMultiLvlLbl val="0"/>
      </c:catAx>
      <c:valAx>
        <c:axId val="207705728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906503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2000"/>
              <a:t>Alumnes que entenen el valencià per centes 2017-2018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'2017'!$O$24</c:f>
              <c:strCache>
                <c:ptCount val="1"/>
                <c:pt idx="0">
                  <c:v>Gens</c:v>
                </c:pt>
              </c:strCache>
            </c:strRef>
          </c:tx>
          <c:invertIfNegative val="0"/>
          <c:cat>
            <c:strRef>
              <c:f>'2017'!$B$25:$B$43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'2017'!$O$25:$O$43</c:f>
              <c:numCache>
                <c:formatCode>0.0%</c:formatCode>
                <c:ptCount val="19"/>
                <c:pt idx="0">
                  <c:v>0.10896087505258729</c:v>
                </c:pt>
                <c:pt idx="1">
                  <c:v>0.15103189493433397</c:v>
                </c:pt>
                <c:pt idx="2">
                  <c:v>0.1195102475379292</c:v>
                </c:pt>
                <c:pt idx="3">
                  <c:v>0.11130039750141965</c:v>
                </c:pt>
                <c:pt idx="4">
                  <c:v>8.4291187739463605E-2</c:v>
                </c:pt>
                <c:pt idx="5">
                  <c:v>0.15823817292006526</c:v>
                </c:pt>
                <c:pt idx="6">
                  <c:v>9.0281203749383324E-2</c:v>
                </c:pt>
                <c:pt idx="7">
                  <c:v>7.3535521395928546E-2</c:v>
                </c:pt>
                <c:pt idx="8">
                  <c:v>5.7692307692307696E-2</c:v>
                </c:pt>
                <c:pt idx="9">
                  <c:v>7.2128227960819233E-2</c:v>
                </c:pt>
                <c:pt idx="10">
                  <c:v>5.7925223802001054E-2</c:v>
                </c:pt>
                <c:pt idx="11">
                  <c:v>9.6134282807731439E-2</c:v>
                </c:pt>
                <c:pt idx="12">
                  <c:v>0.13716295427901523</c:v>
                </c:pt>
                <c:pt idx="13">
                  <c:v>0.21643394199785176</c:v>
                </c:pt>
                <c:pt idx="14">
                  <c:v>0.29469548133595286</c:v>
                </c:pt>
                <c:pt idx="15">
                  <c:v>4.9295774647887321E-2</c:v>
                </c:pt>
                <c:pt idx="16">
                  <c:v>3.5294117647058823E-2</c:v>
                </c:pt>
                <c:pt idx="17">
                  <c:v>3.4482758620689655E-2</c:v>
                </c:pt>
                <c:pt idx="18">
                  <c:v>0.11498668695321415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91-4DDA-A9DC-FF4E8F8BE2B8}"/>
            </c:ext>
          </c:extLst>
        </c:ser>
        <c:ser>
          <c:idx val="1"/>
          <c:order val="1"/>
          <c:tx>
            <c:strRef>
              <c:f>'2017'!$P$24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cat>
            <c:strRef>
              <c:f>'2017'!$B$25:$B$43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'2017'!$P$25:$P$43</c:f>
              <c:numCache>
                <c:formatCode>0.0%</c:formatCode>
                <c:ptCount val="19"/>
                <c:pt idx="0">
                  <c:v>0.13336137989061841</c:v>
                </c:pt>
                <c:pt idx="1">
                  <c:v>0.14915572232645402</c:v>
                </c:pt>
                <c:pt idx="2">
                  <c:v>0.11977641735427202</c:v>
                </c:pt>
                <c:pt idx="3">
                  <c:v>0.11754684838160136</c:v>
                </c:pt>
                <c:pt idx="4">
                  <c:v>0.1111111111111111</c:v>
                </c:pt>
                <c:pt idx="5">
                  <c:v>0.12234910277324633</c:v>
                </c:pt>
                <c:pt idx="6">
                  <c:v>9.4227923038973857E-2</c:v>
                </c:pt>
                <c:pt idx="7">
                  <c:v>0.11134191940174491</c:v>
                </c:pt>
                <c:pt idx="8">
                  <c:v>8.1103678929765888E-2</c:v>
                </c:pt>
                <c:pt idx="9">
                  <c:v>8.2813891362422079E-2</c:v>
                </c:pt>
                <c:pt idx="10">
                  <c:v>0.10795155344918378</c:v>
                </c:pt>
                <c:pt idx="11">
                  <c:v>8.6469989827060015E-2</c:v>
                </c:pt>
                <c:pt idx="12">
                  <c:v>0.1477139507620164</c:v>
                </c:pt>
                <c:pt idx="13">
                  <c:v>0.20032223415682063</c:v>
                </c:pt>
                <c:pt idx="14">
                  <c:v>0.16011787819253437</c:v>
                </c:pt>
                <c:pt idx="15">
                  <c:v>0.13380281690140844</c:v>
                </c:pt>
                <c:pt idx="16">
                  <c:v>0.12941176470588237</c:v>
                </c:pt>
                <c:pt idx="17">
                  <c:v>4.3103448275862072E-2</c:v>
                </c:pt>
                <c:pt idx="18">
                  <c:v>0.1203879802206162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91-4DDA-A9DC-FF4E8F8BE2B8}"/>
            </c:ext>
          </c:extLst>
        </c:ser>
        <c:ser>
          <c:idx val="2"/>
          <c:order val="2"/>
          <c:tx>
            <c:strRef>
              <c:f>'2017'!$Q$24</c:f>
              <c:strCache>
                <c:ptCount val="1"/>
                <c:pt idx="0">
                  <c:v>Bastant bé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'2017'!$B$25:$B$43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'2017'!$Q$25:$Q$43</c:f>
              <c:numCache>
                <c:formatCode>0.0%</c:formatCode>
                <c:ptCount val="19"/>
                <c:pt idx="0">
                  <c:v>0.19267984854859066</c:v>
                </c:pt>
                <c:pt idx="1">
                  <c:v>0.18105065666041276</c:v>
                </c:pt>
                <c:pt idx="2">
                  <c:v>0.18445568272557891</c:v>
                </c:pt>
                <c:pt idx="3">
                  <c:v>0.19193639977285634</c:v>
                </c:pt>
                <c:pt idx="4">
                  <c:v>0.20689655172413793</c:v>
                </c:pt>
                <c:pt idx="5">
                  <c:v>0.2267536704730832</c:v>
                </c:pt>
                <c:pt idx="6">
                  <c:v>0.18302910705476072</c:v>
                </c:pt>
                <c:pt idx="7">
                  <c:v>0.19318653926049023</c:v>
                </c:pt>
                <c:pt idx="8">
                  <c:v>0.26421404682274247</c:v>
                </c:pt>
                <c:pt idx="9">
                  <c:v>0.15316117542297417</c:v>
                </c:pt>
                <c:pt idx="10">
                  <c:v>0.22801474460242233</c:v>
                </c:pt>
                <c:pt idx="11">
                  <c:v>0.16683621566632756</c:v>
                </c:pt>
                <c:pt idx="12">
                  <c:v>0.18522860492379836</c:v>
                </c:pt>
                <c:pt idx="13">
                  <c:v>0.1460794844253491</c:v>
                </c:pt>
                <c:pt idx="14">
                  <c:v>0.13555992141453832</c:v>
                </c:pt>
                <c:pt idx="15">
                  <c:v>0.24647887323943662</c:v>
                </c:pt>
                <c:pt idx="16">
                  <c:v>0.18823529411764706</c:v>
                </c:pt>
                <c:pt idx="17">
                  <c:v>0.36206896551724138</c:v>
                </c:pt>
                <c:pt idx="18">
                  <c:v>0.18862685431723089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91-4DDA-A9DC-FF4E8F8BE2B8}"/>
            </c:ext>
          </c:extLst>
        </c:ser>
        <c:ser>
          <c:idx val="3"/>
          <c:order val="3"/>
          <c:tx>
            <c:strRef>
              <c:f>'2017'!$R$24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'2017'!$B$25:$B$43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'2017'!$R$25:$R$43</c:f>
              <c:numCache>
                <c:formatCode>0.0%</c:formatCode>
                <c:ptCount val="19"/>
                <c:pt idx="0">
                  <c:v>0.56499789650820365</c:v>
                </c:pt>
                <c:pt idx="1">
                  <c:v>0.51876172607879922</c:v>
                </c:pt>
                <c:pt idx="2">
                  <c:v>0.57625765238221982</c:v>
                </c:pt>
                <c:pt idx="3">
                  <c:v>0.57921635434412266</c:v>
                </c:pt>
                <c:pt idx="4">
                  <c:v>0.5977011494252874</c:v>
                </c:pt>
                <c:pt idx="5">
                  <c:v>0.4926590538336052</c:v>
                </c:pt>
                <c:pt idx="6">
                  <c:v>0.6324617661568821</c:v>
                </c:pt>
                <c:pt idx="7">
                  <c:v>0.62193601994183634</c:v>
                </c:pt>
                <c:pt idx="8">
                  <c:v>0.59698996655518399</c:v>
                </c:pt>
                <c:pt idx="9">
                  <c:v>0.69189670525378455</c:v>
                </c:pt>
                <c:pt idx="10">
                  <c:v>0.60610847814639279</c:v>
                </c:pt>
                <c:pt idx="11">
                  <c:v>0.65055951169888093</c:v>
                </c:pt>
                <c:pt idx="12">
                  <c:v>0.52989449003516997</c:v>
                </c:pt>
                <c:pt idx="13">
                  <c:v>0.43716433941997851</c:v>
                </c:pt>
                <c:pt idx="14">
                  <c:v>0.40962671905697445</c:v>
                </c:pt>
                <c:pt idx="15">
                  <c:v>0.57042253521126762</c:v>
                </c:pt>
                <c:pt idx="16">
                  <c:v>0.6470588235294118</c:v>
                </c:pt>
                <c:pt idx="17">
                  <c:v>0.56034482758620685</c:v>
                </c:pt>
                <c:pt idx="18">
                  <c:v>0.5759984785089387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91-4DDA-A9DC-FF4E8F8BE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614016"/>
        <c:axId val="208126528"/>
      </c:barChart>
      <c:catAx>
        <c:axId val="1906140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ca-ES"/>
          </a:p>
        </c:txPr>
        <c:crossAx val="208126528"/>
        <c:crosses val="autoZero"/>
        <c:auto val="1"/>
        <c:lblAlgn val="ctr"/>
        <c:lblOffset val="100"/>
        <c:noMultiLvlLbl val="0"/>
      </c:catAx>
      <c:valAx>
        <c:axId val="208126528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906140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en-US" sz="2000"/>
              <a:t>Coneixement del valencià dels alumnes curs 2017-2018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'2017'!$B$46</c:f>
              <c:strCache>
                <c:ptCount val="1"/>
                <c:pt idx="0">
                  <c:v>Gens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'2017'!$C$45:$F$45</c:f>
              <c:strCache>
                <c:ptCount val="4"/>
                <c:pt idx="0">
                  <c:v>Sap parlar</c:v>
                </c:pt>
                <c:pt idx="1">
                  <c:v>Sap llegir</c:v>
                </c:pt>
                <c:pt idx="2">
                  <c:v>Sap escriure</c:v>
                </c:pt>
                <c:pt idx="3">
                  <c:v>Entén</c:v>
                </c:pt>
              </c:strCache>
            </c:strRef>
          </c:cat>
          <c:val>
            <c:numRef>
              <c:f>'2017'!$C$46:$F$46</c:f>
              <c:numCache>
                <c:formatCode>0.0%</c:formatCode>
                <c:ptCount val="4"/>
                <c:pt idx="0">
                  <c:v>0.21548117154811716</c:v>
                </c:pt>
                <c:pt idx="1">
                  <c:v>0.14716622289844047</c:v>
                </c:pt>
                <c:pt idx="2">
                  <c:v>0.24172689235450742</c:v>
                </c:pt>
                <c:pt idx="3">
                  <c:v>0.11498668695321415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5E-4937-9104-58F048CBEB5D}"/>
            </c:ext>
          </c:extLst>
        </c:ser>
        <c:ser>
          <c:idx val="1"/>
          <c:order val="1"/>
          <c:tx>
            <c:strRef>
              <c:f>'2017'!$B$47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'2017'!$C$45:$F$45</c:f>
              <c:strCache>
                <c:ptCount val="4"/>
                <c:pt idx="0">
                  <c:v>Sap parlar</c:v>
                </c:pt>
                <c:pt idx="1">
                  <c:v>Sap llegir</c:v>
                </c:pt>
                <c:pt idx="2">
                  <c:v>Sap escriure</c:v>
                </c:pt>
                <c:pt idx="3">
                  <c:v>Entén</c:v>
                </c:pt>
              </c:strCache>
            </c:strRef>
          </c:cat>
          <c:val>
            <c:numRef>
              <c:f>'2017'!$C$47:$F$47</c:f>
              <c:numCache>
                <c:formatCode>0.0%</c:formatCode>
                <c:ptCount val="4"/>
                <c:pt idx="0">
                  <c:v>0.16667934575884366</c:v>
                </c:pt>
                <c:pt idx="1">
                  <c:v>0.11932293647774819</c:v>
                </c:pt>
                <c:pt idx="2">
                  <c:v>0.15325218714340053</c:v>
                </c:pt>
                <c:pt idx="3">
                  <c:v>0.1203879802206162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5E-4937-9104-58F048CBEB5D}"/>
            </c:ext>
          </c:extLst>
        </c:ser>
        <c:ser>
          <c:idx val="2"/>
          <c:order val="2"/>
          <c:tx>
            <c:strRef>
              <c:f>'2017'!$B$48</c:f>
              <c:strCache>
                <c:ptCount val="1"/>
                <c:pt idx="0">
                  <c:v>Bastant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'2017'!$C$45:$F$45</c:f>
              <c:strCache>
                <c:ptCount val="4"/>
                <c:pt idx="0">
                  <c:v>Sap parlar</c:v>
                </c:pt>
                <c:pt idx="1">
                  <c:v>Sap llegir</c:v>
                </c:pt>
                <c:pt idx="2">
                  <c:v>Sap escriure</c:v>
                </c:pt>
                <c:pt idx="3">
                  <c:v>Entén</c:v>
                </c:pt>
              </c:strCache>
            </c:strRef>
          </c:cat>
          <c:val>
            <c:numRef>
              <c:f>'2017'!$C$48:$F$48</c:f>
              <c:numCache>
                <c:formatCode>0.0%</c:formatCode>
                <c:ptCount val="4"/>
                <c:pt idx="0">
                  <c:v>0.28725751236211489</c:v>
                </c:pt>
                <c:pt idx="1">
                  <c:v>0.21772537086344618</c:v>
                </c:pt>
                <c:pt idx="2">
                  <c:v>0.3287181437809053</c:v>
                </c:pt>
                <c:pt idx="3">
                  <c:v>0.18862685431723089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5E-4937-9104-58F048CBEB5D}"/>
            </c:ext>
          </c:extLst>
        </c:ser>
        <c:ser>
          <c:idx val="3"/>
          <c:order val="3"/>
          <c:tx>
            <c:strRef>
              <c:f>'2017'!$B$49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'2017'!$C$45:$F$45</c:f>
              <c:strCache>
                <c:ptCount val="4"/>
                <c:pt idx="0">
                  <c:v>Sap parlar</c:v>
                </c:pt>
                <c:pt idx="1">
                  <c:v>Sap llegir</c:v>
                </c:pt>
                <c:pt idx="2">
                  <c:v>Sap escriure</c:v>
                </c:pt>
                <c:pt idx="3">
                  <c:v>Entén</c:v>
                </c:pt>
              </c:strCache>
            </c:strRef>
          </c:cat>
          <c:val>
            <c:numRef>
              <c:f>'2017'!$C$49:$F$49</c:f>
              <c:numCache>
                <c:formatCode>0.0%</c:formatCode>
                <c:ptCount val="4"/>
                <c:pt idx="0">
                  <c:v>0.33058197033092429</c:v>
                </c:pt>
                <c:pt idx="1">
                  <c:v>0.51578546976036521</c:v>
                </c:pt>
                <c:pt idx="2">
                  <c:v>0.27630277672118675</c:v>
                </c:pt>
                <c:pt idx="3">
                  <c:v>0.5759984785089387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5E-4937-9104-58F048CBE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651904"/>
        <c:axId val="208129408"/>
      </c:barChart>
      <c:catAx>
        <c:axId val="19065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ca-ES"/>
          </a:p>
        </c:txPr>
        <c:crossAx val="208129408"/>
        <c:crosses val="autoZero"/>
        <c:auto val="1"/>
        <c:lblAlgn val="ctr"/>
        <c:lblOffset val="100"/>
        <c:noMultiLvlLbl val="0"/>
      </c:catAx>
      <c:valAx>
        <c:axId val="208129408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906519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2000"/>
              <a:t>Coneixement del valencià dels alumnes curs 2018-2019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'2018'!$B$46</c:f>
              <c:strCache>
                <c:ptCount val="1"/>
                <c:pt idx="0">
                  <c:v>Gens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'2017'!$C$45:$F$45</c:f>
              <c:strCache>
                <c:ptCount val="4"/>
                <c:pt idx="0">
                  <c:v>Sap parlar</c:v>
                </c:pt>
                <c:pt idx="1">
                  <c:v>Sap llegir</c:v>
                </c:pt>
                <c:pt idx="2">
                  <c:v>Sap escriure</c:v>
                </c:pt>
                <c:pt idx="3">
                  <c:v>Entén</c:v>
                </c:pt>
              </c:strCache>
            </c:strRef>
          </c:cat>
          <c:val>
            <c:numRef>
              <c:f>'2018'!$C$46:$F$46</c:f>
              <c:numCache>
                <c:formatCode>0.0%</c:formatCode>
                <c:ptCount val="4"/>
                <c:pt idx="0">
                  <c:v>0.23341726483520614</c:v>
                </c:pt>
                <c:pt idx="1">
                  <c:v>0.15938216392949753</c:v>
                </c:pt>
                <c:pt idx="2">
                  <c:v>0.26013754744635276</c:v>
                </c:pt>
                <c:pt idx="3">
                  <c:v>0.12525837122778008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9B-48CC-8C71-17B3BDD623D5}"/>
            </c:ext>
          </c:extLst>
        </c:ser>
        <c:ser>
          <c:idx val="4"/>
          <c:order val="1"/>
          <c:tx>
            <c:strRef>
              <c:f>'2018'!$B$47</c:f>
              <c:strCache>
                <c:ptCount val="1"/>
                <c:pt idx="0">
                  <c:v>Un poc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'2018'!$C$47:$F$47</c:f>
              <c:numCache>
                <c:formatCode>0.0%</c:formatCode>
                <c:ptCount val="4"/>
                <c:pt idx="0">
                  <c:v>0.16686083655905898</c:v>
                </c:pt>
                <c:pt idx="1">
                  <c:v>0.12578450900071406</c:v>
                </c:pt>
                <c:pt idx="2">
                  <c:v>0.15246721034236538</c:v>
                </c:pt>
                <c:pt idx="3">
                  <c:v>0.12758840993648765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79B-48CC-8C71-17B3BDD623D5}"/>
            </c:ext>
          </c:extLst>
        </c:ser>
        <c:ser>
          <c:idx val="2"/>
          <c:order val="2"/>
          <c:tx>
            <c:strRef>
              <c:f>'2018'!$B$48</c:f>
              <c:strCache>
                <c:ptCount val="1"/>
                <c:pt idx="0">
                  <c:v>Bastant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'2017'!$C$45:$F$45</c:f>
              <c:strCache>
                <c:ptCount val="4"/>
                <c:pt idx="0">
                  <c:v>Sap parlar</c:v>
                </c:pt>
                <c:pt idx="1">
                  <c:v>Sap llegir</c:v>
                </c:pt>
                <c:pt idx="2">
                  <c:v>Sap escriure</c:v>
                </c:pt>
                <c:pt idx="3">
                  <c:v>Entén</c:v>
                </c:pt>
              </c:strCache>
            </c:strRef>
          </c:cat>
          <c:val>
            <c:numRef>
              <c:f>'2018'!$C$48:$F$48</c:f>
              <c:numCache>
                <c:formatCode>0.0%</c:formatCode>
                <c:ptCount val="4"/>
                <c:pt idx="0">
                  <c:v>0.27569619301740012</c:v>
                </c:pt>
                <c:pt idx="1">
                  <c:v>0.20940283362771994</c:v>
                </c:pt>
                <c:pt idx="2">
                  <c:v>0.3152316885264384</c:v>
                </c:pt>
                <c:pt idx="3">
                  <c:v>0.18816941636288473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9B-48CC-8C71-17B3BDD623D5}"/>
            </c:ext>
          </c:extLst>
        </c:ser>
        <c:ser>
          <c:idx val="3"/>
          <c:order val="3"/>
          <c:tx>
            <c:strRef>
              <c:f>'2018'!$B$49</c:f>
              <c:strCache>
                <c:ptCount val="1"/>
                <c:pt idx="0">
                  <c:v>Perfectament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'2017'!$C$45:$F$45</c:f>
              <c:strCache>
                <c:ptCount val="4"/>
                <c:pt idx="0">
                  <c:v>Sap parlar</c:v>
                </c:pt>
                <c:pt idx="1">
                  <c:v>Sap llegir</c:v>
                </c:pt>
                <c:pt idx="2">
                  <c:v>Sap escriure</c:v>
                </c:pt>
                <c:pt idx="3">
                  <c:v>Entén</c:v>
                </c:pt>
              </c:strCache>
            </c:strRef>
          </c:cat>
          <c:val>
            <c:numRef>
              <c:f>'2017'!$C$49:$F$49</c:f>
              <c:numCache>
                <c:formatCode>0.0%</c:formatCode>
                <c:ptCount val="4"/>
                <c:pt idx="0">
                  <c:v>0.33058197033092429</c:v>
                </c:pt>
                <c:pt idx="1">
                  <c:v>0.51578546976036521</c:v>
                </c:pt>
                <c:pt idx="2">
                  <c:v>0.27630277672118675</c:v>
                </c:pt>
                <c:pt idx="3">
                  <c:v>0.5759984785089387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9B-48CC-8C71-17B3BDD623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651904"/>
        <c:axId val="208129408"/>
      </c:barChart>
      <c:catAx>
        <c:axId val="19065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08129408"/>
        <c:crosses val="autoZero"/>
        <c:auto val="1"/>
        <c:lblAlgn val="ctr"/>
        <c:lblOffset val="100"/>
        <c:noMultiLvlLbl val="0"/>
      </c:catAx>
      <c:valAx>
        <c:axId val="208129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9065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/>
              <a:t>Alumnes</a:t>
            </a:r>
            <a:r>
              <a:rPr lang="ca-ES" baseline="0"/>
              <a:t> que saben llegir</a:t>
            </a:r>
            <a:r>
              <a:rPr lang="ca-ES"/>
              <a:t> en valencià (2011-2012)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5.0850950827628576E-2"/>
          <c:y val="0.11972965956652047"/>
          <c:w val="0.81008743579391751"/>
          <c:h val="0.67072126414165756"/>
        </c:manualLayout>
      </c:layout>
      <c:barChart>
        <c:barDir val="col"/>
        <c:grouping val="clustered"/>
        <c:varyColors val="0"/>
        <c:ser>
          <c:idx val="0"/>
          <c:order val="0"/>
          <c:tx>
            <c:v>Gens</c:v>
          </c:tx>
          <c:invertIfNegative val="0"/>
          <c:cat>
            <c:strRef>
              <c:f>'2011'!$B$22:$B$36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'2011'!$G$22:$G$36</c:f>
              <c:numCache>
                <c:formatCode>0%</c:formatCode>
                <c:ptCount val="15"/>
                <c:pt idx="0">
                  <c:v>0.1575113808801214</c:v>
                </c:pt>
                <c:pt idx="1">
                  <c:v>0.10328947368421053</c:v>
                </c:pt>
                <c:pt idx="2">
                  <c:v>8.298407376362113E-2</c:v>
                </c:pt>
                <c:pt idx="3">
                  <c:v>9.480192351728875E-2</c:v>
                </c:pt>
                <c:pt idx="4">
                  <c:v>5.8988764044943819E-2</c:v>
                </c:pt>
                <c:pt idx="5">
                  <c:v>9.1216216216216214E-2</c:v>
                </c:pt>
                <c:pt idx="6">
                  <c:v>7.681940700808626E-2</c:v>
                </c:pt>
                <c:pt idx="7">
                  <c:v>8.7370242214532878E-2</c:v>
                </c:pt>
                <c:pt idx="8">
                  <c:v>4.2159383033419026E-2</c:v>
                </c:pt>
                <c:pt idx="9">
                  <c:v>6.2568008705114253E-2</c:v>
                </c:pt>
                <c:pt idx="10">
                  <c:v>4.1969330104923326E-2</c:v>
                </c:pt>
                <c:pt idx="11">
                  <c:v>7.2925060435132957E-2</c:v>
                </c:pt>
                <c:pt idx="12">
                  <c:v>0.15087396504139836</c:v>
                </c:pt>
                <c:pt idx="13">
                  <c:v>0.21908396946564884</c:v>
                </c:pt>
                <c:pt idx="14">
                  <c:v>9.4096448095776192E-2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E2-4565-B6F5-9B659EEE7893}"/>
            </c:ext>
          </c:extLst>
        </c:ser>
        <c:ser>
          <c:idx val="1"/>
          <c:order val="1"/>
          <c:tx>
            <c:strRef>
              <c:f>'2011'!$D$38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cat>
            <c:strRef>
              <c:f>'2011'!$B$22:$B$36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'2011'!$H$22:$H$36</c:f>
              <c:numCache>
                <c:formatCode>0%</c:formatCode>
                <c:ptCount val="15"/>
                <c:pt idx="0">
                  <c:v>0.10440060698027315</c:v>
                </c:pt>
                <c:pt idx="1">
                  <c:v>8.9144736842105263E-2</c:v>
                </c:pt>
                <c:pt idx="2">
                  <c:v>8.8292819223246721E-2</c:v>
                </c:pt>
                <c:pt idx="3">
                  <c:v>8.4039386306388825E-2</c:v>
                </c:pt>
                <c:pt idx="4">
                  <c:v>6.6011235955056174E-2</c:v>
                </c:pt>
                <c:pt idx="5">
                  <c:v>9.749034749034749E-2</c:v>
                </c:pt>
                <c:pt idx="6">
                  <c:v>7.7268643306379156E-2</c:v>
                </c:pt>
                <c:pt idx="7">
                  <c:v>0.1046712802768166</c:v>
                </c:pt>
                <c:pt idx="8">
                  <c:v>7.9177377892030845E-2</c:v>
                </c:pt>
                <c:pt idx="9">
                  <c:v>6.8008705114254622E-2</c:v>
                </c:pt>
                <c:pt idx="10">
                  <c:v>6.7393058918482643E-2</c:v>
                </c:pt>
                <c:pt idx="11">
                  <c:v>8.380338436744561E-2</c:v>
                </c:pt>
                <c:pt idx="12">
                  <c:v>9.1996320147194111E-2</c:v>
                </c:pt>
                <c:pt idx="13">
                  <c:v>0.12900763358778625</c:v>
                </c:pt>
                <c:pt idx="14">
                  <c:v>8.807989493937636E-2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E2-4565-B6F5-9B659EEE7893}"/>
            </c:ext>
          </c:extLst>
        </c:ser>
        <c:ser>
          <c:idx val="2"/>
          <c:order val="2"/>
          <c:tx>
            <c:v>Bastant bé</c:v>
          </c:tx>
          <c:invertIfNegative val="0"/>
          <c:cat>
            <c:strRef>
              <c:f>'2011'!$B$22:$B$36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'2011'!$I$22:$I$36</c:f>
              <c:numCache>
                <c:formatCode>0%</c:formatCode>
                <c:ptCount val="15"/>
                <c:pt idx="0">
                  <c:v>0.18816388467374812</c:v>
                </c:pt>
                <c:pt idx="1">
                  <c:v>0.20822368421052631</c:v>
                </c:pt>
                <c:pt idx="2">
                  <c:v>0.20899692651578652</c:v>
                </c:pt>
                <c:pt idx="3">
                  <c:v>0.20403022670025189</c:v>
                </c:pt>
                <c:pt idx="4">
                  <c:v>0.22612359550561797</c:v>
                </c:pt>
                <c:pt idx="5">
                  <c:v>0.25627413127413129</c:v>
                </c:pt>
                <c:pt idx="6">
                  <c:v>0.18149146451033243</c:v>
                </c:pt>
                <c:pt idx="7">
                  <c:v>0.21842560553633217</c:v>
                </c:pt>
                <c:pt idx="8">
                  <c:v>0.24832904884318766</c:v>
                </c:pt>
                <c:pt idx="9">
                  <c:v>0.15995647442872687</c:v>
                </c:pt>
                <c:pt idx="10">
                  <c:v>0.22679580306698952</c:v>
                </c:pt>
                <c:pt idx="11">
                  <c:v>0.20547945205479451</c:v>
                </c:pt>
                <c:pt idx="12">
                  <c:v>0.16743330266789327</c:v>
                </c:pt>
                <c:pt idx="13">
                  <c:v>0.13893129770992366</c:v>
                </c:pt>
                <c:pt idx="14">
                  <c:v>0.20480713434932657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E2-4565-B6F5-9B659EEE7893}"/>
            </c:ext>
          </c:extLst>
        </c:ser>
        <c:ser>
          <c:idx val="3"/>
          <c:order val="3"/>
          <c:tx>
            <c:strRef>
              <c:f>'2011'!$F$38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cat>
            <c:strRef>
              <c:f>'2011'!$B$22:$B$36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'2011'!$J$22:$J$36</c:f>
              <c:numCache>
                <c:formatCode>0%</c:formatCode>
                <c:ptCount val="15"/>
                <c:pt idx="0">
                  <c:v>0.54992412746585739</c:v>
                </c:pt>
                <c:pt idx="1">
                  <c:v>0.5993421052631579</c:v>
                </c:pt>
                <c:pt idx="2">
                  <c:v>0.61972618049734562</c:v>
                </c:pt>
                <c:pt idx="3">
                  <c:v>0.61712846347607053</c:v>
                </c:pt>
                <c:pt idx="4">
                  <c:v>0.648876404494382</c:v>
                </c:pt>
                <c:pt idx="5">
                  <c:v>0.55501930501930496</c:v>
                </c:pt>
                <c:pt idx="6">
                  <c:v>0.66442048517520214</c:v>
                </c:pt>
                <c:pt idx="7">
                  <c:v>0.5895328719723183</c:v>
                </c:pt>
                <c:pt idx="8">
                  <c:v>0.6303341902313625</c:v>
                </c:pt>
                <c:pt idx="9">
                  <c:v>0.70946681175190429</c:v>
                </c:pt>
                <c:pt idx="10">
                  <c:v>0.66384180790960456</c:v>
                </c:pt>
                <c:pt idx="11">
                  <c:v>0.63779210314262691</c:v>
                </c:pt>
                <c:pt idx="12">
                  <c:v>0.58969641214351431</c:v>
                </c:pt>
                <c:pt idx="13">
                  <c:v>0.51297709923664125</c:v>
                </c:pt>
                <c:pt idx="14">
                  <c:v>0.61301652261552086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4E2-4565-B6F5-9B659EEE7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368640"/>
        <c:axId val="270639680"/>
      </c:barChart>
      <c:catAx>
        <c:axId val="7236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70639680"/>
        <c:crosses val="autoZero"/>
        <c:auto val="1"/>
        <c:lblAlgn val="ctr"/>
        <c:lblOffset val="100"/>
        <c:noMultiLvlLbl val="0"/>
      </c:catAx>
      <c:valAx>
        <c:axId val="27063968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23686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 sz="2000" b="1"/>
              <a:t>Alumnes que saben parlar en valencià per centres 2018-2019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'2018'!$C$23</c:f>
              <c:strCache>
                <c:ptCount val="1"/>
                <c:pt idx="0">
                  <c:v>Gens</c:v>
                </c:pt>
              </c:strCache>
            </c:strRef>
          </c:tx>
          <c:invertIfNegative val="0"/>
          <c:val>
            <c:numRef>
              <c:f>'2018'!$C$24:$C$43</c:f>
              <c:numCache>
                <c:formatCode>0.00%</c:formatCode>
                <c:ptCount val="20"/>
                <c:pt idx="0">
                  <c:v>0.24488054607508533</c:v>
                </c:pt>
                <c:pt idx="1">
                  <c:v>0.28585271317829458</c:v>
                </c:pt>
                <c:pt idx="2">
                  <c:v>0.22126975622823467</c:v>
                </c:pt>
                <c:pt idx="3">
                  <c:v>0.21480831138425519</c:v>
                </c:pt>
                <c:pt idx="4">
                  <c:v>0.14391143911439114</c:v>
                </c:pt>
                <c:pt idx="5">
                  <c:v>0.27353463587921845</c:v>
                </c:pt>
                <c:pt idx="6">
                  <c:v>0.19778002018163471</c:v>
                </c:pt>
                <c:pt idx="7">
                  <c:v>0.19781553398058252</c:v>
                </c:pt>
                <c:pt idx="8">
                  <c:v>0.12292358803986711</c:v>
                </c:pt>
                <c:pt idx="9">
                  <c:v>0.18251273344651953</c:v>
                </c:pt>
                <c:pt idx="10">
                  <c:v>0.13997985901309165</c:v>
                </c:pt>
                <c:pt idx="11">
                  <c:v>0.19379844961240311</c:v>
                </c:pt>
                <c:pt idx="12">
                  <c:v>0.2502951593860685</c:v>
                </c:pt>
                <c:pt idx="13">
                  <c:v>0.42175925925925928</c:v>
                </c:pt>
                <c:pt idx="14">
                  <c:v>0.48026315789473684</c:v>
                </c:pt>
                <c:pt idx="15">
                  <c:v>0.13714285714285715</c:v>
                </c:pt>
                <c:pt idx="16">
                  <c:v>0.13714285714285715</c:v>
                </c:pt>
                <c:pt idx="17">
                  <c:v>0.13461538461538461</c:v>
                </c:pt>
                <c:pt idx="18">
                  <c:v>0.14084507042253522</c:v>
                </c:pt>
                <c:pt idx="19">
                  <c:v>0.23341726483520614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083-4681-8F3A-676A4FE14B26}"/>
            </c:ext>
          </c:extLst>
        </c:ser>
        <c:ser>
          <c:idx val="1"/>
          <c:order val="1"/>
          <c:tx>
            <c:strRef>
              <c:f>'2018'!$D$23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val>
            <c:numRef>
              <c:f>'2018'!$D$24:$D$43</c:f>
              <c:numCache>
                <c:formatCode>0.00%</c:formatCode>
                <c:ptCount val="20"/>
                <c:pt idx="0">
                  <c:v>0.17918088737201365</c:v>
                </c:pt>
                <c:pt idx="1">
                  <c:v>0.16666666666666666</c:v>
                </c:pt>
                <c:pt idx="2">
                  <c:v>0.1676935440664345</c:v>
                </c:pt>
                <c:pt idx="3">
                  <c:v>0.16242317822651448</c:v>
                </c:pt>
                <c:pt idx="4">
                  <c:v>0.19926199261992619</c:v>
                </c:pt>
                <c:pt idx="5">
                  <c:v>0.19715808170515098</c:v>
                </c:pt>
                <c:pt idx="6">
                  <c:v>0.15287588294651866</c:v>
                </c:pt>
                <c:pt idx="7">
                  <c:v>0.17313915857605178</c:v>
                </c:pt>
                <c:pt idx="8">
                  <c:v>0.19684385382059802</c:v>
                </c:pt>
                <c:pt idx="9">
                  <c:v>0.14346349745331069</c:v>
                </c:pt>
                <c:pt idx="10">
                  <c:v>0.19587109768378649</c:v>
                </c:pt>
                <c:pt idx="11">
                  <c:v>0.13540051679586562</c:v>
                </c:pt>
                <c:pt idx="12">
                  <c:v>0.18063754427390791</c:v>
                </c:pt>
                <c:pt idx="13">
                  <c:v>0.16388888888888889</c:v>
                </c:pt>
                <c:pt idx="14">
                  <c:v>0.11278195488721804</c:v>
                </c:pt>
                <c:pt idx="15">
                  <c:v>0.2</c:v>
                </c:pt>
                <c:pt idx="16">
                  <c:v>0.2</c:v>
                </c:pt>
                <c:pt idx="17">
                  <c:v>0.22115384615384615</c:v>
                </c:pt>
                <c:pt idx="18">
                  <c:v>0.20422535211267606</c:v>
                </c:pt>
                <c:pt idx="19">
                  <c:v>0.16686083655905898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083-4681-8F3A-676A4FE14B26}"/>
            </c:ext>
          </c:extLst>
        </c:ser>
        <c:ser>
          <c:idx val="2"/>
          <c:order val="2"/>
          <c:tx>
            <c:strRef>
              <c:f>'2018'!$E$23</c:f>
              <c:strCache>
                <c:ptCount val="1"/>
                <c:pt idx="0">
                  <c:v>Bastant Bé</c:v>
                </c:pt>
              </c:strCache>
            </c:strRef>
          </c:tx>
          <c:invertIfNegative val="0"/>
          <c:val>
            <c:numRef>
              <c:f>'2018'!$E$24:$E$43</c:f>
              <c:numCache>
                <c:formatCode>0.00%</c:formatCode>
                <c:ptCount val="20"/>
                <c:pt idx="0">
                  <c:v>0.27687713310580203</c:v>
                </c:pt>
                <c:pt idx="1">
                  <c:v>0.28391472868217055</c:v>
                </c:pt>
                <c:pt idx="2">
                  <c:v>0.28368604339673187</c:v>
                </c:pt>
                <c:pt idx="3">
                  <c:v>0.29353233830845771</c:v>
                </c:pt>
                <c:pt idx="4">
                  <c:v>0.33579335793357934</c:v>
                </c:pt>
                <c:pt idx="5">
                  <c:v>0.27175843694493784</c:v>
                </c:pt>
                <c:pt idx="6">
                  <c:v>0.23713420787083753</c:v>
                </c:pt>
                <c:pt idx="7">
                  <c:v>0.29571197411003236</c:v>
                </c:pt>
                <c:pt idx="8">
                  <c:v>0.36627906976744184</c:v>
                </c:pt>
                <c:pt idx="9">
                  <c:v>0.25551782682512736</c:v>
                </c:pt>
                <c:pt idx="10">
                  <c:v>0.34592145015105741</c:v>
                </c:pt>
                <c:pt idx="11">
                  <c:v>0.29560723514211884</c:v>
                </c:pt>
                <c:pt idx="12">
                  <c:v>0.26210153482880755</c:v>
                </c:pt>
                <c:pt idx="13">
                  <c:v>0.16157407407407406</c:v>
                </c:pt>
                <c:pt idx="14">
                  <c:v>0.16165413533834586</c:v>
                </c:pt>
                <c:pt idx="15">
                  <c:v>0.33142857142857141</c:v>
                </c:pt>
                <c:pt idx="16">
                  <c:v>0.33142857142857141</c:v>
                </c:pt>
                <c:pt idx="17">
                  <c:v>0.26923076923076922</c:v>
                </c:pt>
                <c:pt idx="18">
                  <c:v>0.40140845070422537</c:v>
                </c:pt>
                <c:pt idx="19">
                  <c:v>0.27569619301740012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083-4681-8F3A-676A4FE14B26}"/>
            </c:ext>
          </c:extLst>
        </c:ser>
        <c:ser>
          <c:idx val="3"/>
          <c:order val="3"/>
          <c:tx>
            <c:strRef>
              <c:f>'2018'!$F$23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val>
            <c:numRef>
              <c:f>'2018'!$F$24:$F$43</c:f>
              <c:numCache>
                <c:formatCode>0.00%</c:formatCode>
                <c:ptCount val="20"/>
                <c:pt idx="0">
                  <c:v>0.29906143344709896</c:v>
                </c:pt>
                <c:pt idx="1">
                  <c:v>0.26356589147286824</c:v>
                </c:pt>
                <c:pt idx="2">
                  <c:v>0.327350656308599</c:v>
                </c:pt>
                <c:pt idx="3">
                  <c:v>0.3292361720807726</c:v>
                </c:pt>
                <c:pt idx="4">
                  <c:v>0.3210332103321033</c:v>
                </c:pt>
                <c:pt idx="5">
                  <c:v>0.25754884547069273</c:v>
                </c:pt>
                <c:pt idx="6">
                  <c:v>0.41220988900100908</c:v>
                </c:pt>
                <c:pt idx="7">
                  <c:v>0.33333333333333331</c:v>
                </c:pt>
                <c:pt idx="8">
                  <c:v>0.31395348837209303</c:v>
                </c:pt>
                <c:pt idx="9">
                  <c:v>0.41850594227504245</c:v>
                </c:pt>
                <c:pt idx="10">
                  <c:v>0.31822759315206445</c:v>
                </c:pt>
                <c:pt idx="11">
                  <c:v>0.37519379844961243</c:v>
                </c:pt>
                <c:pt idx="12">
                  <c:v>0.30696576151121607</c:v>
                </c:pt>
                <c:pt idx="13">
                  <c:v>0.25277777777777777</c:v>
                </c:pt>
                <c:pt idx="14">
                  <c:v>0.24530075187969924</c:v>
                </c:pt>
                <c:pt idx="15">
                  <c:v>0.33142857142857141</c:v>
                </c:pt>
                <c:pt idx="16">
                  <c:v>0.33142857142857141</c:v>
                </c:pt>
                <c:pt idx="17">
                  <c:v>0.375</c:v>
                </c:pt>
                <c:pt idx="18">
                  <c:v>0.25352112676056338</c:v>
                </c:pt>
                <c:pt idx="19">
                  <c:v>0.32402570558833477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083-4681-8F3A-676A4FE14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612480"/>
        <c:axId val="207699968"/>
      </c:barChart>
      <c:catAx>
        <c:axId val="190612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ca-ES"/>
          </a:p>
        </c:txPr>
        <c:crossAx val="207699968"/>
        <c:crosses val="autoZero"/>
        <c:auto val="1"/>
        <c:lblAlgn val="ctr"/>
        <c:lblOffset val="100"/>
        <c:noMultiLvlLbl val="0"/>
      </c:catAx>
      <c:valAx>
        <c:axId val="20769996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906124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 sz="2000" b="1"/>
              <a:t>Alumnes que saben llegir en valencià per centres 2018-2019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'2018'!$G$23</c:f>
              <c:strCache>
                <c:ptCount val="1"/>
                <c:pt idx="0">
                  <c:v>Gens</c:v>
                </c:pt>
              </c:strCache>
            </c:strRef>
          </c:tx>
          <c:invertIfNegative val="0"/>
          <c:val>
            <c:numRef>
              <c:f>'2018'!$G$24:$G$43</c:f>
              <c:numCache>
                <c:formatCode>0.00%</c:formatCode>
                <c:ptCount val="20"/>
                <c:pt idx="0">
                  <c:v>0.1612627986348123</c:v>
                </c:pt>
                <c:pt idx="1">
                  <c:v>0.20445736434108527</c:v>
                </c:pt>
                <c:pt idx="2">
                  <c:v>0.15644253951245646</c:v>
                </c:pt>
                <c:pt idx="3">
                  <c:v>0.14954638571846648</c:v>
                </c:pt>
                <c:pt idx="4">
                  <c:v>9.9630996309963096E-2</c:v>
                </c:pt>
                <c:pt idx="5">
                  <c:v>0.20603907637655416</c:v>
                </c:pt>
                <c:pt idx="6">
                  <c:v>0.13723511604439959</c:v>
                </c:pt>
                <c:pt idx="7">
                  <c:v>0.11448220064724919</c:v>
                </c:pt>
                <c:pt idx="8">
                  <c:v>8.8870431893687707E-2</c:v>
                </c:pt>
                <c:pt idx="9">
                  <c:v>0.11799660441426146</c:v>
                </c:pt>
                <c:pt idx="10">
                  <c:v>8.9627391742195361E-2</c:v>
                </c:pt>
                <c:pt idx="11">
                  <c:v>0.14160206718346252</c:v>
                </c:pt>
                <c:pt idx="12">
                  <c:v>0.1936245572609209</c:v>
                </c:pt>
                <c:pt idx="13">
                  <c:v>0.26250000000000001</c:v>
                </c:pt>
                <c:pt idx="14">
                  <c:v>0.36842105263157893</c:v>
                </c:pt>
                <c:pt idx="15">
                  <c:v>6.8571428571428575E-2</c:v>
                </c:pt>
                <c:pt idx="16">
                  <c:v>6.8571428571428575E-2</c:v>
                </c:pt>
                <c:pt idx="17">
                  <c:v>0.11538461538461539</c:v>
                </c:pt>
                <c:pt idx="18">
                  <c:v>9.8591549295774641E-2</c:v>
                </c:pt>
                <c:pt idx="19">
                  <c:v>0.15938216392949753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E9-41B4-9299-B94A361755D3}"/>
            </c:ext>
          </c:extLst>
        </c:ser>
        <c:ser>
          <c:idx val="1"/>
          <c:order val="1"/>
          <c:tx>
            <c:strRef>
              <c:f>'2018'!$H$23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val>
            <c:numRef>
              <c:f>'2018'!$H$24:$H$43</c:f>
              <c:numCache>
                <c:formatCode>0.00%</c:formatCode>
                <c:ptCount val="20"/>
                <c:pt idx="0">
                  <c:v>0.1407849829351536</c:v>
                </c:pt>
                <c:pt idx="1">
                  <c:v>0.13468992248062014</c:v>
                </c:pt>
                <c:pt idx="2">
                  <c:v>0.12268952585052237</c:v>
                </c:pt>
                <c:pt idx="3">
                  <c:v>0.12262218320163887</c:v>
                </c:pt>
                <c:pt idx="4">
                  <c:v>0.11808118081180811</c:v>
                </c:pt>
                <c:pt idx="5">
                  <c:v>0.14564831261101244</c:v>
                </c:pt>
                <c:pt idx="6">
                  <c:v>0.11856710393541876</c:v>
                </c:pt>
                <c:pt idx="7">
                  <c:v>0.1104368932038835</c:v>
                </c:pt>
                <c:pt idx="8">
                  <c:v>9.5514950166112958E-2</c:v>
                </c:pt>
                <c:pt idx="9">
                  <c:v>0.10186757215619695</c:v>
                </c:pt>
                <c:pt idx="10">
                  <c:v>0.1067472306143001</c:v>
                </c:pt>
                <c:pt idx="11">
                  <c:v>8.7338501291989667E-2</c:v>
                </c:pt>
                <c:pt idx="12">
                  <c:v>0.13695395513577333</c:v>
                </c:pt>
                <c:pt idx="13">
                  <c:v>0.2074074074074074</c:v>
                </c:pt>
                <c:pt idx="14">
                  <c:v>0.14567669172932332</c:v>
                </c:pt>
                <c:pt idx="15">
                  <c:v>0.13142857142857142</c:v>
                </c:pt>
                <c:pt idx="16">
                  <c:v>0.13142857142857142</c:v>
                </c:pt>
                <c:pt idx="17">
                  <c:v>9.6153846153846159E-2</c:v>
                </c:pt>
                <c:pt idx="18">
                  <c:v>7.746478873239436E-2</c:v>
                </c:pt>
                <c:pt idx="19">
                  <c:v>0.12578450900071406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E9-41B4-9299-B94A361755D3}"/>
            </c:ext>
          </c:extLst>
        </c:ser>
        <c:ser>
          <c:idx val="2"/>
          <c:order val="2"/>
          <c:tx>
            <c:strRef>
              <c:f>'2018'!$I$23</c:f>
              <c:strCache>
                <c:ptCount val="1"/>
                <c:pt idx="0">
                  <c:v>Bastant Bé</c:v>
                </c:pt>
              </c:strCache>
            </c:strRef>
          </c:tx>
          <c:invertIfNegative val="0"/>
          <c:val>
            <c:numRef>
              <c:f>'2018'!$I$24:$I$43</c:f>
              <c:numCache>
                <c:formatCode>0.00%</c:formatCode>
                <c:ptCount val="20"/>
                <c:pt idx="0">
                  <c:v>0.21032423208191126</c:v>
                </c:pt>
                <c:pt idx="1">
                  <c:v>0.22189922480620156</c:v>
                </c:pt>
                <c:pt idx="2">
                  <c:v>0.20653629788373962</c:v>
                </c:pt>
                <c:pt idx="3">
                  <c:v>0.20573602575358502</c:v>
                </c:pt>
                <c:pt idx="4">
                  <c:v>0.26568265682656828</c:v>
                </c:pt>
                <c:pt idx="5">
                  <c:v>0.24511545293072823</c:v>
                </c:pt>
                <c:pt idx="6">
                  <c:v>0.20282542885973764</c:v>
                </c:pt>
                <c:pt idx="7">
                  <c:v>0.2285598705501618</c:v>
                </c:pt>
                <c:pt idx="8">
                  <c:v>0.30066445182724255</c:v>
                </c:pt>
                <c:pt idx="9">
                  <c:v>0.19100169779286927</c:v>
                </c:pt>
                <c:pt idx="10">
                  <c:v>0.24471299093655588</c:v>
                </c:pt>
                <c:pt idx="11">
                  <c:v>0.19844961240310077</c:v>
                </c:pt>
                <c:pt idx="12">
                  <c:v>0.18299881936245574</c:v>
                </c:pt>
                <c:pt idx="13">
                  <c:v>0.15</c:v>
                </c:pt>
                <c:pt idx="14">
                  <c:v>0.13063909774436092</c:v>
                </c:pt>
                <c:pt idx="15">
                  <c:v>0.30285714285714288</c:v>
                </c:pt>
                <c:pt idx="16">
                  <c:v>0.30285714285714288</c:v>
                </c:pt>
                <c:pt idx="17">
                  <c:v>0.25</c:v>
                </c:pt>
                <c:pt idx="18">
                  <c:v>0.31690140845070425</c:v>
                </c:pt>
                <c:pt idx="19">
                  <c:v>0.20940283362771994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E9-41B4-9299-B94A361755D3}"/>
            </c:ext>
          </c:extLst>
        </c:ser>
        <c:ser>
          <c:idx val="3"/>
          <c:order val="3"/>
          <c:tx>
            <c:strRef>
              <c:f>'2018'!$J$23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val>
            <c:numRef>
              <c:f>'2018'!$J$24:$J$43</c:f>
              <c:numCache>
                <c:formatCode>0.00%</c:formatCode>
                <c:ptCount val="20"/>
                <c:pt idx="0">
                  <c:v>0.48762798634812288</c:v>
                </c:pt>
                <c:pt idx="1">
                  <c:v>0.43895348837209303</c:v>
                </c:pt>
                <c:pt idx="2">
                  <c:v>0.51433163675328153</c:v>
                </c:pt>
                <c:pt idx="3">
                  <c:v>0.5220954053263096</c:v>
                </c:pt>
                <c:pt idx="4">
                  <c:v>0.51660516605166051</c:v>
                </c:pt>
                <c:pt idx="5">
                  <c:v>0.40319715808170514</c:v>
                </c:pt>
                <c:pt idx="6">
                  <c:v>0.54137235116044402</c:v>
                </c:pt>
                <c:pt idx="7">
                  <c:v>0.54652103559870546</c:v>
                </c:pt>
                <c:pt idx="8">
                  <c:v>0.51495016611295685</c:v>
                </c:pt>
                <c:pt idx="9">
                  <c:v>0.58913412563667233</c:v>
                </c:pt>
                <c:pt idx="10">
                  <c:v>0.55891238670694865</c:v>
                </c:pt>
                <c:pt idx="11">
                  <c:v>0.57260981912144704</c:v>
                </c:pt>
                <c:pt idx="12">
                  <c:v>0.48642266824085006</c:v>
                </c:pt>
                <c:pt idx="13">
                  <c:v>0.38009259259259259</c:v>
                </c:pt>
                <c:pt idx="14">
                  <c:v>0.35526315789473684</c:v>
                </c:pt>
                <c:pt idx="15">
                  <c:v>0.49714285714285716</c:v>
                </c:pt>
                <c:pt idx="16">
                  <c:v>0.49714285714285716</c:v>
                </c:pt>
                <c:pt idx="17">
                  <c:v>0.53846153846153844</c:v>
                </c:pt>
                <c:pt idx="18">
                  <c:v>0.50704225352112675</c:v>
                </c:pt>
                <c:pt idx="19">
                  <c:v>0.50543049344206847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E9-41B4-9299-B94A36175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612480"/>
        <c:axId val="207699968"/>
      </c:barChart>
      <c:catAx>
        <c:axId val="190612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ca-ES"/>
          </a:p>
        </c:txPr>
        <c:crossAx val="207699968"/>
        <c:crosses val="autoZero"/>
        <c:auto val="1"/>
        <c:lblAlgn val="ctr"/>
        <c:lblOffset val="100"/>
        <c:noMultiLvlLbl val="0"/>
      </c:catAx>
      <c:valAx>
        <c:axId val="20769996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906124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 sz="2000" b="1"/>
              <a:t>Alumnes que saben escriure en valencià per centres 2018-2019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'2018'!$K$23</c:f>
              <c:strCache>
                <c:ptCount val="1"/>
                <c:pt idx="0">
                  <c:v>Gens</c:v>
                </c:pt>
              </c:strCache>
            </c:strRef>
          </c:tx>
          <c:invertIfNegative val="0"/>
          <c:val>
            <c:numRef>
              <c:f>'2018'!$K$24:$K$43</c:f>
              <c:numCache>
                <c:formatCode>0.00%</c:formatCode>
                <c:ptCount val="20"/>
                <c:pt idx="0">
                  <c:v>0.28156996587030719</c:v>
                </c:pt>
                <c:pt idx="1">
                  <c:v>0.30523255813953487</c:v>
                </c:pt>
                <c:pt idx="2">
                  <c:v>0.24671845700508974</c:v>
                </c:pt>
                <c:pt idx="3">
                  <c:v>0.24319578577699735</c:v>
                </c:pt>
                <c:pt idx="4">
                  <c:v>0.16974169741697417</c:v>
                </c:pt>
                <c:pt idx="5">
                  <c:v>0.2984014209591474</c:v>
                </c:pt>
                <c:pt idx="6">
                  <c:v>0.21543895055499496</c:v>
                </c:pt>
                <c:pt idx="7">
                  <c:v>0.2285598705501618</c:v>
                </c:pt>
                <c:pt idx="8">
                  <c:v>0.12790697674418605</c:v>
                </c:pt>
                <c:pt idx="9">
                  <c:v>0.20797962648556875</c:v>
                </c:pt>
                <c:pt idx="10">
                  <c:v>0.15407854984894259</c:v>
                </c:pt>
                <c:pt idx="11">
                  <c:v>0.21808785529715763</c:v>
                </c:pt>
                <c:pt idx="12">
                  <c:v>0.27863046044864226</c:v>
                </c:pt>
                <c:pt idx="13">
                  <c:v>0.47314814814814815</c:v>
                </c:pt>
                <c:pt idx="14">
                  <c:v>0.50563909774436089</c:v>
                </c:pt>
                <c:pt idx="15">
                  <c:v>0.16</c:v>
                </c:pt>
                <c:pt idx="16">
                  <c:v>0.16</c:v>
                </c:pt>
                <c:pt idx="17">
                  <c:v>0.16346153846153846</c:v>
                </c:pt>
                <c:pt idx="18">
                  <c:v>0.14788732394366197</c:v>
                </c:pt>
                <c:pt idx="19">
                  <c:v>0.26013754744635276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42-48B5-8B1D-72200BDD08D1}"/>
            </c:ext>
          </c:extLst>
        </c:ser>
        <c:ser>
          <c:idx val="1"/>
          <c:order val="1"/>
          <c:tx>
            <c:strRef>
              <c:f>'2018'!$L$23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val>
            <c:numRef>
              <c:f>'2018'!$L$24:$L$43</c:f>
              <c:numCache>
                <c:formatCode>0.00%</c:formatCode>
                <c:ptCount val="20"/>
                <c:pt idx="0">
                  <c:v>0.1552901023890785</c:v>
                </c:pt>
                <c:pt idx="1">
                  <c:v>0.16569767441860464</c:v>
                </c:pt>
                <c:pt idx="2">
                  <c:v>0.15028127511384945</c:v>
                </c:pt>
                <c:pt idx="3">
                  <c:v>0.1469124963418203</c:v>
                </c:pt>
                <c:pt idx="4">
                  <c:v>0.17712177121771217</c:v>
                </c:pt>
                <c:pt idx="5">
                  <c:v>0.19182948490230906</c:v>
                </c:pt>
                <c:pt idx="6">
                  <c:v>0.14732593340060546</c:v>
                </c:pt>
                <c:pt idx="7">
                  <c:v>0.15210355987055016</c:v>
                </c:pt>
                <c:pt idx="8">
                  <c:v>0.19601328903654486</c:v>
                </c:pt>
                <c:pt idx="9">
                  <c:v>0.13582342954159593</c:v>
                </c:pt>
                <c:pt idx="10">
                  <c:v>0.19133937562940584</c:v>
                </c:pt>
                <c:pt idx="11">
                  <c:v>0.11627906976744186</c:v>
                </c:pt>
                <c:pt idx="12">
                  <c:v>0.16292798110979928</c:v>
                </c:pt>
                <c:pt idx="13">
                  <c:v>0.1388888888888889</c:v>
                </c:pt>
                <c:pt idx="14">
                  <c:v>0.10620300751879699</c:v>
                </c:pt>
                <c:pt idx="15">
                  <c:v>0.14857142857142858</c:v>
                </c:pt>
                <c:pt idx="16">
                  <c:v>0.14857142857142858</c:v>
                </c:pt>
                <c:pt idx="17">
                  <c:v>0.20192307692307693</c:v>
                </c:pt>
                <c:pt idx="18">
                  <c:v>0.25352112676056338</c:v>
                </c:pt>
                <c:pt idx="19">
                  <c:v>0.15246721034236538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42-48B5-8B1D-72200BDD08D1}"/>
            </c:ext>
          </c:extLst>
        </c:ser>
        <c:ser>
          <c:idx val="2"/>
          <c:order val="2"/>
          <c:tx>
            <c:strRef>
              <c:f>'2018'!$M$23</c:f>
              <c:strCache>
                <c:ptCount val="1"/>
                <c:pt idx="0">
                  <c:v>Bastant Bé</c:v>
                </c:pt>
              </c:strCache>
            </c:strRef>
          </c:tx>
          <c:invertIfNegative val="0"/>
          <c:val>
            <c:numRef>
              <c:f>'2018'!$M$24:$M$43</c:f>
              <c:numCache>
                <c:formatCode>0.00%</c:formatCode>
                <c:ptCount val="20"/>
                <c:pt idx="0">
                  <c:v>0.30119453924914674</c:v>
                </c:pt>
                <c:pt idx="1">
                  <c:v>0.31395348837209303</c:v>
                </c:pt>
                <c:pt idx="2">
                  <c:v>0.31422448432895794</c:v>
                </c:pt>
                <c:pt idx="3">
                  <c:v>0.32982148083113844</c:v>
                </c:pt>
                <c:pt idx="4">
                  <c:v>0.43173431734317341</c:v>
                </c:pt>
                <c:pt idx="5">
                  <c:v>0.31438721136767317</c:v>
                </c:pt>
                <c:pt idx="6">
                  <c:v>0.30726538849646823</c:v>
                </c:pt>
                <c:pt idx="7">
                  <c:v>0.34304207119741098</c:v>
                </c:pt>
                <c:pt idx="8">
                  <c:v>0.4227574750830565</c:v>
                </c:pt>
                <c:pt idx="9">
                  <c:v>0.32088285229202035</c:v>
                </c:pt>
                <c:pt idx="10">
                  <c:v>0.39224572004028196</c:v>
                </c:pt>
                <c:pt idx="11">
                  <c:v>0.33746770025839795</c:v>
                </c:pt>
                <c:pt idx="12">
                  <c:v>0.29870129870129869</c:v>
                </c:pt>
                <c:pt idx="13">
                  <c:v>0.17777777777777778</c:v>
                </c:pt>
                <c:pt idx="14">
                  <c:v>0.18984962406015038</c:v>
                </c:pt>
                <c:pt idx="15">
                  <c:v>0.39428571428571429</c:v>
                </c:pt>
                <c:pt idx="16">
                  <c:v>0.39428571428571429</c:v>
                </c:pt>
                <c:pt idx="17">
                  <c:v>0.30769230769230771</c:v>
                </c:pt>
                <c:pt idx="18">
                  <c:v>0.3380281690140845</c:v>
                </c:pt>
                <c:pt idx="19">
                  <c:v>0.3152316885264384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42-48B5-8B1D-72200BDD08D1}"/>
            </c:ext>
          </c:extLst>
        </c:ser>
        <c:ser>
          <c:idx val="3"/>
          <c:order val="3"/>
          <c:tx>
            <c:strRef>
              <c:f>'2018'!$N$23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val>
            <c:numRef>
              <c:f>'2018'!$N$24:$N$43</c:f>
              <c:numCache>
                <c:formatCode>0.00%</c:formatCode>
                <c:ptCount val="20"/>
                <c:pt idx="0">
                  <c:v>0.26194539249146759</c:v>
                </c:pt>
                <c:pt idx="1">
                  <c:v>0.21511627906976744</c:v>
                </c:pt>
                <c:pt idx="2">
                  <c:v>0.28877578355210287</c:v>
                </c:pt>
                <c:pt idx="3">
                  <c:v>0.28007023705004391</c:v>
                </c:pt>
                <c:pt idx="4">
                  <c:v>0.22140221402214022</c:v>
                </c:pt>
                <c:pt idx="5">
                  <c:v>0.19538188277087035</c:v>
                </c:pt>
                <c:pt idx="6">
                  <c:v>0.32996972754793136</c:v>
                </c:pt>
                <c:pt idx="7">
                  <c:v>0.27629449838187703</c:v>
                </c:pt>
                <c:pt idx="8">
                  <c:v>0.25332225913621265</c:v>
                </c:pt>
                <c:pt idx="9">
                  <c:v>0.33531409168081494</c:v>
                </c:pt>
                <c:pt idx="10">
                  <c:v>0.2623363544813696</c:v>
                </c:pt>
                <c:pt idx="11">
                  <c:v>0.32816537467700257</c:v>
                </c:pt>
                <c:pt idx="12">
                  <c:v>0.25974025974025972</c:v>
                </c:pt>
                <c:pt idx="13">
                  <c:v>0.2101851851851852</c:v>
                </c:pt>
                <c:pt idx="14">
                  <c:v>0.19830827067669174</c:v>
                </c:pt>
                <c:pt idx="15">
                  <c:v>0.29714285714285715</c:v>
                </c:pt>
                <c:pt idx="16">
                  <c:v>0.29714285714285715</c:v>
                </c:pt>
                <c:pt idx="17">
                  <c:v>0.32692307692307693</c:v>
                </c:pt>
                <c:pt idx="18">
                  <c:v>0.26056338028169013</c:v>
                </c:pt>
                <c:pt idx="19">
                  <c:v>0.27216355368484346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D42-48B5-8B1D-72200BDD0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612480"/>
        <c:axId val="207699968"/>
      </c:barChart>
      <c:catAx>
        <c:axId val="190612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ca-ES"/>
          </a:p>
        </c:txPr>
        <c:crossAx val="207699968"/>
        <c:crosses val="autoZero"/>
        <c:auto val="1"/>
        <c:lblAlgn val="ctr"/>
        <c:lblOffset val="100"/>
        <c:noMultiLvlLbl val="0"/>
      </c:catAx>
      <c:valAx>
        <c:axId val="20769996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906124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 sz="2000" b="1"/>
              <a:t>Alumnes que entenen el valencià per centres 2018-2019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'2018'!$O$23</c:f>
              <c:strCache>
                <c:ptCount val="1"/>
                <c:pt idx="0">
                  <c:v>Gens</c:v>
                </c:pt>
              </c:strCache>
            </c:strRef>
          </c:tx>
          <c:invertIfNegative val="0"/>
          <c:val>
            <c:numRef>
              <c:f>'2018'!$O$24:$O$43</c:f>
              <c:numCache>
                <c:formatCode>0.00%</c:formatCode>
                <c:ptCount val="20"/>
                <c:pt idx="0">
                  <c:v>0.12158703071672355</c:v>
                </c:pt>
                <c:pt idx="1">
                  <c:v>0.16666666666666666</c:v>
                </c:pt>
                <c:pt idx="2">
                  <c:v>0.12563621751942139</c:v>
                </c:pt>
                <c:pt idx="3">
                  <c:v>0.11003804506877378</c:v>
                </c:pt>
                <c:pt idx="4">
                  <c:v>7.0110701107011064E-2</c:v>
                </c:pt>
                <c:pt idx="5">
                  <c:v>0.16873889875666073</c:v>
                </c:pt>
                <c:pt idx="6">
                  <c:v>0.10191725529767912</c:v>
                </c:pt>
                <c:pt idx="7">
                  <c:v>8.2119741100323621E-2</c:v>
                </c:pt>
                <c:pt idx="8">
                  <c:v>6.4784053156146174E-2</c:v>
                </c:pt>
                <c:pt idx="9">
                  <c:v>9.7623089983022077E-2</c:v>
                </c:pt>
                <c:pt idx="10">
                  <c:v>6.0926485397784488E-2</c:v>
                </c:pt>
                <c:pt idx="11">
                  <c:v>0.10180878552971576</c:v>
                </c:pt>
                <c:pt idx="12">
                  <c:v>0.13931523022432113</c:v>
                </c:pt>
                <c:pt idx="13">
                  <c:v>0.23518518518518519</c:v>
                </c:pt>
                <c:pt idx="14">
                  <c:v>0.32518796992481203</c:v>
                </c:pt>
                <c:pt idx="15">
                  <c:v>5.1428571428571428E-2</c:v>
                </c:pt>
                <c:pt idx="16">
                  <c:v>5.1428571428571428E-2</c:v>
                </c:pt>
                <c:pt idx="17">
                  <c:v>8.6538461538461536E-2</c:v>
                </c:pt>
                <c:pt idx="18">
                  <c:v>7.746478873239436E-2</c:v>
                </c:pt>
                <c:pt idx="19">
                  <c:v>0.12525837122778008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B3-496C-83D3-AC4C67CAF930}"/>
            </c:ext>
          </c:extLst>
        </c:ser>
        <c:ser>
          <c:idx val="1"/>
          <c:order val="1"/>
          <c:tx>
            <c:strRef>
              <c:f>'2018'!$P$23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val>
            <c:numRef>
              <c:f>'2018'!$P$24:$P$43</c:f>
              <c:numCache>
                <c:formatCode>0.00%</c:formatCode>
                <c:ptCount val="20"/>
                <c:pt idx="0">
                  <c:v>0.14163822525597269</c:v>
                </c:pt>
                <c:pt idx="1">
                  <c:v>0.14631782945736435</c:v>
                </c:pt>
                <c:pt idx="2">
                  <c:v>0.11813554781676935</c:v>
                </c:pt>
                <c:pt idx="3">
                  <c:v>0.1237928007023705</c:v>
                </c:pt>
                <c:pt idx="4">
                  <c:v>0.13284132841328414</c:v>
                </c:pt>
                <c:pt idx="5">
                  <c:v>0.14387211367673181</c:v>
                </c:pt>
                <c:pt idx="6">
                  <c:v>0.12260343087790111</c:v>
                </c:pt>
                <c:pt idx="7">
                  <c:v>0.10720064724919094</c:v>
                </c:pt>
                <c:pt idx="8">
                  <c:v>9.1362126245847178E-2</c:v>
                </c:pt>
                <c:pt idx="9">
                  <c:v>8.9134125636672321E-2</c:v>
                </c:pt>
                <c:pt idx="10">
                  <c:v>0.1107754279959718</c:v>
                </c:pt>
                <c:pt idx="11">
                  <c:v>9.8191214470284241E-2</c:v>
                </c:pt>
                <c:pt idx="12">
                  <c:v>0.14994096812278632</c:v>
                </c:pt>
                <c:pt idx="13">
                  <c:v>0.21157407407407408</c:v>
                </c:pt>
                <c:pt idx="14">
                  <c:v>0.16447368421052633</c:v>
                </c:pt>
                <c:pt idx="15">
                  <c:v>0.12</c:v>
                </c:pt>
                <c:pt idx="16">
                  <c:v>0.12</c:v>
                </c:pt>
                <c:pt idx="17">
                  <c:v>8.6538461538461536E-2</c:v>
                </c:pt>
                <c:pt idx="18">
                  <c:v>6.3380281690140844E-2</c:v>
                </c:pt>
                <c:pt idx="19">
                  <c:v>0.12758840993648765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B3-496C-83D3-AC4C67CAF930}"/>
            </c:ext>
          </c:extLst>
        </c:ser>
        <c:ser>
          <c:idx val="2"/>
          <c:order val="2"/>
          <c:tx>
            <c:strRef>
              <c:f>'2018'!$Q$23</c:f>
              <c:strCache>
                <c:ptCount val="1"/>
                <c:pt idx="0">
                  <c:v>Bastant Bé</c:v>
                </c:pt>
              </c:strCache>
            </c:strRef>
          </c:tx>
          <c:invertIfNegative val="0"/>
          <c:val>
            <c:numRef>
              <c:f>'2018'!$Q$24:$Q$43</c:f>
              <c:numCache>
                <c:formatCode>0.00%</c:formatCode>
                <c:ptCount val="20"/>
                <c:pt idx="0">
                  <c:v>0.193259385665529</c:v>
                </c:pt>
                <c:pt idx="1">
                  <c:v>0.19282945736434109</c:v>
                </c:pt>
                <c:pt idx="2">
                  <c:v>0.18537369407982857</c:v>
                </c:pt>
                <c:pt idx="3">
                  <c:v>0.19110330699443956</c:v>
                </c:pt>
                <c:pt idx="4">
                  <c:v>0.25092250922509224</c:v>
                </c:pt>
                <c:pt idx="5">
                  <c:v>0.20959147424511546</c:v>
                </c:pt>
                <c:pt idx="6">
                  <c:v>0.1710393541876892</c:v>
                </c:pt>
                <c:pt idx="7">
                  <c:v>0.20550161812297735</c:v>
                </c:pt>
                <c:pt idx="8">
                  <c:v>0.25913621262458469</c:v>
                </c:pt>
                <c:pt idx="9">
                  <c:v>0.17402376910016978</c:v>
                </c:pt>
                <c:pt idx="10">
                  <c:v>0.21802618328298087</c:v>
                </c:pt>
                <c:pt idx="11">
                  <c:v>0.16899224806201552</c:v>
                </c:pt>
                <c:pt idx="12">
                  <c:v>0.18772136953955135</c:v>
                </c:pt>
                <c:pt idx="13">
                  <c:v>0.13981481481481481</c:v>
                </c:pt>
                <c:pt idx="14">
                  <c:v>0.125</c:v>
                </c:pt>
                <c:pt idx="15">
                  <c:v>0.2742857142857143</c:v>
                </c:pt>
                <c:pt idx="16">
                  <c:v>0.2742857142857143</c:v>
                </c:pt>
                <c:pt idx="17">
                  <c:v>0.14423076923076922</c:v>
                </c:pt>
                <c:pt idx="18">
                  <c:v>0.30281690140845069</c:v>
                </c:pt>
                <c:pt idx="19">
                  <c:v>0.18816941636288473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B3-496C-83D3-AC4C67CAF930}"/>
            </c:ext>
          </c:extLst>
        </c:ser>
        <c:ser>
          <c:idx val="3"/>
          <c:order val="3"/>
          <c:tx>
            <c:strRef>
              <c:f>'2018'!$R$23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val>
            <c:numRef>
              <c:f>'2018'!$R$24:$R$43</c:f>
              <c:numCache>
                <c:formatCode>0.00%</c:formatCode>
                <c:ptCount val="20"/>
                <c:pt idx="0">
                  <c:v>0.54351535836177478</c:v>
                </c:pt>
                <c:pt idx="1">
                  <c:v>0.4941860465116279</c:v>
                </c:pt>
                <c:pt idx="2">
                  <c:v>0.57085454058398066</c:v>
                </c:pt>
                <c:pt idx="3">
                  <c:v>0.57506584723441612</c:v>
                </c:pt>
                <c:pt idx="4">
                  <c:v>0.54612546125461259</c:v>
                </c:pt>
                <c:pt idx="5">
                  <c:v>0.47779751332149201</c:v>
                </c:pt>
                <c:pt idx="6">
                  <c:v>0.60443995963673058</c:v>
                </c:pt>
                <c:pt idx="7">
                  <c:v>0.60517799352750812</c:v>
                </c:pt>
                <c:pt idx="8">
                  <c:v>0.58471760797342198</c:v>
                </c:pt>
                <c:pt idx="9">
                  <c:v>0.6392190152801358</c:v>
                </c:pt>
                <c:pt idx="10">
                  <c:v>0.61027190332326287</c:v>
                </c:pt>
                <c:pt idx="11">
                  <c:v>0.63100775193798453</c:v>
                </c:pt>
                <c:pt idx="12">
                  <c:v>0.52302243211334121</c:v>
                </c:pt>
                <c:pt idx="13">
                  <c:v>0.41342592592592592</c:v>
                </c:pt>
                <c:pt idx="14">
                  <c:v>0.38533834586466165</c:v>
                </c:pt>
                <c:pt idx="15">
                  <c:v>0.55428571428571427</c:v>
                </c:pt>
                <c:pt idx="16">
                  <c:v>0.55428571428571427</c:v>
                </c:pt>
                <c:pt idx="17">
                  <c:v>0.68269230769230771</c:v>
                </c:pt>
                <c:pt idx="18">
                  <c:v>0.55633802816901412</c:v>
                </c:pt>
                <c:pt idx="19">
                  <c:v>0.55898380247284751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B3-496C-83D3-AC4C67CAF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612480"/>
        <c:axId val="207699968"/>
      </c:barChart>
      <c:catAx>
        <c:axId val="190612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ca-ES"/>
          </a:p>
        </c:txPr>
        <c:crossAx val="207699968"/>
        <c:crosses val="autoZero"/>
        <c:auto val="1"/>
        <c:lblAlgn val="ctr"/>
        <c:lblOffset val="100"/>
        <c:noMultiLvlLbl val="0"/>
      </c:catAx>
      <c:valAx>
        <c:axId val="20769996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906124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Coneixement del valencià dels alumnes curs 2019-2020</a:t>
            </a:r>
            <a:endParaRPr lang="ca-ES" sz="18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'2019'!$B$50</c:f>
              <c:strCache>
                <c:ptCount val="1"/>
                <c:pt idx="0">
                  <c:v>Gens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'2019'!$C$49:$F$49</c:f>
              <c:strCache>
                <c:ptCount val="4"/>
                <c:pt idx="0">
                  <c:v>Sap parlar</c:v>
                </c:pt>
                <c:pt idx="1">
                  <c:v>Sap llegir</c:v>
                </c:pt>
                <c:pt idx="2">
                  <c:v>Sap escriure</c:v>
                </c:pt>
                <c:pt idx="3">
                  <c:v>Entén</c:v>
                </c:pt>
              </c:strCache>
            </c:strRef>
          </c:cat>
          <c:val>
            <c:numRef>
              <c:f>'2019'!$C$50:$F$50</c:f>
              <c:numCache>
                <c:formatCode>0.00%</c:formatCode>
                <c:ptCount val="4"/>
                <c:pt idx="0">
                  <c:v>0.24207349682939874</c:v>
                </c:pt>
                <c:pt idx="1">
                  <c:v>0.16506226602490642</c:v>
                </c:pt>
                <c:pt idx="2">
                  <c:v>0.26740010696004279</c:v>
                </c:pt>
                <c:pt idx="3">
                  <c:v>0.13072045228818091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C9-4FFF-8394-5F5EB2EE49DD}"/>
            </c:ext>
          </c:extLst>
        </c:ser>
        <c:ser>
          <c:idx val="1"/>
          <c:order val="1"/>
          <c:tx>
            <c:strRef>
              <c:f>'2019'!$B$51</c:f>
              <c:strCache>
                <c:ptCount val="1"/>
                <c:pt idx="0">
                  <c:v>Un poc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'2019'!$C$49:$F$49</c:f>
              <c:strCache>
                <c:ptCount val="4"/>
                <c:pt idx="0">
                  <c:v>Sap parlar</c:v>
                </c:pt>
                <c:pt idx="1">
                  <c:v>Sap llegir</c:v>
                </c:pt>
                <c:pt idx="2">
                  <c:v>Sap escriure</c:v>
                </c:pt>
                <c:pt idx="3">
                  <c:v>Entén</c:v>
                </c:pt>
              </c:strCache>
            </c:strRef>
          </c:cat>
          <c:val>
            <c:numRef>
              <c:f>'2019'!$C$51:$F$51</c:f>
              <c:numCache>
                <c:formatCode>0.00%</c:formatCode>
                <c:ptCount val="4"/>
                <c:pt idx="0">
                  <c:v>0.16513866605546643</c:v>
                </c:pt>
                <c:pt idx="1">
                  <c:v>0.12651845060738023</c:v>
                </c:pt>
                <c:pt idx="2">
                  <c:v>0.14966765986706396</c:v>
                </c:pt>
                <c:pt idx="3">
                  <c:v>0.13087325234930094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C9-4FFF-8394-5F5EB2EE49DD}"/>
            </c:ext>
          </c:extLst>
        </c:ser>
        <c:ser>
          <c:idx val="2"/>
          <c:order val="2"/>
          <c:tx>
            <c:strRef>
              <c:f>'2019'!$B$52</c:f>
              <c:strCache>
                <c:ptCount val="1"/>
                <c:pt idx="0">
                  <c:v>Bastant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'2019'!$C$49:$F$49</c:f>
              <c:strCache>
                <c:ptCount val="4"/>
                <c:pt idx="0">
                  <c:v>Sap parlar</c:v>
                </c:pt>
                <c:pt idx="1">
                  <c:v>Sap llegir</c:v>
                </c:pt>
                <c:pt idx="2">
                  <c:v>Sap escriure</c:v>
                </c:pt>
                <c:pt idx="3">
                  <c:v>Entén</c:v>
                </c:pt>
              </c:strCache>
            </c:strRef>
          </c:cat>
          <c:val>
            <c:numRef>
              <c:f>'2019'!$C$52:$F$52</c:f>
              <c:numCache>
                <c:formatCode>0.00%</c:formatCode>
                <c:ptCount val="4"/>
                <c:pt idx="0">
                  <c:v>0.26915730766292306</c:v>
                </c:pt>
                <c:pt idx="1">
                  <c:v>0.206203682481473</c:v>
                </c:pt>
                <c:pt idx="2">
                  <c:v>0.30846512338604937</c:v>
                </c:pt>
                <c:pt idx="3">
                  <c:v>0.18622507449002978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C9-4FFF-8394-5F5EB2EE49DD}"/>
            </c:ext>
          </c:extLst>
        </c:ser>
        <c:ser>
          <c:idx val="3"/>
          <c:order val="3"/>
          <c:tx>
            <c:strRef>
              <c:f>'2019'!$B$53</c:f>
              <c:strCache>
                <c:ptCount val="1"/>
                <c:pt idx="0">
                  <c:v>Perfectament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'2019'!$C$49:$F$49</c:f>
              <c:strCache>
                <c:ptCount val="4"/>
                <c:pt idx="0">
                  <c:v>Sap parlar</c:v>
                </c:pt>
                <c:pt idx="1">
                  <c:v>Sap llegir</c:v>
                </c:pt>
                <c:pt idx="2">
                  <c:v>Sap escriure</c:v>
                </c:pt>
                <c:pt idx="3">
                  <c:v>Entén</c:v>
                </c:pt>
              </c:strCache>
            </c:strRef>
          </c:cat>
          <c:val>
            <c:numRef>
              <c:f>'2019'!$C$53:$F$53</c:f>
              <c:numCache>
                <c:formatCode>0.00%</c:formatCode>
                <c:ptCount val="4"/>
                <c:pt idx="0">
                  <c:v>0.32363052945221177</c:v>
                </c:pt>
                <c:pt idx="1">
                  <c:v>0.5022156008862404</c:v>
                </c:pt>
                <c:pt idx="2">
                  <c:v>0.27446710978684391</c:v>
                </c:pt>
                <c:pt idx="3">
                  <c:v>0.55218122087248833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5C9-4FFF-8394-5F5EB2EE4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1085344"/>
        <c:axId val="546786928"/>
      </c:barChart>
      <c:catAx>
        <c:axId val="551085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46786928"/>
        <c:crosses val="autoZero"/>
        <c:auto val="1"/>
        <c:lblAlgn val="ctr"/>
        <c:lblOffset val="100"/>
        <c:noMultiLvlLbl val="0"/>
      </c:catAx>
      <c:valAx>
        <c:axId val="5467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51085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600" b="1" i="0" baseline="0">
                <a:effectLst/>
              </a:rPr>
              <a:t>Alumnes que saben parlar en valencià per centres 2019-2020</a:t>
            </a:r>
            <a:endParaRPr lang="ca-ES" sz="16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'2019'!$C$26</c:f>
              <c:strCache>
                <c:ptCount val="1"/>
                <c:pt idx="0">
                  <c:v>Gens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'2019'!$B$27:$B$46</c15:sqref>
                  </c15:fullRef>
                </c:ext>
              </c:extLst>
              <c:f>'2019'!$B$27:$B$45</c:f>
              <c:strCache>
                <c:ptCount val="19"/>
                <c:pt idx="0">
                  <c:v>Agro. Gan.</c:v>
                </c:pt>
                <c:pt idx="1">
                  <c:v>Agronómica</c:v>
                </c:pt>
                <c:pt idx="2">
                  <c:v>Alc. Gand.</c:v>
                </c:pt>
                <c:pt idx="3">
                  <c:v>Camins</c:v>
                </c:pt>
                <c:pt idx="4">
                  <c:v>EPS Alcoi</c:v>
                </c:pt>
                <c:pt idx="5">
                  <c:v>EPS Gandia</c:v>
                </c:pt>
                <c:pt idx="6">
                  <c:v>Esc. Docto</c:v>
                </c:pt>
                <c:pt idx="7">
                  <c:v>ETS Arquit</c:v>
                </c:pt>
                <c:pt idx="8">
                  <c:v>ETS Teleco</c:v>
                </c:pt>
                <c:pt idx="9">
                  <c:v>ETSIDiseny</c:v>
                </c:pt>
                <c:pt idx="10">
                  <c:v>ETSINF</c:v>
                </c:pt>
                <c:pt idx="11">
                  <c:v>Fac. Ade</c:v>
                </c:pt>
                <c:pt idx="12">
                  <c:v>Fac. BBAA</c:v>
                </c:pt>
                <c:pt idx="13">
                  <c:v>Geodesia</c:v>
                </c:pt>
                <c:pt idx="14">
                  <c:v>Gest.Edif.</c:v>
                </c:pt>
                <c:pt idx="15">
                  <c:v>Industr.</c:v>
                </c:pt>
                <c:pt idx="16">
                  <c:v>Inf. ADE</c:v>
                </c:pt>
                <c:pt idx="17">
                  <c:v>Teleco ADE</c:v>
                </c:pt>
                <c:pt idx="18">
                  <c:v>Uni.Master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'2019'!$C$27:$C$46</c15:sqref>
                  </c15:fullRef>
                </c:ext>
              </c:extLst>
              <c:f>'2019'!$C$27:$C$45</c:f>
              <c:numCache>
                <c:formatCode>0%</c:formatCode>
                <c:ptCount val="19"/>
                <c:pt idx="0">
                  <c:v>0.11428571428571428</c:v>
                </c:pt>
                <c:pt idx="1">
                  <c:v>0.2</c:v>
                </c:pt>
                <c:pt idx="2">
                  <c:v>0.16666666666666666</c:v>
                </c:pt>
                <c:pt idx="3">
                  <c:v>0.31138392857142855</c:v>
                </c:pt>
                <c:pt idx="4">
                  <c:v>0.19595645412130638</c:v>
                </c:pt>
                <c:pt idx="5">
                  <c:v>0.19875222816399288</c:v>
                </c:pt>
                <c:pt idx="6">
                  <c:v>0.43720491029272901</c:v>
                </c:pt>
                <c:pt idx="7">
                  <c:v>0.26315789473684209</c:v>
                </c:pt>
                <c:pt idx="8">
                  <c:v>0.23927038626609443</c:v>
                </c:pt>
                <c:pt idx="9">
                  <c:v>0.22635431918008786</c:v>
                </c:pt>
                <c:pt idx="10">
                  <c:v>0.15897939156035329</c:v>
                </c:pt>
                <c:pt idx="11">
                  <c:v>0.11575282854656223</c:v>
                </c:pt>
                <c:pt idx="12">
                  <c:v>0.2140077821011673</c:v>
                </c:pt>
                <c:pt idx="13">
                  <c:v>0.16727272727272727</c:v>
                </c:pt>
                <c:pt idx="14">
                  <c:v>0.28349514563106798</c:v>
                </c:pt>
                <c:pt idx="15">
                  <c:v>0.22689309576837416</c:v>
                </c:pt>
                <c:pt idx="16">
                  <c:v>0.11428571428571428</c:v>
                </c:pt>
                <c:pt idx="17">
                  <c:v>0.15920398009950248</c:v>
                </c:pt>
                <c:pt idx="18">
                  <c:v>0.49530761209593327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6B-4FDF-9CEB-693BF6D22089}"/>
            </c:ext>
          </c:extLst>
        </c:ser>
        <c:ser>
          <c:idx val="1"/>
          <c:order val="1"/>
          <c:tx>
            <c:strRef>
              <c:f>'2019'!$D$26</c:f>
              <c:strCache>
                <c:ptCount val="1"/>
                <c:pt idx="0">
                  <c:v>Un poc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'2019'!$B$27:$B$46</c15:sqref>
                  </c15:fullRef>
                </c:ext>
              </c:extLst>
              <c:f>'2019'!$B$27:$B$45</c:f>
              <c:strCache>
                <c:ptCount val="19"/>
                <c:pt idx="0">
                  <c:v>Agro. Gan.</c:v>
                </c:pt>
                <c:pt idx="1">
                  <c:v>Agronómica</c:v>
                </c:pt>
                <c:pt idx="2">
                  <c:v>Alc. Gand.</c:v>
                </c:pt>
                <c:pt idx="3">
                  <c:v>Camins</c:v>
                </c:pt>
                <c:pt idx="4">
                  <c:v>EPS Alcoi</c:v>
                </c:pt>
                <c:pt idx="5">
                  <c:v>EPS Gandia</c:v>
                </c:pt>
                <c:pt idx="6">
                  <c:v>Esc. Docto</c:v>
                </c:pt>
                <c:pt idx="7">
                  <c:v>ETS Arquit</c:v>
                </c:pt>
                <c:pt idx="8">
                  <c:v>ETS Teleco</c:v>
                </c:pt>
                <c:pt idx="9">
                  <c:v>ETSIDiseny</c:v>
                </c:pt>
                <c:pt idx="10">
                  <c:v>ETSINF</c:v>
                </c:pt>
                <c:pt idx="11">
                  <c:v>Fac. Ade</c:v>
                </c:pt>
                <c:pt idx="12">
                  <c:v>Fac. BBAA</c:v>
                </c:pt>
                <c:pt idx="13">
                  <c:v>Geodesia</c:v>
                </c:pt>
                <c:pt idx="14">
                  <c:v>Gest.Edif.</c:v>
                </c:pt>
                <c:pt idx="15">
                  <c:v>Industr.</c:v>
                </c:pt>
                <c:pt idx="16">
                  <c:v>Inf. ADE</c:v>
                </c:pt>
                <c:pt idx="17">
                  <c:v>Teleco ADE</c:v>
                </c:pt>
                <c:pt idx="18">
                  <c:v>Uni.Master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'2019'!$D$27:$D$46</c15:sqref>
                  </c15:fullRef>
                </c:ext>
              </c:extLst>
              <c:f>'2019'!$D$27:$D$45</c:f>
              <c:numCache>
                <c:formatCode>0%</c:formatCode>
                <c:ptCount val="19"/>
                <c:pt idx="0">
                  <c:v>8.5714285714285715E-2</c:v>
                </c:pt>
                <c:pt idx="1">
                  <c:v>0.1497326203208556</c:v>
                </c:pt>
                <c:pt idx="2">
                  <c:v>0.16666666666666666</c:v>
                </c:pt>
                <c:pt idx="3">
                  <c:v>0.16964285714285715</c:v>
                </c:pt>
                <c:pt idx="4">
                  <c:v>0.14152410575427682</c:v>
                </c:pt>
                <c:pt idx="5">
                  <c:v>0.15151515151515152</c:v>
                </c:pt>
                <c:pt idx="6">
                  <c:v>0.15391879131255901</c:v>
                </c:pt>
                <c:pt idx="7">
                  <c:v>0.17823971693940735</c:v>
                </c:pt>
                <c:pt idx="8">
                  <c:v>0.17274678111587982</c:v>
                </c:pt>
                <c:pt idx="9">
                  <c:v>0.1513909224011713</c:v>
                </c:pt>
                <c:pt idx="10">
                  <c:v>0.19381746810598627</c:v>
                </c:pt>
                <c:pt idx="11">
                  <c:v>0.20365535248041775</c:v>
                </c:pt>
                <c:pt idx="12">
                  <c:v>0.16575875486381322</c:v>
                </c:pt>
                <c:pt idx="13">
                  <c:v>0.17818181818181819</c:v>
                </c:pt>
                <c:pt idx="14">
                  <c:v>0.18446601941747573</c:v>
                </c:pt>
                <c:pt idx="15">
                  <c:v>0.17288418708240536</c:v>
                </c:pt>
                <c:pt idx="16">
                  <c:v>0.2</c:v>
                </c:pt>
                <c:pt idx="17">
                  <c:v>0.18407960199004975</c:v>
                </c:pt>
                <c:pt idx="18">
                  <c:v>0.13034410844629823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6B-4FDF-9CEB-693BF6D22089}"/>
            </c:ext>
          </c:extLst>
        </c:ser>
        <c:ser>
          <c:idx val="2"/>
          <c:order val="2"/>
          <c:tx>
            <c:strRef>
              <c:f>'2019'!$E$26</c:f>
              <c:strCache>
                <c:ptCount val="1"/>
                <c:pt idx="0">
                  <c:v>Bastant Bé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'2019'!$B$27:$B$46</c15:sqref>
                  </c15:fullRef>
                </c:ext>
              </c:extLst>
              <c:f>'2019'!$B$27:$B$45</c:f>
              <c:strCache>
                <c:ptCount val="19"/>
                <c:pt idx="0">
                  <c:v>Agro. Gan.</c:v>
                </c:pt>
                <c:pt idx="1">
                  <c:v>Agronómica</c:v>
                </c:pt>
                <c:pt idx="2">
                  <c:v>Alc. Gand.</c:v>
                </c:pt>
                <c:pt idx="3">
                  <c:v>Camins</c:v>
                </c:pt>
                <c:pt idx="4">
                  <c:v>EPS Alcoi</c:v>
                </c:pt>
                <c:pt idx="5">
                  <c:v>EPS Gandia</c:v>
                </c:pt>
                <c:pt idx="6">
                  <c:v>Esc. Docto</c:v>
                </c:pt>
                <c:pt idx="7">
                  <c:v>ETS Arquit</c:v>
                </c:pt>
                <c:pt idx="8">
                  <c:v>ETS Teleco</c:v>
                </c:pt>
                <c:pt idx="9">
                  <c:v>ETSIDiseny</c:v>
                </c:pt>
                <c:pt idx="10">
                  <c:v>ETSINF</c:v>
                </c:pt>
                <c:pt idx="11">
                  <c:v>Fac. Ade</c:v>
                </c:pt>
                <c:pt idx="12">
                  <c:v>Fac. BBAA</c:v>
                </c:pt>
                <c:pt idx="13">
                  <c:v>Geodesia</c:v>
                </c:pt>
                <c:pt idx="14">
                  <c:v>Gest.Edif.</c:v>
                </c:pt>
                <c:pt idx="15">
                  <c:v>Industr.</c:v>
                </c:pt>
                <c:pt idx="16">
                  <c:v>Inf. ADE</c:v>
                </c:pt>
                <c:pt idx="17">
                  <c:v>Teleco ADE</c:v>
                </c:pt>
                <c:pt idx="18">
                  <c:v>Uni.Master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'2019'!$E$27:$E$46</c15:sqref>
                  </c15:fullRef>
                </c:ext>
              </c:extLst>
              <c:f>'2019'!$E$27:$E$45</c:f>
              <c:numCache>
                <c:formatCode>0%</c:formatCode>
                <c:ptCount val="19"/>
                <c:pt idx="0">
                  <c:v>0.37142857142857144</c:v>
                </c:pt>
                <c:pt idx="1">
                  <c:v>0.28556149732620323</c:v>
                </c:pt>
                <c:pt idx="2">
                  <c:v>0.30952380952380953</c:v>
                </c:pt>
                <c:pt idx="3">
                  <c:v>0.26674107142857145</c:v>
                </c:pt>
                <c:pt idx="4">
                  <c:v>0.24416796267496113</c:v>
                </c:pt>
                <c:pt idx="5">
                  <c:v>0.23529411764705882</c:v>
                </c:pt>
                <c:pt idx="6">
                  <c:v>0.15958451369216242</c:v>
                </c:pt>
                <c:pt idx="7">
                  <c:v>0.25696594427244585</c:v>
                </c:pt>
                <c:pt idx="8">
                  <c:v>0.25965665236051499</c:v>
                </c:pt>
                <c:pt idx="9">
                  <c:v>0.28228404099560761</c:v>
                </c:pt>
                <c:pt idx="10">
                  <c:v>0.33169774288518156</c:v>
                </c:pt>
                <c:pt idx="11">
                  <c:v>0.36640557006092256</c:v>
                </c:pt>
                <c:pt idx="12">
                  <c:v>0.28365758754863812</c:v>
                </c:pt>
                <c:pt idx="13">
                  <c:v>0.37454545454545457</c:v>
                </c:pt>
                <c:pt idx="14">
                  <c:v>0.287378640776699</c:v>
                </c:pt>
                <c:pt idx="15">
                  <c:v>0.27672605790645882</c:v>
                </c:pt>
                <c:pt idx="16">
                  <c:v>0.35428571428571426</c:v>
                </c:pt>
                <c:pt idx="17">
                  <c:v>0.31840796019900497</c:v>
                </c:pt>
                <c:pt idx="18">
                  <c:v>0.17101147028154329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6B-4FDF-9CEB-693BF6D22089}"/>
            </c:ext>
          </c:extLst>
        </c:ser>
        <c:ser>
          <c:idx val="3"/>
          <c:order val="3"/>
          <c:tx>
            <c:strRef>
              <c:f>'2019'!$F$26</c:f>
              <c:strCache>
                <c:ptCount val="1"/>
                <c:pt idx="0">
                  <c:v>Perfectament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'2019'!$B$27:$B$46</c15:sqref>
                  </c15:fullRef>
                </c:ext>
              </c:extLst>
              <c:f>'2019'!$B$27:$B$45</c:f>
              <c:strCache>
                <c:ptCount val="19"/>
                <c:pt idx="0">
                  <c:v>Agro. Gan.</c:v>
                </c:pt>
                <c:pt idx="1">
                  <c:v>Agronómica</c:v>
                </c:pt>
                <c:pt idx="2">
                  <c:v>Alc. Gand.</c:v>
                </c:pt>
                <c:pt idx="3">
                  <c:v>Camins</c:v>
                </c:pt>
                <c:pt idx="4">
                  <c:v>EPS Alcoi</c:v>
                </c:pt>
                <c:pt idx="5">
                  <c:v>EPS Gandia</c:v>
                </c:pt>
                <c:pt idx="6">
                  <c:v>Esc. Docto</c:v>
                </c:pt>
                <c:pt idx="7">
                  <c:v>ETS Arquit</c:v>
                </c:pt>
                <c:pt idx="8">
                  <c:v>ETS Teleco</c:v>
                </c:pt>
                <c:pt idx="9">
                  <c:v>ETSIDiseny</c:v>
                </c:pt>
                <c:pt idx="10">
                  <c:v>ETSINF</c:v>
                </c:pt>
                <c:pt idx="11">
                  <c:v>Fac. Ade</c:v>
                </c:pt>
                <c:pt idx="12">
                  <c:v>Fac. BBAA</c:v>
                </c:pt>
                <c:pt idx="13">
                  <c:v>Geodesia</c:v>
                </c:pt>
                <c:pt idx="14">
                  <c:v>Gest.Edif.</c:v>
                </c:pt>
                <c:pt idx="15">
                  <c:v>Industr.</c:v>
                </c:pt>
                <c:pt idx="16">
                  <c:v>Inf. ADE</c:v>
                </c:pt>
                <c:pt idx="17">
                  <c:v>Teleco ADE</c:v>
                </c:pt>
                <c:pt idx="18">
                  <c:v>Uni.Master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'2019'!$F$27:$F$46</c15:sqref>
                  </c15:fullRef>
                </c:ext>
              </c:extLst>
              <c:f>'2019'!$F$27:$F$45</c:f>
              <c:numCache>
                <c:formatCode>0%</c:formatCode>
                <c:ptCount val="19"/>
                <c:pt idx="0">
                  <c:v>0.42857142857142855</c:v>
                </c:pt>
                <c:pt idx="1">
                  <c:v>0.36470588235294116</c:v>
                </c:pt>
                <c:pt idx="2">
                  <c:v>0.35714285714285715</c:v>
                </c:pt>
                <c:pt idx="3">
                  <c:v>0.25223214285714285</c:v>
                </c:pt>
                <c:pt idx="4">
                  <c:v>0.41835147744945567</c:v>
                </c:pt>
                <c:pt idx="5">
                  <c:v>0.41443850267379678</c:v>
                </c:pt>
                <c:pt idx="6">
                  <c:v>0.24929178470254956</c:v>
                </c:pt>
                <c:pt idx="7">
                  <c:v>0.30163644405130474</c:v>
                </c:pt>
                <c:pt idx="8">
                  <c:v>0.3283261802575107</c:v>
                </c:pt>
                <c:pt idx="9">
                  <c:v>0.33997071742313323</c:v>
                </c:pt>
                <c:pt idx="10">
                  <c:v>0.31550539744847889</c:v>
                </c:pt>
                <c:pt idx="11">
                  <c:v>0.31418624891209745</c:v>
                </c:pt>
                <c:pt idx="12">
                  <c:v>0.33657587548638135</c:v>
                </c:pt>
                <c:pt idx="13">
                  <c:v>0.28000000000000003</c:v>
                </c:pt>
                <c:pt idx="14">
                  <c:v>0.24466019417475729</c:v>
                </c:pt>
                <c:pt idx="15">
                  <c:v>0.32349665924276172</c:v>
                </c:pt>
                <c:pt idx="16">
                  <c:v>0.33142857142857141</c:v>
                </c:pt>
                <c:pt idx="17">
                  <c:v>0.3383084577114428</c:v>
                </c:pt>
                <c:pt idx="18">
                  <c:v>0.20333680917622524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6B-4FDF-9CEB-693BF6D2208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05098416"/>
        <c:axId val="605101040"/>
      </c:barChart>
      <c:catAx>
        <c:axId val="605098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05101040"/>
        <c:crosses val="autoZero"/>
        <c:auto val="1"/>
        <c:lblAlgn val="ctr"/>
        <c:lblOffset val="100"/>
        <c:noMultiLvlLbl val="0"/>
      </c:catAx>
      <c:valAx>
        <c:axId val="605101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05098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a-ES" sz="1600" b="1" i="0" baseline="0">
                <a:effectLst/>
              </a:rPr>
              <a:t>Alumnes que saben llegir en valencià per centres 2019-2020</a:t>
            </a:r>
            <a:endParaRPr lang="ca-ES" sz="16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'2019'!$G$26</c:f>
              <c:strCache>
                <c:ptCount val="1"/>
                <c:pt idx="0">
                  <c:v>Gens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'2019'!$B$27:$B$45</c:f>
              <c:strCache>
                <c:ptCount val="19"/>
                <c:pt idx="0">
                  <c:v>Agro. Gan.</c:v>
                </c:pt>
                <c:pt idx="1">
                  <c:v>Agronómica</c:v>
                </c:pt>
                <c:pt idx="2">
                  <c:v>Alc. Gand.</c:v>
                </c:pt>
                <c:pt idx="3">
                  <c:v>Camins</c:v>
                </c:pt>
                <c:pt idx="4">
                  <c:v>EPS Alcoi</c:v>
                </c:pt>
                <c:pt idx="5">
                  <c:v>EPS Gandia</c:v>
                </c:pt>
                <c:pt idx="6">
                  <c:v>Esc. Docto</c:v>
                </c:pt>
                <c:pt idx="7">
                  <c:v>ETS Arquit</c:v>
                </c:pt>
                <c:pt idx="8">
                  <c:v>ETS Teleco</c:v>
                </c:pt>
                <c:pt idx="9">
                  <c:v>ETSIDiseny</c:v>
                </c:pt>
                <c:pt idx="10">
                  <c:v>ETSINF</c:v>
                </c:pt>
                <c:pt idx="11">
                  <c:v>Fac. Ade</c:v>
                </c:pt>
                <c:pt idx="12">
                  <c:v>Fac. BBAA</c:v>
                </c:pt>
                <c:pt idx="13">
                  <c:v>Geodesia</c:v>
                </c:pt>
                <c:pt idx="14">
                  <c:v>Gest.Edif.</c:v>
                </c:pt>
                <c:pt idx="15">
                  <c:v>Industr.</c:v>
                </c:pt>
                <c:pt idx="16">
                  <c:v>Inf. ADE</c:v>
                </c:pt>
                <c:pt idx="17">
                  <c:v>Teleco ADE</c:v>
                </c:pt>
                <c:pt idx="18">
                  <c:v>Uni.Master</c:v>
                </c:pt>
              </c:strCache>
            </c:strRef>
          </c:cat>
          <c:val>
            <c:numRef>
              <c:f>'2019'!$G$27:$G$45</c:f>
              <c:numCache>
                <c:formatCode>0%</c:formatCode>
                <c:ptCount val="19"/>
                <c:pt idx="0">
                  <c:v>5.7142857142857141E-2</c:v>
                </c:pt>
                <c:pt idx="1">
                  <c:v>0.14545454545454545</c:v>
                </c:pt>
                <c:pt idx="2">
                  <c:v>0.11904761904761904</c:v>
                </c:pt>
                <c:pt idx="3">
                  <c:v>0.22991071428571427</c:v>
                </c:pt>
                <c:pt idx="4">
                  <c:v>0.13685847589424571</c:v>
                </c:pt>
                <c:pt idx="5">
                  <c:v>0.14171122994652408</c:v>
                </c:pt>
                <c:pt idx="6">
                  <c:v>0.27998111425873468</c:v>
                </c:pt>
                <c:pt idx="7">
                  <c:v>0.17779743476337903</c:v>
                </c:pt>
                <c:pt idx="8">
                  <c:v>0.18240343347639484</c:v>
                </c:pt>
                <c:pt idx="9">
                  <c:v>0.15490483162518301</c:v>
                </c:pt>
                <c:pt idx="10">
                  <c:v>0.10206084396467124</c:v>
                </c:pt>
                <c:pt idx="11">
                  <c:v>7.7458659704090507E-2</c:v>
                </c:pt>
                <c:pt idx="12">
                  <c:v>0.12217898832684825</c:v>
                </c:pt>
                <c:pt idx="13">
                  <c:v>0.13090909090909092</c:v>
                </c:pt>
                <c:pt idx="14">
                  <c:v>0.21553398058252426</c:v>
                </c:pt>
                <c:pt idx="15">
                  <c:v>0.16119153674832962</c:v>
                </c:pt>
                <c:pt idx="16">
                  <c:v>6.8571428571428575E-2</c:v>
                </c:pt>
                <c:pt idx="17">
                  <c:v>7.9601990049751242E-2</c:v>
                </c:pt>
                <c:pt idx="18">
                  <c:v>0.35870698644421273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FBE-49EF-92B3-C75CBCC0962E}"/>
            </c:ext>
          </c:extLst>
        </c:ser>
        <c:ser>
          <c:idx val="1"/>
          <c:order val="1"/>
          <c:tx>
            <c:strRef>
              <c:f>'2019'!$H$26</c:f>
              <c:strCache>
                <c:ptCount val="1"/>
                <c:pt idx="0">
                  <c:v>Un poc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'2019'!$B$27:$B$45</c:f>
              <c:strCache>
                <c:ptCount val="19"/>
                <c:pt idx="0">
                  <c:v>Agro. Gan.</c:v>
                </c:pt>
                <c:pt idx="1">
                  <c:v>Agronómica</c:v>
                </c:pt>
                <c:pt idx="2">
                  <c:v>Alc. Gand.</c:v>
                </c:pt>
                <c:pt idx="3">
                  <c:v>Camins</c:v>
                </c:pt>
                <c:pt idx="4">
                  <c:v>EPS Alcoi</c:v>
                </c:pt>
                <c:pt idx="5">
                  <c:v>EPS Gandia</c:v>
                </c:pt>
                <c:pt idx="6">
                  <c:v>Esc. Docto</c:v>
                </c:pt>
                <c:pt idx="7">
                  <c:v>ETS Arquit</c:v>
                </c:pt>
                <c:pt idx="8">
                  <c:v>ETS Teleco</c:v>
                </c:pt>
                <c:pt idx="9">
                  <c:v>ETSIDiseny</c:v>
                </c:pt>
                <c:pt idx="10">
                  <c:v>ETSINF</c:v>
                </c:pt>
                <c:pt idx="11">
                  <c:v>Fac. Ade</c:v>
                </c:pt>
                <c:pt idx="12">
                  <c:v>Fac. BBAA</c:v>
                </c:pt>
                <c:pt idx="13">
                  <c:v>Geodesia</c:v>
                </c:pt>
                <c:pt idx="14">
                  <c:v>Gest.Edif.</c:v>
                </c:pt>
                <c:pt idx="15">
                  <c:v>Industr.</c:v>
                </c:pt>
                <c:pt idx="16">
                  <c:v>Inf. ADE</c:v>
                </c:pt>
                <c:pt idx="17">
                  <c:v>Teleco ADE</c:v>
                </c:pt>
                <c:pt idx="18">
                  <c:v>Uni.Master</c:v>
                </c:pt>
              </c:strCache>
            </c:strRef>
          </c:cat>
          <c:val>
            <c:numRef>
              <c:f>'2019'!$H$27:$H$45</c:f>
              <c:numCache>
                <c:formatCode>0%</c:formatCode>
                <c:ptCount val="19"/>
                <c:pt idx="0">
                  <c:v>5.7142857142857141E-2</c:v>
                </c:pt>
                <c:pt idx="1">
                  <c:v>9.9465240641711236E-2</c:v>
                </c:pt>
                <c:pt idx="2">
                  <c:v>0.13492063492063491</c:v>
                </c:pt>
                <c:pt idx="3">
                  <c:v>0.16071428571428573</c:v>
                </c:pt>
                <c:pt idx="4">
                  <c:v>0.10834629341627787</c:v>
                </c:pt>
                <c:pt idx="5">
                  <c:v>0.11319073083778966</c:v>
                </c:pt>
                <c:pt idx="6">
                  <c:v>0.19924457034938622</c:v>
                </c:pt>
                <c:pt idx="7">
                  <c:v>0.13887660327288812</c:v>
                </c:pt>
                <c:pt idx="8">
                  <c:v>0.12660944206008584</c:v>
                </c:pt>
                <c:pt idx="9">
                  <c:v>0.11098096632503661</c:v>
                </c:pt>
                <c:pt idx="10">
                  <c:v>0.11040235525024533</c:v>
                </c:pt>
                <c:pt idx="11">
                  <c:v>0.10269799825935597</c:v>
                </c:pt>
                <c:pt idx="12">
                  <c:v>0.12101167315175097</c:v>
                </c:pt>
                <c:pt idx="13">
                  <c:v>7.2727272727272724E-2</c:v>
                </c:pt>
                <c:pt idx="14">
                  <c:v>0.14174757281553399</c:v>
                </c:pt>
                <c:pt idx="15">
                  <c:v>0.11971046770601336</c:v>
                </c:pt>
                <c:pt idx="16">
                  <c:v>0.10285714285714286</c:v>
                </c:pt>
                <c:pt idx="17">
                  <c:v>0.14925373134328357</c:v>
                </c:pt>
                <c:pt idx="18">
                  <c:v>0.17622523461939521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FBE-49EF-92B3-C75CBCC0962E}"/>
            </c:ext>
          </c:extLst>
        </c:ser>
        <c:ser>
          <c:idx val="2"/>
          <c:order val="2"/>
          <c:tx>
            <c:strRef>
              <c:f>'2019'!$I$26</c:f>
              <c:strCache>
                <c:ptCount val="1"/>
                <c:pt idx="0">
                  <c:v>Bastant Bé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'2019'!$B$27:$B$45</c:f>
              <c:strCache>
                <c:ptCount val="19"/>
                <c:pt idx="0">
                  <c:v>Agro. Gan.</c:v>
                </c:pt>
                <c:pt idx="1">
                  <c:v>Agronómica</c:v>
                </c:pt>
                <c:pt idx="2">
                  <c:v>Alc. Gand.</c:v>
                </c:pt>
                <c:pt idx="3">
                  <c:v>Camins</c:v>
                </c:pt>
                <c:pt idx="4">
                  <c:v>EPS Alcoi</c:v>
                </c:pt>
                <c:pt idx="5">
                  <c:v>EPS Gandia</c:v>
                </c:pt>
                <c:pt idx="6">
                  <c:v>Esc. Docto</c:v>
                </c:pt>
                <c:pt idx="7">
                  <c:v>ETS Arquit</c:v>
                </c:pt>
                <c:pt idx="8">
                  <c:v>ETS Teleco</c:v>
                </c:pt>
                <c:pt idx="9">
                  <c:v>ETSIDiseny</c:v>
                </c:pt>
                <c:pt idx="10">
                  <c:v>ETSINF</c:v>
                </c:pt>
                <c:pt idx="11">
                  <c:v>Fac. Ade</c:v>
                </c:pt>
                <c:pt idx="12">
                  <c:v>Fac. BBAA</c:v>
                </c:pt>
                <c:pt idx="13">
                  <c:v>Geodesia</c:v>
                </c:pt>
                <c:pt idx="14">
                  <c:v>Gest.Edif.</c:v>
                </c:pt>
                <c:pt idx="15">
                  <c:v>Industr.</c:v>
                </c:pt>
                <c:pt idx="16">
                  <c:v>Inf. ADE</c:v>
                </c:pt>
                <c:pt idx="17">
                  <c:v>Teleco ADE</c:v>
                </c:pt>
                <c:pt idx="18">
                  <c:v>Uni.Master</c:v>
                </c:pt>
              </c:strCache>
            </c:strRef>
          </c:cat>
          <c:val>
            <c:numRef>
              <c:f>'2019'!$I$27:$I$45</c:f>
              <c:numCache>
                <c:formatCode>0%</c:formatCode>
                <c:ptCount val="19"/>
                <c:pt idx="0">
                  <c:v>0.17142857142857143</c:v>
                </c:pt>
                <c:pt idx="1">
                  <c:v>0.19465240641711229</c:v>
                </c:pt>
                <c:pt idx="2">
                  <c:v>0.1984126984126984</c:v>
                </c:pt>
                <c:pt idx="3">
                  <c:v>0.17522321428571427</c:v>
                </c:pt>
                <c:pt idx="4">
                  <c:v>0.2042509072058061</c:v>
                </c:pt>
                <c:pt idx="5">
                  <c:v>0.16934046345811052</c:v>
                </c:pt>
                <c:pt idx="6">
                  <c:v>0.13786591123701605</c:v>
                </c:pt>
                <c:pt idx="7">
                  <c:v>0.21318000884564353</c:v>
                </c:pt>
                <c:pt idx="8">
                  <c:v>0.19849785407725321</c:v>
                </c:pt>
                <c:pt idx="9">
                  <c:v>0.20761346998535871</c:v>
                </c:pt>
                <c:pt idx="10">
                  <c:v>0.26300294406280667</c:v>
                </c:pt>
                <c:pt idx="11">
                  <c:v>0.29677980852915581</c:v>
                </c:pt>
                <c:pt idx="12">
                  <c:v>0.21167315175097276</c:v>
                </c:pt>
                <c:pt idx="13">
                  <c:v>0.26545454545454544</c:v>
                </c:pt>
                <c:pt idx="14">
                  <c:v>0.24466019417475729</c:v>
                </c:pt>
                <c:pt idx="15">
                  <c:v>0.20657015590200445</c:v>
                </c:pt>
                <c:pt idx="16">
                  <c:v>0.29714285714285715</c:v>
                </c:pt>
                <c:pt idx="17">
                  <c:v>0.23880597014925373</c:v>
                </c:pt>
                <c:pt idx="18">
                  <c:v>0.13764337851929093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FBE-49EF-92B3-C75CBCC0962E}"/>
            </c:ext>
          </c:extLst>
        </c:ser>
        <c:ser>
          <c:idx val="3"/>
          <c:order val="3"/>
          <c:tx>
            <c:strRef>
              <c:f>'2019'!$J$26</c:f>
              <c:strCache>
                <c:ptCount val="1"/>
                <c:pt idx="0">
                  <c:v>Perfectament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'2019'!$B$27:$B$45</c:f>
              <c:strCache>
                <c:ptCount val="19"/>
                <c:pt idx="0">
                  <c:v>Agro. Gan.</c:v>
                </c:pt>
                <c:pt idx="1">
                  <c:v>Agronómica</c:v>
                </c:pt>
                <c:pt idx="2">
                  <c:v>Alc. Gand.</c:v>
                </c:pt>
                <c:pt idx="3">
                  <c:v>Camins</c:v>
                </c:pt>
                <c:pt idx="4">
                  <c:v>EPS Alcoi</c:v>
                </c:pt>
                <c:pt idx="5">
                  <c:v>EPS Gandia</c:v>
                </c:pt>
                <c:pt idx="6">
                  <c:v>Esc. Docto</c:v>
                </c:pt>
                <c:pt idx="7">
                  <c:v>ETS Arquit</c:v>
                </c:pt>
                <c:pt idx="8">
                  <c:v>ETS Teleco</c:v>
                </c:pt>
                <c:pt idx="9">
                  <c:v>ETSIDiseny</c:v>
                </c:pt>
                <c:pt idx="10">
                  <c:v>ETSINF</c:v>
                </c:pt>
                <c:pt idx="11">
                  <c:v>Fac. Ade</c:v>
                </c:pt>
                <c:pt idx="12">
                  <c:v>Fac. BBAA</c:v>
                </c:pt>
                <c:pt idx="13">
                  <c:v>Geodesia</c:v>
                </c:pt>
                <c:pt idx="14">
                  <c:v>Gest.Edif.</c:v>
                </c:pt>
                <c:pt idx="15">
                  <c:v>Industr.</c:v>
                </c:pt>
                <c:pt idx="16">
                  <c:v>Inf. ADE</c:v>
                </c:pt>
                <c:pt idx="17">
                  <c:v>Teleco ADE</c:v>
                </c:pt>
                <c:pt idx="18">
                  <c:v>Uni.Master</c:v>
                </c:pt>
              </c:strCache>
            </c:strRef>
          </c:cat>
          <c:val>
            <c:numRef>
              <c:f>'2019'!$J$27:$J$45</c:f>
              <c:numCache>
                <c:formatCode>0%</c:formatCode>
                <c:ptCount val="19"/>
                <c:pt idx="0">
                  <c:v>0.7142857142857143</c:v>
                </c:pt>
                <c:pt idx="1">
                  <c:v>0.56042780748663101</c:v>
                </c:pt>
                <c:pt idx="2">
                  <c:v>0.54761904761904767</c:v>
                </c:pt>
                <c:pt idx="3">
                  <c:v>0.4341517857142857</c:v>
                </c:pt>
                <c:pt idx="4">
                  <c:v>0.55054432348367033</c:v>
                </c:pt>
                <c:pt idx="5">
                  <c:v>0.5757575757575758</c:v>
                </c:pt>
                <c:pt idx="6">
                  <c:v>0.3829084041548631</c:v>
                </c:pt>
                <c:pt idx="7">
                  <c:v>0.47014595311808932</c:v>
                </c:pt>
                <c:pt idx="8">
                  <c:v>0.49248927038626611</c:v>
                </c:pt>
                <c:pt idx="9">
                  <c:v>0.52650073206442172</c:v>
                </c:pt>
                <c:pt idx="10">
                  <c:v>0.5245338567222767</c:v>
                </c:pt>
                <c:pt idx="11">
                  <c:v>0.52306353350739776</c:v>
                </c:pt>
                <c:pt idx="12">
                  <c:v>0.54513618677042797</c:v>
                </c:pt>
                <c:pt idx="13">
                  <c:v>0.53090909090909089</c:v>
                </c:pt>
                <c:pt idx="14">
                  <c:v>0.39805825242718446</c:v>
                </c:pt>
                <c:pt idx="15">
                  <c:v>0.51252783964365256</c:v>
                </c:pt>
                <c:pt idx="16">
                  <c:v>0.53142857142857147</c:v>
                </c:pt>
                <c:pt idx="17">
                  <c:v>0.53233830845771146</c:v>
                </c:pt>
                <c:pt idx="18">
                  <c:v>0.32742440041710114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FBE-49EF-92B3-C75CBCC09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35453080"/>
        <c:axId val="535448160"/>
      </c:barChart>
      <c:catAx>
        <c:axId val="535453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35448160"/>
        <c:crosses val="autoZero"/>
        <c:auto val="1"/>
        <c:lblAlgn val="ctr"/>
        <c:lblOffset val="100"/>
        <c:noMultiLvlLbl val="0"/>
      </c:catAx>
      <c:valAx>
        <c:axId val="535448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35453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600" b="1" i="0" baseline="0">
                <a:effectLst/>
              </a:rPr>
              <a:t>Alumnes que saben escriure en valencià per centres 2019-2020</a:t>
            </a:r>
            <a:endParaRPr lang="ca-ES" sz="16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'2019'!$K$26</c:f>
              <c:strCache>
                <c:ptCount val="1"/>
                <c:pt idx="0">
                  <c:v>Gens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'2019'!$B$27:$B$46</c15:sqref>
                  </c15:fullRef>
                </c:ext>
              </c:extLst>
              <c:f>'2019'!$B$27:$B$45</c:f>
              <c:strCache>
                <c:ptCount val="19"/>
                <c:pt idx="0">
                  <c:v>Agro. Gan.</c:v>
                </c:pt>
                <c:pt idx="1">
                  <c:v>Agronómica</c:v>
                </c:pt>
                <c:pt idx="2">
                  <c:v>Alc. Gand.</c:v>
                </c:pt>
                <c:pt idx="3">
                  <c:v>Camins</c:v>
                </c:pt>
                <c:pt idx="4">
                  <c:v>EPS Alcoi</c:v>
                </c:pt>
                <c:pt idx="5">
                  <c:v>EPS Gandia</c:v>
                </c:pt>
                <c:pt idx="6">
                  <c:v>Esc. Docto</c:v>
                </c:pt>
                <c:pt idx="7">
                  <c:v>ETS Arquit</c:v>
                </c:pt>
                <c:pt idx="8">
                  <c:v>ETS Teleco</c:v>
                </c:pt>
                <c:pt idx="9">
                  <c:v>ETSIDiseny</c:v>
                </c:pt>
                <c:pt idx="10">
                  <c:v>ETSINF</c:v>
                </c:pt>
                <c:pt idx="11">
                  <c:v>Fac. Ade</c:v>
                </c:pt>
                <c:pt idx="12">
                  <c:v>Fac. BBAA</c:v>
                </c:pt>
                <c:pt idx="13">
                  <c:v>Geodesia</c:v>
                </c:pt>
                <c:pt idx="14">
                  <c:v>Gest.Edif.</c:v>
                </c:pt>
                <c:pt idx="15">
                  <c:v>Industr.</c:v>
                </c:pt>
                <c:pt idx="16">
                  <c:v>Inf. ADE</c:v>
                </c:pt>
                <c:pt idx="17">
                  <c:v>Teleco ADE</c:v>
                </c:pt>
                <c:pt idx="18">
                  <c:v>Uni.Master</c:v>
                </c:pt>
                <c:pt idx="19">
                  <c:v>TOTALS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'2019'!$K$27:$K$45</c15:sqref>
                  </c15:fullRef>
                </c:ext>
              </c:extLst>
              <c:f>'2019'!$K$27:$K$45</c:f>
              <c:numCache>
                <c:formatCode>0%</c:formatCode>
                <c:ptCount val="19"/>
                <c:pt idx="0">
                  <c:v>0.11428571428571428</c:v>
                </c:pt>
                <c:pt idx="1">
                  <c:v>0.22566844919786097</c:v>
                </c:pt>
                <c:pt idx="2">
                  <c:v>0.19047619047619047</c:v>
                </c:pt>
                <c:pt idx="3">
                  <c:v>0.3404017857142857</c:v>
                </c:pt>
                <c:pt idx="4">
                  <c:v>0.21980300673924313</c:v>
                </c:pt>
                <c:pt idx="5">
                  <c:v>0.22549019607843138</c:v>
                </c:pt>
                <c:pt idx="6">
                  <c:v>0.48111425873465535</c:v>
                </c:pt>
                <c:pt idx="7">
                  <c:v>0.29544449358690844</c:v>
                </c:pt>
                <c:pt idx="8">
                  <c:v>0.26716738197424894</c:v>
                </c:pt>
                <c:pt idx="9">
                  <c:v>0.24948755490483163</c:v>
                </c:pt>
                <c:pt idx="10">
                  <c:v>0.17271835132482827</c:v>
                </c:pt>
                <c:pt idx="11">
                  <c:v>0.12445604873803308</c:v>
                </c:pt>
                <c:pt idx="12">
                  <c:v>0.24163424124513619</c:v>
                </c:pt>
                <c:pt idx="13">
                  <c:v>0.17454545454545456</c:v>
                </c:pt>
                <c:pt idx="14">
                  <c:v>0.30485436893203882</c:v>
                </c:pt>
                <c:pt idx="15">
                  <c:v>0.25389755011135856</c:v>
                </c:pt>
                <c:pt idx="16">
                  <c:v>0.12571428571428572</c:v>
                </c:pt>
                <c:pt idx="17">
                  <c:v>0.1691542288557214</c:v>
                </c:pt>
                <c:pt idx="18">
                  <c:v>0.51199165797705948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6C-4494-8C10-F0FAECA9BD7F}"/>
            </c:ext>
          </c:extLst>
        </c:ser>
        <c:ser>
          <c:idx val="1"/>
          <c:order val="1"/>
          <c:tx>
            <c:strRef>
              <c:f>'2019'!$L$26</c:f>
              <c:strCache>
                <c:ptCount val="1"/>
                <c:pt idx="0">
                  <c:v>Un poc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'2019'!$B$27:$B$46</c15:sqref>
                  </c15:fullRef>
                </c:ext>
              </c:extLst>
              <c:f>'2019'!$B$27:$B$45</c:f>
              <c:strCache>
                <c:ptCount val="19"/>
                <c:pt idx="0">
                  <c:v>Agro. Gan.</c:v>
                </c:pt>
                <c:pt idx="1">
                  <c:v>Agronómica</c:v>
                </c:pt>
                <c:pt idx="2">
                  <c:v>Alc. Gand.</c:v>
                </c:pt>
                <c:pt idx="3">
                  <c:v>Camins</c:v>
                </c:pt>
                <c:pt idx="4">
                  <c:v>EPS Alcoi</c:v>
                </c:pt>
                <c:pt idx="5">
                  <c:v>EPS Gandia</c:v>
                </c:pt>
                <c:pt idx="6">
                  <c:v>Esc. Docto</c:v>
                </c:pt>
                <c:pt idx="7">
                  <c:v>ETS Arquit</c:v>
                </c:pt>
                <c:pt idx="8">
                  <c:v>ETS Teleco</c:v>
                </c:pt>
                <c:pt idx="9">
                  <c:v>ETSIDiseny</c:v>
                </c:pt>
                <c:pt idx="10">
                  <c:v>ETSINF</c:v>
                </c:pt>
                <c:pt idx="11">
                  <c:v>Fac. Ade</c:v>
                </c:pt>
                <c:pt idx="12">
                  <c:v>Fac. BBAA</c:v>
                </c:pt>
                <c:pt idx="13">
                  <c:v>Geodesia</c:v>
                </c:pt>
                <c:pt idx="14">
                  <c:v>Gest.Edif.</c:v>
                </c:pt>
                <c:pt idx="15">
                  <c:v>Industr.</c:v>
                </c:pt>
                <c:pt idx="16">
                  <c:v>Inf. ADE</c:v>
                </c:pt>
                <c:pt idx="17">
                  <c:v>Teleco ADE</c:v>
                </c:pt>
                <c:pt idx="18">
                  <c:v>Uni.Master</c:v>
                </c:pt>
                <c:pt idx="19">
                  <c:v>TOTALS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'2019'!$L$27:$L$45</c15:sqref>
                  </c15:fullRef>
                </c:ext>
              </c:extLst>
              <c:f>'2019'!$L$27:$L$45</c:f>
              <c:numCache>
                <c:formatCode>0%</c:formatCode>
                <c:ptCount val="19"/>
                <c:pt idx="0">
                  <c:v>8.5714285714285715E-2</c:v>
                </c:pt>
                <c:pt idx="1">
                  <c:v>0.13422459893048128</c:v>
                </c:pt>
                <c:pt idx="2">
                  <c:v>0.18253968253968253</c:v>
                </c:pt>
                <c:pt idx="3">
                  <c:v>0.16071428571428573</c:v>
                </c:pt>
                <c:pt idx="4">
                  <c:v>0.1332296526697771</c:v>
                </c:pt>
                <c:pt idx="5">
                  <c:v>0.13992869875222816</c:v>
                </c:pt>
                <c:pt idx="6">
                  <c:v>0.13314447592067988</c:v>
                </c:pt>
                <c:pt idx="7">
                  <c:v>0.15126050420168066</c:v>
                </c:pt>
                <c:pt idx="8">
                  <c:v>0.14484978540772533</c:v>
                </c:pt>
                <c:pt idx="9">
                  <c:v>0.13177159590043924</c:v>
                </c:pt>
                <c:pt idx="10">
                  <c:v>0.18351324828263002</c:v>
                </c:pt>
                <c:pt idx="11">
                  <c:v>0.20974760661444736</c:v>
                </c:pt>
                <c:pt idx="12">
                  <c:v>0.1463035019455253</c:v>
                </c:pt>
                <c:pt idx="13">
                  <c:v>0.16363636363636364</c:v>
                </c:pt>
                <c:pt idx="14">
                  <c:v>0.19611650485436893</c:v>
                </c:pt>
                <c:pt idx="15">
                  <c:v>0.1492204899777283</c:v>
                </c:pt>
                <c:pt idx="16">
                  <c:v>0.21142857142857144</c:v>
                </c:pt>
                <c:pt idx="17">
                  <c:v>0.19900497512437812</c:v>
                </c:pt>
                <c:pt idx="18">
                  <c:v>0.12930135557872785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6C-4494-8C10-F0FAECA9BD7F}"/>
            </c:ext>
          </c:extLst>
        </c:ser>
        <c:ser>
          <c:idx val="2"/>
          <c:order val="2"/>
          <c:tx>
            <c:strRef>
              <c:f>'2019'!$M$26</c:f>
              <c:strCache>
                <c:ptCount val="1"/>
                <c:pt idx="0">
                  <c:v>Bastant Bé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'2019'!$B$27:$B$46</c15:sqref>
                  </c15:fullRef>
                </c:ext>
              </c:extLst>
              <c:f>'2019'!$B$27:$B$45</c:f>
              <c:strCache>
                <c:ptCount val="19"/>
                <c:pt idx="0">
                  <c:v>Agro. Gan.</c:v>
                </c:pt>
                <c:pt idx="1">
                  <c:v>Agronómica</c:v>
                </c:pt>
                <c:pt idx="2">
                  <c:v>Alc. Gand.</c:v>
                </c:pt>
                <c:pt idx="3">
                  <c:v>Camins</c:v>
                </c:pt>
                <c:pt idx="4">
                  <c:v>EPS Alcoi</c:v>
                </c:pt>
                <c:pt idx="5">
                  <c:v>EPS Gandia</c:v>
                </c:pt>
                <c:pt idx="6">
                  <c:v>Esc. Docto</c:v>
                </c:pt>
                <c:pt idx="7">
                  <c:v>ETS Arquit</c:v>
                </c:pt>
                <c:pt idx="8">
                  <c:v>ETS Teleco</c:v>
                </c:pt>
                <c:pt idx="9">
                  <c:v>ETSIDiseny</c:v>
                </c:pt>
                <c:pt idx="10">
                  <c:v>ETSINF</c:v>
                </c:pt>
                <c:pt idx="11">
                  <c:v>Fac. Ade</c:v>
                </c:pt>
                <c:pt idx="12">
                  <c:v>Fac. BBAA</c:v>
                </c:pt>
                <c:pt idx="13">
                  <c:v>Geodesia</c:v>
                </c:pt>
                <c:pt idx="14">
                  <c:v>Gest.Edif.</c:v>
                </c:pt>
                <c:pt idx="15">
                  <c:v>Industr.</c:v>
                </c:pt>
                <c:pt idx="16">
                  <c:v>Inf. ADE</c:v>
                </c:pt>
                <c:pt idx="17">
                  <c:v>Teleco ADE</c:v>
                </c:pt>
                <c:pt idx="18">
                  <c:v>Uni.Master</c:v>
                </c:pt>
                <c:pt idx="19">
                  <c:v>TOTALS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'2019'!$M$27:$M$45</c15:sqref>
                  </c15:fullRef>
                </c:ext>
              </c:extLst>
              <c:f>'2019'!$M$27:$M$45</c:f>
              <c:numCache>
                <c:formatCode>0%</c:formatCode>
                <c:ptCount val="19"/>
                <c:pt idx="0">
                  <c:v>0.4</c:v>
                </c:pt>
                <c:pt idx="1">
                  <c:v>0.33743315508021393</c:v>
                </c:pt>
                <c:pt idx="2">
                  <c:v>0.30158730158730157</c:v>
                </c:pt>
                <c:pt idx="3">
                  <c:v>0.296875</c:v>
                </c:pt>
                <c:pt idx="4">
                  <c:v>0.31778123379989631</c:v>
                </c:pt>
                <c:pt idx="5">
                  <c:v>0.2967914438502674</c:v>
                </c:pt>
                <c:pt idx="6">
                  <c:v>0.17847025495750707</c:v>
                </c:pt>
                <c:pt idx="7">
                  <c:v>0.2994250331711632</c:v>
                </c:pt>
                <c:pt idx="8">
                  <c:v>0.29184549356223177</c:v>
                </c:pt>
                <c:pt idx="9">
                  <c:v>0.32357247437774522</c:v>
                </c:pt>
                <c:pt idx="10">
                  <c:v>0.3675171736997056</c:v>
                </c:pt>
                <c:pt idx="11">
                  <c:v>0.39338555265448216</c:v>
                </c:pt>
                <c:pt idx="12">
                  <c:v>0.33073929961089493</c:v>
                </c:pt>
                <c:pt idx="13">
                  <c:v>0.42545454545454547</c:v>
                </c:pt>
                <c:pt idx="14">
                  <c:v>0.31456310679611649</c:v>
                </c:pt>
                <c:pt idx="15">
                  <c:v>0.30623608017817372</c:v>
                </c:pt>
                <c:pt idx="16">
                  <c:v>0.37142857142857144</c:v>
                </c:pt>
                <c:pt idx="17">
                  <c:v>0.32835820895522388</c:v>
                </c:pt>
                <c:pt idx="18">
                  <c:v>0.19499478623566216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6C-4494-8C10-F0FAECA9BD7F}"/>
            </c:ext>
          </c:extLst>
        </c:ser>
        <c:ser>
          <c:idx val="3"/>
          <c:order val="3"/>
          <c:tx>
            <c:strRef>
              <c:f>'2019'!$N$26</c:f>
              <c:strCache>
                <c:ptCount val="1"/>
                <c:pt idx="0">
                  <c:v>Perfectament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'2019'!$B$27:$B$46</c15:sqref>
                  </c15:fullRef>
                </c:ext>
              </c:extLst>
              <c:f>'2019'!$B$27:$B$45</c:f>
              <c:strCache>
                <c:ptCount val="19"/>
                <c:pt idx="0">
                  <c:v>Agro. Gan.</c:v>
                </c:pt>
                <c:pt idx="1">
                  <c:v>Agronómica</c:v>
                </c:pt>
                <c:pt idx="2">
                  <c:v>Alc. Gand.</c:v>
                </c:pt>
                <c:pt idx="3">
                  <c:v>Camins</c:v>
                </c:pt>
                <c:pt idx="4">
                  <c:v>EPS Alcoi</c:v>
                </c:pt>
                <c:pt idx="5">
                  <c:v>EPS Gandia</c:v>
                </c:pt>
                <c:pt idx="6">
                  <c:v>Esc. Docto</c:v>
                </c:pt>
                <c:pt idx="7">
                  <c:v>ETS Arquit</c:v>
                </c:pt>
                <c:pt idx="8">
                  <c:v>ETS Teleco</c:v>
                </c:pt>
                <c:pt idx="9">
                  <c:v>ETSIDiseny</c:v>
                </c:pt>
                <c:pt idx="10">
                  <c:v>ETSINF</c:v>
                </c:pt>
                <c:pt idx="11">
                  <c:v>Fac. Ade</c:v>
                </c:pt>
                <c:pt idx="12">
                  <c:v>Fac. BBAA</c:v>
                </c:pt>
                <c:pt idx="13">
                  <c:v>Geodesia</c:v>
                </c:pt>
                <c:pt idx="14">
                  <c:v>Gest.Edif.</c:v>
                </c:pt>
                <c:pt idx="15">
                  <c:v>Industr.</c:v>
                </c:pt>
                <c:pt idx="16">
                  <c:v>Inf. ADE</c:v>
                </c:pt>
                <c:pt idx="17">
                  <c:v>Teleco ADE</c:v>
                </c:pt>
                <c:pt idx="18">
                  <c:v>Uni.Master</c:v>
                </c:pt>
                <c:pt idx="19">
                  <c:v>TOTALS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'2019'!$N$27:$N$45</c15:sqref>
                  </c15:fullRef>
                </c:ext>
              </c:extLst>
              <c:f>'2019'!$N$27:$N$45</c:f>
              <c:numCache>
                <c:formatCode>0%</c:formatCode>
                <c:ptCount val="19"/>
                <c:pt idx="0">
                  <c:v>0.4</c:v>
                </c:pt>
                <c:pt idx="1">
                  <c:v>0.30267379679144385</c:v>
                </c:pt>
                <c:pt idx="2">
                  <c:v>0.32539682539682541</c:v>
                </c:pt>
                <c:pt idx="3">
                  <c:v>0.20200892857142858</c:v>
                </c:pt>
                <c:pt idx="4">
                  <c:v>0.32918610679108345</c:v>
                </c:pt>
                <c:pt idx="5">
                  <c:v>0.33778966131907306</c:v>
                </c:pt>
                <c:pt idx="6">
                  <c:v>0.2072710103871577</c:v>
                </c:pt>
                <c:pt idx="7">
                  <c:v>0.25386996904024767</c:v>
                </c:pt>
                <c:pt idx="8">
                  <c:v>0.29613733905579398</c:v>
                </c:pt>
                <c:pt idx="9">
                  <c:v>0.29516837481698388</c:v>
                </c:pt>
                <c:pt idx="10">
                  <c:v>0.27625122669283614</c:v>
                </c:pt>
                <c:pt idx="11">
                  <c:v>0.27241079199303742</c:v>
                </c:pt>
                <c:pt idx="12">
                  <c:v>0.28132295719844358</c:v>
                </c:pt>
                <c:pt idx="13">
                  <c:v>0.23636363636363636</c:v>
                </c:pt>
                <c:pt idx="14">
                  <c:v>0.18446601941747573</c:v>
                </c:pt>
                <c:pt idx="15">
                  <c:v>0.29064587973273942</c:v>
                </c:pt>
                <c:pt idx="16">
                  <c:v>0.29142857142857143</c:v>
                </c:pt>
                <c:pt idx="17">
                  <c:v>0.30348258706467662</c:v>
                </c:pt>
                <c:pt idx="18">
                  <c:v>0.16371220020855057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6C-4494-8C10-F0FAECA9B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5098416"/>
        <c:axId val="605101040"/>
      </c:barChart>
      <c:catAx>
        <c:axId val="605098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05101040"/>
        <c:crosses val="autoZero"/>
        <c:auto val="1"/>
        <c:lblAlgn val="ctr"/>
        <c:lblOffset val="100"/>
        <c:noMultiLvlLbl val="0"/>
      </c:catAx>
      <c:valAx>
        <c:axId val="605101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05098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600" b="1" i="0" baseline="0">
                <a:effectLst/>
              </a:rPr>
              <a:t>Alumnes que entenen el valencià per centres 2019-2020</a:t>
            </a:r>
            <a:endParaRPr lang="ca-ES" sz="16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'2019'!$O$26</c:f>
              <c:strCache>
                <c:ptCount val="1"/>
                <c:pt idx="0">
                  <c:v>Gens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'2019'!$B$27:$B$46</c15:sqref>
                  </c15:fullRef>
                </c:ext>
              </c:extLst>
              <c:f>'2019'!$B$27:$B$45</c:f>
              <c:strCache>
                <c:ptCount val="19"/>
                <c:pt idx="0">
                  <c:v>Agro. Gan.</c:v>
                </c:pt>
                <c:pt idx="1">
                  <c:v>Agronómica</c:v>
                </c:pt>
                <c:pt idx="2">
                  <c:v>Alc. Gand.</c:v>
                </c:pt>
                <c:pt idx="3">
                  <c:v>Camins</c:v>
                </c:pt>
                <c:pt idx="4">
                  <c:v>EPS Alcoi</c:v>
                </c:pt>
                <c:pt idx="5">
                  <c:v>EPS Gandia</c:v>
                </c:pt>
                <c:pt idx="6">
                  <c:v>Esc. Docto</c:v>
                </c:pt>
                <c:pt idx="7">
                  <c:v>ETS Arquit</c:v>
                </c:pt>
                <c:pt idx="8">
                  <c:v>ETS Teleco</c:v>
                </c:pt>
                <c:pt idx="9">
                  <c:v>ETSIDiseny</c:v>
                </c:pt>
                <c:pt idx="10">
                  <c:v>ETSINF</c:v>
                </c:pt>
                <c:pt idx="11">
                  <c:v>Fac. Ade</c:v>
                </c:pt>
                <c:pt idx="12">
                  <c:v>Fac. BBAA</c:v>
                </c:pt>
                <c:pt idx="13">
                  <c:v>Geodesia</c:v>
                </c:pt>
                <c:pt idx="14">
                  <c:v>Gest.Edif.</c:v>
                </c:pt>
                <c:pt idx="15">
                  <c:v>Industr.</c:v>
                </c:pt>
                <c:pt idx="16">
                  <c:v>Inf. ADE</c:v>
                </c:pt>
                <c:pt idx="17">
                  <c:v>Teleco ADE</c:v>
                </c:pt>
                <c:pt idx="18">
                  <c:v>Uni.Master</c:v>
                </c:pt>
                <c:pt idx="19">
                  <c:v>TOTALS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'2019'!$O$27:$O$45</c15:sqref>
                  </c15:fullRef>
                </c:ext>
              </c:extLst>
              <c:f>'2019'!$O$27:$O$45</c:f>
              <c:numCache>
                <c:formatCode>0%</c:formatCode>
                <c:ptCount val="19"/>
                <c:pt idx="0">
                  <c:v>8.5714285714285715E-2</c:v>
                </c:pt>
                <c:pt idx="1">
                  <c:v>0.10909090909090909</c:v>
                </c:pt>
                <c:pt idx="2">
                  <c:v>8.7301587301587297E-2</c:v>
                </c:pt>
                <c:pt idx="3">
                  <c:v>0.18191964285714285</c:v>
                </c:pt>
                <c:pt idx="4">
                  <c:v>0.10212545360290305</c:v>
                </c:pt>
                <c:pt idx="5">
                  <c:v>0.12121212121212122</c:v>
                </c:pt>
                <c:pt idx="6">
                  <c:v>0.24645892351274787</c:v>
                </c:pt>
                <c:pt idx="7">
                  <c:v>0.13887660327288812</c:v>
                </c:pt>
                <c:pt idx="8">
                  <c:v>0.12875536480686695</c:v>
                </c:pt>
                <c:pt idx="9">
                  <c:v>0.12152269399707175</c:v>
                </c:pt>
                <c:pt idx="10">
                  <c:v>7.7036310107948966E-2</c:v>
                </c:pt>
                <c:pt idx="11">
                  <c:v>6.4403829416884245E-2</c:v>
                </c:pt>
                <c:pt idx="12">
                  <c:v>8.7937743190661485E-2</c:v>
                </c:pt>
                <c:pt idx="13">
                  <c:v>0.10545454545454545</c:v>
                </c:pt>
                <c:pt idx="14">
                  <c:v>0.16310679611650486</c:v>
                </c:pt>
                <c:pt idx="15">
                  <c:v>0.125</c:v>
                </c:pt>
                <c:pt idx="16">
                  <c:v>5.7142857142857141E-2</c:v>
                </c:pt>
                <c:pt idx="17">
                  <c:v>6.4676616915422883E-2</c:v>
                </c:pt>
                <c:pt idx="18">
                  <c:v>0.30761209593326383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B3-4B03-B48A-228D0097E264}"/>
            </c:ext>
          </c:extLst>
        </c:ser>
        <c:ser>
          <c:idx val="1"/>
          <c:order val="1"/>
          <c:tx>
            <c:strRef>
              <c:f>'2019'!$P$26</c:f>
              <c:strCache>
                <c:ptCount val="1"/>
                <c:pt idx="0">
                  <c:v>Un poc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'2019'!$B$27:$B$46</c15:sqref>
                  </c15:fullRef>
                </c:ext>
              </c:extLst>
              <c:f>'2019'!$B$27:$B$45</c:f>
              <c:strCache>
                <c:ptCount val="19"/>
                <c:pt idx="0">
                  <c:v>Agro. Gan.</c:v>
                </c:pt>
                <c:pt idx="1">
                  <c:v>Agronómica</c:v>
                </c:pt>
                <c:pt idx="2">
                  <c:v>Alc. Gand.</c:v>
                </c:pt>
                <c:pt idx="3">
                  <c:v>Camins</c:v>
                </c:pt>
                <c:pt idx="4">
                  <c:v>EPS Alcoi</c:v>
                </c:pt>
                <c:pt idx="5">
                  <c:v>EPS Gandia</c:v>
                </c:pt>
                <c:pt idx="6">
                  <c:v>Esc. Docto</c:v>
                </c:pt>
                <c:pt idx="7">
                  <c:v>ETS Arquit</c:v>
                </c:pt>
                <c:pt idx="8">
                  <c:v>ETS Teleco</c:v>
                </c:pt>
                <c:pt idx="9">
                  <c:v>ETSIDiseny</c:v>
                </c:pt>
                <c:pt idx="10">
                  <c:v>ETSINF</c:v>
                </c:pt>
                <c:pt idx="11">
                  <c:v>Fac. Ade</c:v>
                </c:pt>
                <c:pt idx="12">
                  <c:v>Fac. BBAA</c:v>
                </c:pt>
                <c:pt idx="13">
                  <c:v>Geodesia</c:v>
                </c:pt>
                <c:pt idx="14">
                  <c:v>Gest.Edif.</c:v>
                </c:pt>
                <c:pt idx="15">
                  <c:v>Industr.</c:v>
                </c:pt>
                <c:pt idx="16">
                  <c:v>Inf. ADE</c:v>
                </c:pt>
                <c:pt idx="17">
                  <c:v>Teleco ADE</c:v>
                </c:pt>
                <c:pt idx="18">
                  <c:v>Uni.Master</c:v>
                </c:pt>
                <c:pt idx="19">
                  <c:v>TOTALS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'2019'!$P$27:$P$45</c15:sqref>
                  </c15:fullRef>
                </c:ext>
              </c:extLst>
              <c:f>'2019'!$P$27:$P$45</c:f>
              <c:numCache>
                <c:formatCode>0%</c:formatCode>
                <c:ptCount val="19"/>
                <c:pt idx="0">
                  <c:v>2.8571428571428571E-2</c:v>
                </c:pt>
                <c:pt idx="1">
                  <c:v>9.9465240641711236E-2</c:v>
                </c:pt>
                <c:pt idx="2">
                  <c:v>0.12698412698412698</c:v>
                </c:pt>
                <c:pt idx="3">
                  <c:v>0.17745535714285715</c:v>
                </c:pt>
                <c:pt idx="4">
                  <c:v>0.11301192327630896</c:v>
                </c:pt>
                <c:pt idx="5">
                  <c:v>0.10338680926916222</c:v>
                </c:pt>
                <c:pt idx="6">
                  <c:v>0.20915958451369215</c:v>
                </c:pt>
                <c:pt idx="7">
                  <c:v>0.14506855373728439</c:v>
                </c:pt>
                <c:pt idx="8">
                  <c:v>0.1405579399141631</c:v>
                </c:pt>
                <c:pt idx="9">
                  <c:v>0.11888726207906296</c:v>
                </c:pt>
                <c:pt idx="10">
                  <c:v>0.10549558390578999</c:v>
                </c:pt>
                <c:pt idx="11">
                  <c:v>9.4865100087032209E-2</c:v>
                </c:pt>
                <c:pt idx="12">
                  <c:v>0.12023346303501946</c:v>
                </c:pt>
                <c:pt idx="13">
                  <c:v>9.4545454545454544E-2</c:v>
                </c:pt>
                <c:pt idx="14">
                  <c:v>0.16699029126213591</c:v>
                </c:pt>
                <c:pt idx="15">
                  <c:v>0.12360801781737193</c:v>
                </c:pt>
                <c:pt idx="16">
                  <c:v>8.5714285714285715E-2</c:v>
                </c:pt>
                <c:pt idx="17">
                  <c:v>0.12437810945273632</c:v>
                </c:pt>
                <c:pt idx="18">
                  <c:v>0.20125130344108447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B3-4B03-B48A-228D0097E264}"/>
            </c:ext>
          </c:extLst>
        </c:ser>
        <c:ser>
          <c:idx val="2"/>
          <c:order val="2"/>
          <c:tx>
            <c:strRef>
              <c:f>'2019'!$Q$26</c:f>
              <c:strCache>
                <c:ptCount val="1"/>
                <c:pt idx="0">
                  <c:v>Bastant Bé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'2019'!$B$27:$B$46</c15:sqref>
                  </c15:fullRef>
                </c:ext>
              </c:extLst>
              <c:f>'2019'!$B$27:$B$45</c:f>
              <c:strCache>
                <c:ptCount val="19"/>
                <c:pt idx="0">
                  <c:v>Agro. Gan.</c:v>
                </c:pt>
                <c:pt idx="1">
                  <c:v>Agronómica</c:v>
                </c:pt>
                <c:pt idx="2">
                  <c:v>Alc. Gand.</c:v>
                </c:pt>
                <c:pt idx="3">
                  <c:v>Camins</c:v>
                </c:pt>
                <c:pt idx="4">
                  <c:v>EPS Alcoi</c:v>
                </c:pt>
                <c:pt idx="5">
                  <c:v>EPS Gandia</c:v>
                </c:pt>
                <c:pt idx="6">
                  <c:v>Esc. Docto</c:v>
                </c:pt>
                <c:pt idx="7">
                  <c:v>ETS Arquit</c:v>
                </c:pt>
                <c:pt idx="8">
                  <c:v>ETS Teleco</c:v>
                </c:pt>
                <c:pt idx="9">
                  <c:v>ETSIDiseny</c:v>
                </c:pt>
                <c:pt idx="10">
                  <c:v>ETSINF</c:v>
                </c:pt>
                <c:pt idx="11">
                  <c:v>Fac. Ade</c:v>
                </c:pt>
                <c:pt idx="12">
                  <c:v>Fac. BBAA</c:v>
                </c:pt>
                <c:pt idx="13">
                  <c:v>Geodesia</c:v>
                </c:pt>
                <c:pt idx="14">
                  <c:v>Gest.Edif.</c:v>
                </c:pt>
                <c:pt idx="15">
                  <c:v>Industr.</c:v>
                </c:pt>
                <c:pt idx="16">
                  <c:v>Inf. ADE</c:v>
                </c:pt>
                <c:pt idx="17">
                  <c:v>Teleco ADE</c:v>
                </c:pt>
                <c:pt idx="18">
                  <c:v>Uni.Master</c:v>
                </c:pt>
                <c:pt idx="19">
                  <c:v>TOTALS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'2019'!$Q$27:$Q$45</c15:sqref>
                  </c15:fullRef>
                </c:ext>
              </c:extLst>
              <c:f>'2019'!$Q$27:$Q$45</c:f>
              <c:numCache>
                <c:formatCode>0%</c:formatCode>
                <c:ptCount val="19"/>
                <c:pt idx="0">
                  <c:v>0.11428571428571428</c:v>
                </c:pt>
                <c:pt idx="1">
                  <c:v>0.18342245989304812</c:v>
                </c:pt>
                <c:pt idx="2">
                  <c:v>0.1984126984126984</c:v>
                </c:pt>
                <c:pt idx="3">
                  <c:v>0.15625</c:v>
                </c:pt>
                <c:pt idx="4">
                  <c:v>0.18195956454121306</c:v>
                </c:pt>
                <c:pt idx="5">
                  <c:v>0.15062388591800357</c:v>
                </c:pt>
                <c:pt idx="6">
                  <c:v>0.13078375826251179</c:v>
                </c:pt>
                <c:pt idx="7">
                  <c:v>0.19504643962848298</c:v>
                </c:pt>
                <c:pt idx="8">
                  <c:v>0.20064377682403434</c:v>
                </c:pt>
                <c:pt idx="9">
                  <c:v>0.18389458272327966</c:v>
                </c:pt>
                <c:pt idx="10">
                  <c:v>0.23356231599607458</c:v>
                </c:pt>
                <c:pt idx="11">
                  <c:v>0.24978241949521324</c:v>
                </c:pt>
                <c:pt idx="12">
                  <c:v>0.18599221789883269</c:v>
                </c:pt>
                <c:pt idx="13">
                  <c:v>0.2290909090909091</c:v>
                </c:pt>
                <c:pt idx="14">
                  <c:v>0.19805825242718447</c:v>
                </c:pt>
                <c:pt idx="15">
                  <c:v>0.19070155902004454</c:v>
                </c:pt>
                <c:pt idx="16">
                  <c:v>0.26857142857142857</c:v>
                </c:pt>
                <c:pt idx="17">
                  <c:v>0.24875621890547264</c:v>
                </c:pt>
                <c:pt idx="18">
                  <c:v>0.12721584984358708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B3-4B03-B48A-228D0097E264}"/>
            </c:ext>
          </c:extLst>
        </c:ser>
        <c:ser>
          <c:idx val="3"/>
          <c:order val="3"/>
          <c:tx>
            <c:strRef>
              <c:f>'2019'!$R$26</c:f>
              <c:strCache>
                <c:ptCount val="1"/>
                <c:pt idx="0">
                  <c:v>Perfectament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'2019'!$B$27:$B$46</c15:sqref>
                  </c15:fullRef>
                </c:ext>
              </c:extLst>
              <c:f>'2019'!$B$27:$B$45</c:f>
              <c:strCache>
                <c:ptCount val="19"/>
                <c:pt idx="0">
                  <c:v>Agro. Gan.</c:v>
                </c:pt>
                <c:pt idx="1">
                  <c:v>Agronómica</c:v>
                </c:pt>
                <c:pt idx="2">
                  <c:v>Alc. Gand.</c:v>
                </c:pt>
                <c:pt idx="3">
                  <c:v>Camins</c:v>
                </c:pt>
                <c:pt idx="4">
                  <c:v>EPS Alcoi</c:v>
                </c:pt>
                <c:pt idx="5">
                  <c:v>EPS Gandia</c:v>
                </c:pt>
                <c:pt idx="6">
                  <c:v>Esc. Docto</c:v>
                </c:pt>
                <c:pt idx="7">
                  <c:v>ETS Arquit</c:v>
                </c:pt>
                <c:pt idx="8">
                  <c:v>ETS Teleco</c:v>
                </c:pt>
                <c:pt idx="9">
                  <c:v>ETSIDiseny</c:v>
                </c:pt>
                <c:pt idx="10">
                  <c:v>ETSINF</c:v>
                </c:pt>
                <c:pt idx="11">
                  <c:v>Fac. Ade</c:v>
                </c:pt>
                <c:pt idx="12">
                  <c:v>Fac. BBAA</c:v>
                </c:pt>
                <c:pt idx="13">
                  <c:v>Geodesia</c:v>
                </c:pt>
                <c:pt idx="14">
                  <c:v>Gest.Edif.</c:v>
                </c:pt>
                <c:pt idx="15">
                  <c:v>Industr.</c:v>
                </c:pt>
                <c:pt idx="16">
                  <c:v>Inf. ADE</c:v>
                </c:pt>
                <c:pt idx="17">
                  <c:v>Teleco ADE</c:v>
                </c:pt>
                <c:pt idx="18">
                  <c:v>Uni.Master</c:v>
                </c:pt>
                <c:pt idx="19">
                  <c:v>TOTALS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'2019'!$R$27:$R$45</c15:sqref>
                  </c15:fullRef>
                </c:ext>
              </c:extLst>
              <c:f>'2019'!$R$27:$R$45</c:f>
              <c:numCache>
                <c:formatCode>0%</c:formatCode>
                <c:ptCount val="19"/>
                <c:pt idx="0">
                  <c:v>0.77142857142857146</c:v>
                </c:pt>
                <c:pt idx="1">
                  <c:v>0.60802139037433156</c:v>
                </c:pt>
                <c:pt idx="2">
                  <c:v>0.58730158730158732</c:v>
                </c:pt>
                <c:pt idx="3">
                  <c:v>0.484375</c:v>
                </c:pt>
                <c:pt idx="4">
                  <c:v>0.60290305857957494</c:v>
                </c:pt>
                <c:pt idx="5">
                  <c:v>0.62477718360071299</c:v>
                </c:pt>
                <c:pt idx="6">
                  <c:v>0.41359773371104813</c:v>
                </c:pt>
                <c:pt idx="7">
                  <c:v>0.52100840336134457</c:v>
                </c:pt>
                <c:pt idx="8">
                  <c:v>0.53004291845493567</c:v>
                </c:pt>
                <c:pt idx="9">
                  <c:v>0.57569546120058568</c:v>
                </c:pt>
                <c:pt idx="10">
                  <c:v>0.5839057899901865</c:v>
                </c:pt>
                <c:pt idx="11">
                  <c:v>0.59094865100087035</c:v>
                </c:pt>
                <c:pt idx="12">
                  <c:v>0.60583657587548634</c:v>
                </c:pt>
                <c:pt idx="13">
                  <c:v>0.57090909090909092</c:v>
                </c:pt>
                <c:pt idx="14">
                  <c:v>0.47184466019417476</c:v>
                </c:pt>
                <c:pt idx="15">
                  <c:v>0.56069042316258355</c:v>
                </c:pt>
                <c:pt idx="16">
                  <c:v>0.58857142857142852</c:v>
                </c:pt>
                <c:pt idx="17">
                  <c:v>0.56218905472636815</c:v>
                </c:pt>
                <c:pt idx="18">
                  <c:v>0.36392075078206465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B3-4B03-B48A-228D0097E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5098416"/>
        <c:axId val="605101040"/>
      </c:barChart>
      <c:catAx>
        <c:axId val="605098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05101040"/>
        <c:crosses val="autoZero"/>
        <c:auto val="1"/>
        <c:lblAlgn val="ctr"/>
        <c:lblOffset val="100"/>
        <c:noMultiLvlLbl val="0"/>
      </c:catAx>
      <c:valAx>
        <c:axId val="605101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05098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600" b="1" i="0" baseline="0">
                <a:effectLst/>
              </a:rPr>
              <a:t>Alumnes que saben parlar en valencià per centres 2020-2021</a:t>
            </a:r>
            <a:endParaRPr lang="ca-ES" sz="16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'2020'!$C$26</c:f>
              <c:strCache>
                <c:ptCount val="1"/>
                <c:pt idx="0">
                  <c:v>Gens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'2020'!$B$27:$B$46</c:f>
              <c:strCache>
                <c:ptCount val="20"/>
                <c:pt idx="0">
                  <c:v>Agro. Gan.</c:v>
                </c:pt>
                <c:pt idx="1">
                  <c:v>Agronómica</c:v>
                </c:pt>
                <c:pt idx="2">
                  <c:v>Alc. Gand.</c:v>
                </c:pt>
                <c:pt idx="3">
                  <c:v>Camins</c:v>
                </c:pt>
                <c:pt idx="4">
                  <c:v>EPS Alcoi</c:v>
                </c:pt>
                <c:pt idx="5">
                  <c:v>EPS Gandia</c:v>
                </c:pt>
                <c:pt idx="6">
                  <c:v>Esc. Docto</c:v>
                </c:pt>
                <c:pt idx="7">
                  <c:v>ETS Arquit</c:v>
                </c:pt>
                <c:pt idx="8">
                  <c:v>ETS Teleco</c:v>
                </c:pt>
                <c:pt idx="9">
                  <c:v>ETSIDiseny</c:v>
                </c:pt>
                <c:pt idx="10">
                  <c:v>ETSINF</c:v>
                </c:pt>
                <c:pt idx="11">
                  <c:v>Fac. Ade</c:v>
                </c:pt>
                <c:pt idx="12">
                  <c:v>Fac. BBAA</c:v>
                </c:pt>
                <c:pt idx="13">
                  <c:v>Geodesia</c:v>
                </c:pt>
                <c:pt idx="14">
                  <c:v>Gest.Edif.</c:v>
                </c:pt>
                <c:pt idx="15">
                  <c:v>Industr.</c:v>
                </c:pt>
                <c:pt idx="16">
                  <c:v>Inf. ADE</c:v>
                </c:pt>
                <c:pt idx="17">
                  <c:v>Teleco ADE</c:v>
                </c:pt>
                <c:pt idx="18">
                  <c:v>Uni.Master</c:v>
                </c:pt>
                <c:pt idx="19">
                  <c:v>TOTALS</c:v>
                </c:pt>
              </c:strCache>
            </c:strRef>
          </c:cat>
          <c:val>
            <c:numRef>
              <c:f>'2020'!$C$27:$C$46</c:f>
              <c:numCache>
                <c:formatCode>0%</c:formatCode>
                <c:ptCount val="20"/>
                <c:pt idx="0">
                  <c:v>0.14516129032258066</c:v>
                </c:pt>
                <c:pt idx="1">
                  <c:v>0.21568627450980393</c:v>
                </c:pt>
                <c:pt idx="2">
                  <c:v>0.17164179104477612</c:v>
                </c:pt>
                <c:pt idx="3">
                  <c:v>0.33874709976798145</c:v>
                </c:pt>
                <c:pt idx="4">
                  <c:v>0.18845144356955382</c:v>
                </c:pt>
                <c:pt idx="5">
                  <c:v>0.23287671232876711</c:v>
                </c:pt>
                <c:pt idx="6">
                  <c:v>0.44319167389418906</c:v>
                </c:pt>
                <c:pt idx="7">
                  <c:v>0.27346570397111913</c:v>
                </c:pt>
                <c:pt idx="8">
                  <c:v>0.261244019138756</c:v>
                </c:pt>
                <c:pt idx="9">
                  <c:v>0.22934431049691267</c:v>
                </c:pt>
                <c:pt idx="10">
                  <c:v>0.16780354706684858</c:v>
                </c:pt>
                <c:pt idx="11">
                  <c:v>0.11977030352748154</c:v>
                </c:pt>
                <c:pt idx="12">
                  <c:v>0.23101018010963195</c:v>
                </c:pt>
                <c:pt idx="13">
                  <c:v>0.22183098591549297</c:v>
                </c:pt>
                <c:pt idx="14">
                  <c:v>0.27</c:v>
                </c:pt>
                <c:pt idx="15">
                  <c:v>0.24154187465335553</c:v>
                </c:pt>
                <c:pt idx="16">
                  <c:v>0.12807881773399016</c:v>
                </c:pt>
                <c:pt idx="17">
                  <c:v>0.16129032258064516</c:v>
                </c:pt>
                <c:pt idx="18">
                  <c:v>0.48669201520912547</c:v>
                </c:pt>
                <c:pt idx="19">
                  <c:v>0.25311079651292751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B2-4E65-9560-572542640FE7}"/>
            </c:ext>
          </c:extLst>
        </c:ser>
        <c:ser>
          <c:idx val="1"/>
          <c:order val="1"/>
          <c:tx>
            <c:strRef>
              <c:f>'2020'!$D$26</c:f>
              <c:strCache>
                <c:ptCount val="1"/>
                <c:pt idx="0">
                  <c:v>Un poc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'2020'!$B$27:$B$46</c:f>
              <c:strCache>
                <c:ptCount val="20"/>
                <c:pt idx="0">
                  <c:v>Agro. Gan.</c:v>
                </c:pt>
                <c:pt idx="1">
                  <c:v>Agronómica</c:v>
                </c:pt>
                <c:pt idx="2">
                  <c:v>Alc. Gand.</c:v>
                </c:pt>
                <c:pt idx="3">
                  <c:v>Camins</c:v>
                </c:pt>
                <c:pt idx="4">
                  <c:v>EPS Alcoi</c:v>
                </c:pt>
                <c:pt idx="5">
                  <c:v>EPS Gandia</c:v>
                </c:pt>
                <c:pt idx="6">
                  <c:v>Esc. Docto</c:v>
                </c:pt>
                <c:pt idx="7">
                  <c:v>ETS Arquit</c:v>
                </c:pt>
                <c:pt idx="8">
                  <c:v>ETS Teleco</c:v>
                </c:pt>
                <c:pt idx="9">
                  <c:v>ETSIDiseny</c:v>
                </c:pt>
                <c:pt idx="10">
                  <c:v>ETSINF</c:v>
                </c:pt>
                <c:pt idx="11">
                  <c:v>Fac. Ade</c:v>
                </c:pt>
                <c:pt idx="12">
                  <c:v>Fac. BBAA</c:v>
                </c:pt>
                <c:pt idx="13">
                  <c:v>Geodesia</c:v>
                </c:pt>
                <c:pt idx="14">
                  <c:v>Gest.Edif.</c:v>
                </c:pt>
                <c:pt idx="15">
                  <c:v>Industr.</c:v>
                </c:pt>
                <c:pt idx="16">
                  <c:v>Inf. ADE</c:v>
                </c:pt>
                <c:pt idx="17">
                  <c:v>Teleco ADE</c:v>
                </c:pt>
                <c:pt idx="18">
                  <c:v>Uni.Master</c:v>
                </c:pt>
                <c:pt idx="19">
                  <c:v>TOTALS</c:v>
                </c:pt>
              </c:strCache>
            </c:strRef>
          </c:cat>
          <c:val>
            <c:numRef>
              <c:f>'2020'!$D$27:$D$46</c:f>
              <c:numCache>
                <c:formatCode>0%</c:formatCode>
                <c:ptCount val="20"/>
                <c:pt idx="0">
                  <c:v>0.12903225806451613</c:v>
                </c:pt>
                <c:pt idx="1">
                  <c:v>0.14043455219925807</c:v>
                </c:pt>
                <c:pt idx="2">
                  <c:v>0.17910447761194029</c:v>
                </c:pt>
                <c:pt idx="3">
                  <c:v>0.16473317865429235</c:v>
                </c:pt>
                <c:pt idx="4">
                  <c:v>0.15485564304461943</c:v>
                </c:pt>
                <c:pt idx="5">
                  <c:v>0.15496575342465754</c:v>
                </c:pt>
                <c:pt idx="6">
                  <c:v>0.15871639202081528</c:v>
                </c:pt>
                <c:pt idx="7">
                  <c:v>0.16741877256317689</c:v>
                </c:pt>
                <c:pt idx="8">
                  <c:v>0.16842105263157894</c:v>
                </c:pt>
                <c:pt idx="9">
                  <c:v>0.15701264334019405</c:v>
                </c:pt>
                <c:pt idx="10">
                  <c:v>0.18144611186903137</c:v>
                </c:pt>
                <c:pt idx="11">
                  <c:v>0.20508613617719443</c:v>
                </c:pt>
                <c:pt idx="12">
                  <c:v>0.16992952231793265</c:v>
                </c:pt>
                <c:pt idx="13">
                  <c:v>0.1795774647887324</c:v>
                </c:pt>
                <c:pt idx="14">
                  <c:v>0.17799999999999999</c:v>
                </c:pt>
                <c:pt idx="15">
                  <c:v>0.17720465890183029</c:v>
                </c:pt>
                <c:pt idx="16">
                  <c:v>0.18719211822660098</c:v>
                </c:pt>
                <c:pt idx="17">
                  <c:v>0.21658986175115208</c:v>
                </c:pt>
                <c:pt idx="18">
                  <c:v>0.13117870722433461</c:v>
                </c:pt>
                <c:pt idx="19">
                  <c:v>0.16578496386260339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B2-4E65-9560-572542640FE7}"/>
            </c:ext>
          </c:extLst>
        </c:ser>
        <c:ser>
          <c:idx val="2"/>
          <c:order val="2"/>
          <c:tx>
            <c:strRef>
              <c:f>'2020'!$E$26</c:f>
              <c:strCache>
                <c:ptCount val="1"/>
                <c:pt idx="0">
                  <c:v>Bastant Bé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'2020'!$B$27:$B$46</c:f>
              <c:strCache>
                <c:ptCount val="20"/>
                <c:pt idx="0">
                  <c:v>Agro. Gan.</c:v>
                </c:pt>
                <c:pt idx="1">
                  <c:v>Agronómica</c:v>
                </c:pt>
                <c:pt idx="2">
                  <c:v>Alc. Gand.</c:v>
                </c:pt>
                <c:pt idx="3">
                  <c:v>Camins</c:v>
                </c:pt>
                <c:pt idx="4">
                  <c:v>EPS Alcoi</c:v>
                </c:pt>
                <c:pt idx="5">
                  <c:v>EPS Gandia</c:v>
                </c:pt>
                <c:pt idx="6">
                  <c:v>Esc. Docto</c:v>
                </c:pt>
                <c:pt idx="7">
                  <c:v>ETS Arquit</c:v>
                </c:pt>
                <c:pt idx="8">
                  <c:v>ETS Teleco</c:v>
                </c:pt>
                <c:pt idx="9">
                  <c:v>ETSIDiseny</c:v>
                </c:pt>
                <c:pt idx="10">
                  <c:v>ETSINF</c:v>
                </c:pt>
                <c:pt idx="11">
                  <c:v>Fac. Ade</c:v>
                </c:pt>
                <c:pt idx="12">
                  <c:v>Fac. BBAA</c:v>
                </c:pt>
                <c:pt idx="13">
                  <c:v>Geodesia</c:v>
                </c:pt>
                <c:pt idx="14">
                  <c:v>Gest.Edif.</c:v>
                </c:pt>
                <c:pt idx="15">
                  <c:v>Industr.</c:v>
                </c:pt>
                <c:pt idx="16">
                  <c:v>Inf. ADE</c:v>
                </c:pt>
                <c:pt idx="17">
                  <c:v>Teleco ADE</c:v>
                </c:pt>
                <c:pt idx="18">
                  <c:v>Uni.Master</c:v>
                </c:pt>
                <c:pt idx="19">
                  <c:v>TOTALS</c:v>
                </c:pt>
              </c:strCache>
            </c:strRef>
          </c:cat>
          <c:val>
            <c:numRef>
              <c:f>'2020'!$E$27:$E$46</c:f>
              <c:numCache>
                <c:formatCode>0%</c:formatCode>
                <c:ptCount val="20"/>
                <c:pt idx="0">
                  <c:v>0.33870967741935482</c:v>
                </c:pt>
                <c:pt idx="1">
                  <c:v>0.2686804451510334</c:v>
                </c:pt>
                <c:pt idx="2">
                  <c:v>0.2462686567164179</c:v>
                </c:pt>
                <c:pt idx="3">
                  <c:v>0.24245939675174014</c:v>
                </c:pt>
                <c:pt idx="4">
                  <c:v>0.23884514435695539</c:v>
                </c:pt>
                <c:pt idx="5">
                  <c:v>0.22174657534246575</c:v>
                </c:pt>
                <c:pt idx="6">
                  <c:v>0.15915004336513444</c:v>
                </c:pt>
                <c:pt idx="7">
                  <c:v>0.25586642599277976</c:v>
                </c:pt>
                <c:pt idx="8">
                  <c:v>0.2755980861244019</c:v>
                </c:pt>
                <c:pt idx="9">
                  <c:v>0.28109379594236988</c:v>
                </c:pt>
                <c:pt idx="10">
                  <c:v>0.33424283765347884</c:v>
                </c:pt>
                <c:pt idx="11">
                  <c:v>0.3527481542247744</c:v>
                </c:pt>
                <c:pt idx="12">
                  <c:v>0.27838684416601411</c:v>
                </c:pt>
                <c:pt idx="13">
                  <c:v>0.34507042253521125</c:v>
                </c:pt>
                <c:pt idx="14">
                  <c:v>0.30199999999999999</c:v>
                </c:pt>
                <c:pt idx="15">
                  <c:v>0.27481974486966165</c:v>
                </c:pt>
                <c:pt idx="16">
                  <c:v>0.34482758620689657</c:v>
                </c:pt>
                <c:pt idx="17">
                  <c:v>0.35483870967741937</c:v>
                </c:pt>
                <c:pt idx="18">
                  <c:v>0.16634980988593157</c:v>
                </c:pt>
                <c:pt idx="19">
                  <c:v>0.2648461366515163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B2-4E65-9560-572542640FE7}"/>
            </c:ext>
          </c:extLst>
        </c:ser>
        <c:ser>
          <c:idx val="3"/>
          <c:order val="3"/>
          <c:tx>
            <c:strRef>
              <c:f>'2020'!$F$26</c:f>
              <c:strCache>
                <c:ptCount val="1"/>
                <c:pt idx="0">
                  <c:v>Perfectament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'2020'!$B$27:$B$46</c:f>
              <c:strCache>
                <c:ptCount val="20"/>
                <c:pt idx="0">
                  <c:v>Agro. Gan.</c:v>
                </c:pt>
                <c:pt idx="1">
                  <c:v>Agronómica</c:v>
                </c:pt>
                <c:pt idx="2">
                  <c:v>Alc. Gand.</c:v>
                </c:pt>
                <c:pt idx="3">
                  <c:v>Camins</c:v>
                </c:pt>
                <c:pt idx="4">
                  <c:v>EPS Alcoi</c:v>
                </c:pt>
                <c:pt idx="5">
                  <c:v>EPS Gandia</c:v>
                </c:pt>
                <c:pt idx="6">
                  <c:v>Esc. Docto</c:v>
                </c:pt>
                <c:pt idx="7">
                  <c:v>ETS Arquit</c:v>
                </c:pt>
                <c:pt idx="8">
                  <c:v>ETS Teleco</c:v>
                </c:pt>
                <c:pt idx="9">
                  <c:v>ETSIDiseny</c:v>
                </c:pt>
                <c:pt idx="10">
                  <c:v>ETSINF</c:v>
                </c:pt>
                <c:pt idx="11">
                  <c:v>Fac. Ade</c:v>
                </c:pt>
                <c:pt idx="12">
                  <c:v>Fac. BBAA</c:v>
                </c:pt>
                <c:pt idx="13">
                  <c:v>Geodesia</c:v>
                </c:pt>
                <c:pt idx="14">
                  <c:v>Gest.Edif.</c:v>
                </c:pt>
                <c:pt idx="15">
                  <c:v>Industr.</c:v>
                </c:pt>
                <c:pt idx="16">
                  <c:v>Inf. ADE</c:v>
                </c:pt>
                <c:pt idx="17">
                  <c:v>Teleco ADE</c:v>
                </c:pt>
                <c:pt idx="18">
                  <c:v>Uni.Master</c:v>
                </c:pt>
                <c:pt idx="19">
                  <c:v>TOTALS</c:v>
                </c:pt>
              </c:strCache>
            </c:strRef>
          </c:cat>
          <c:val>
            <c:numRef>
              <c:f>'2020'!$F$27:$F$46</c:f>
              <c:numCache>
                <c:formatCode>0%</c:formatCode>
                <c:ptCount val="20"/>
                <c:pt idx="0">
                  <c:v>0.38709677419354838</c:v>
                </c:pt>
                <c:pt idx="1">
                  <c:v>0.37519872813990462</c:v>
                </c:pt>
                <c:pt idx="2">
                  <c:v>0.40298507462686567</c:v>
                </c:pt>
                <c:pt idx="3">
                  <c:v>0.25406032482598606</c:v>
                </c:pt>
                <c:pt idx="4">
                  <c:v>0.41784776902887139</c:v>
                </c:pt>
                <c:pt idx="5">
                  <c:v>0.3904109589041096</c:v>
                </c:pt>
                <c:pt idx="6">
                  <c:v>0.23894189071986124</c:v>
                </c:pt>
                <c:pt idx="7">
                  <c:v>0.30324909747292417</c:v>
                </c:pt>
                <c:pt idx="8">
                  <c:v>0.29473684210526313</c:v>
                </c:pt>
                <c:pt idx="9">
                  <c:v>0.3325492502205234</c:v>
                </c:pt>
                <c:pt idx="10">
                  <c:v>0.31650750341064121</c:v>
                </c:pt>
                <c:pt idx="11">
                  <c:v>0.32239540607054962</c:v>
                </c:pt>
                <c:pt idx="12">
                  <c:v>0.32067345340642128</c:v>
                </c:pt>
                <c:pt idx="13">
                  <c:v>0.25352112676056338</c:v>
                </c:pt>
                <c:pt idx="14">
                  <c:v>0.25</c:v>
                </c:pt>
                <c:pt idx="15">
                  <c:v>0.30643372157515253</c:v>
                </c:pt>
                <c:pt idx="16">
                  <c:v>0.33990147783251229</c:v>
                </c:pt>
                <c:pt idx="17">
                  <c:v>0.26728110599078342</c:v>
                </c:pt>
                <c:pt idx="18">
                  <c:v>0.21577946768060838</c:v>
                </c:pt>
                <c:pt idx="19">
                  <c:v>0.31625810297295281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B2-4E65-9560-572542640FE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05098416"/>
        <c:axId val="605101040"/>
      </c:barChart>
      <c:catAx>
        <c:axId val="605098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05101040"/>
        <c:crosses val="autoZero"/>
        <c:auto val="1"/>
        <c:lblAlgn val="ctr"/>
        <c:lblOffset val="100"/>
        <c:noMultiLvlLbl val="0"/>
      </c:catAx>
      <c:valAx>
        <c:axId val="605101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05098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/>
              <a:t>Alumnes</a:t>
            </a:r>
            <a:r>
              <a:rPr lang="ca-ES" baseline="0"/>
              <a:t> que saben escriure e</a:t>
            </a:r>
            <a:r>
              <a:rPr lang="ca-ES"/>
              <a:t>n valencià (2011-2012)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5.0850950827628576E-2"/>
          <c:y val="0.11972965956652047"/>
          <c:w val="0.81008743579391751"/>
          <c:h val="0.67072126414165756"/>
        </c:manualLayout>
      </c:layout>
      <c:barChart>
        <c:barDir val="col"/>
        <c:grouping val="clustered"/>
        <c:varyColors val="0"/>
        <c:ser>
          <c:idx val="0"/>
          <c:order val="0"/>
          <c:tx>
            <c:v>Gens</c:v>
          </c:tx>
          <c:invertIfNegative val="0"/>
          <c:cat>
            <c:strRef>
              <c:f>'2011'!$B$22:$B$36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'2011'!$K$22:$K$36</c:f>
              <c:numCache>
                <c:formatCode>0%</c:formatCode>
                <c:ptCount val="15"/>
                <c:pt idx="0">
                  <c:v>0.24552352048558421</c:v>
                </c:pt>
                <c:pt idx="1">
                  <c:v>0.17598684210526316</c:v>
                </c:pt>
                <c:pt idx="2">
                  <c:v>0.14445375803297011</c:v>
                </c:pt>
                <c:pt idx="3">
                  <c:v>0.16075108770322877</c:v>
                </c:pt>
                <c:pt idx="4">
                  <c:v>0.10393258426966293</c:v>
                </c:pt>
                <c:pt idx="5">
                  <c:v>0.15733590733590733</c:v>
                </c:pt>
                <c:pt idx="6">
                  <c:v>0.13971248876909254</c:v>
                </c:pt>
                <c:pt idx="7">
                  <c:v>0.18079584775086505</c:v>
                </c:pt>
                <c:pt idx="8">
                  <c:v>8.5347043701799491E-2</c:v>
                </c:pt>
                <c:pt idx="9">
                  <c:v>0.12840043525571274</c:v>
                </c:pt>
                <c:pt idx="10">
                  <c:v>9.3220338983050849E-2</c:v>
                </c:pt>
                <c:pt idx="11">
                  <c:v>0.14101531023368252</c:v>
                </c:pt>
                <c:pt idx="12">
                  <c:v>0.22631094756209752</c:v>
                </c:pt>
                <c:pt idx="13">
                  <c:v>0.34198473282442748</c:v>
                </c:pt>
                <c:pt idx="14">
                  <c:v>0.16397397917112055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83-401D-845B-BE959B59CAF9}"/>
            </c:ext>
          </c:extLst>
        </c:ser>
        <c:ser>
          <c:idx val="1"/>
          <c:order val="1"/>
          <c:tx>
            <c:strRef>
              <c:f>'2011'!$D$38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cat>
            <c:strRef>
              <c:f>'2011'!$B$22:$B$36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'2011'!$L$22:$L$36</c:f>
              <c:numCache>
                <c:formatCode>0%</c:formatCode>
                <c:ptCount val="15"/>
                <c:pt idx="0">
                  <c:v>0.14112291350531109</c:v>
                </c:pt>
                <c:pt idx="1">
                  <c:v>0.14144736842105263</c:v>
                </c:pt>
                <c:pt idx="2">
                  <c:v>0.14585079631181894</c:v>
                </c:pt>
                <c:pt idx="3">
                  <c:v>0.1405999542019693</c:v>
                </c:pt>
                <c:pt idx="4">
                  <c:v>0.11797752808988764</c:v>
                </c:pt>
                <c:pt idx="5">
                  <c:v>0.15299227799227799</c:v>
                </c:pt>
                <c:pt idx="6">
                  <c:v>0.11096136567834682</c:v>
                </c:pt>
                <c:pt idx="7">
                  <c:v>0.16565743944636679</c:v>
                </c:pt>
                <c:pt idx="8">
                  <c:v>0.18200514138817481</c:v>
                </c:pt>
                <c:pt idx="9">
                  <c:v>0.10228509249183895</c:v>
                </c:pt>
                <c:pt idx="10">
                  <c:v>0.15536723163841809</c:v>
                </c:pt>
                <c:pt idx="11">
                  <c:v>0.13053988718775181</c:v>
                </c:pt>
                <c:pt idx="12">
                  <c:v>0.11499540018399264</c:v>
                </c:pt>
                <c:pt idx="13">
                  <c:v>0.11984732824427481</c:v>
                </c:pt>
                <c:pt idx="14">
                  <c:v>0.14033533885105212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83-401D-845B-BE959B59CAF9}"/>
            </c:ext>
          </c:extLst>
        </c:ser>
        <c:ser>
          <c:idx val="2"/>
          <c:order val="2"/>
          <c:tx>
            <c:v>Bastant bé</c:v>
          </c:tx>
          <c:invertIfNegative val="0"/>
          <c:cat>
            <c:strRef>
              <c:f>'2011'!$B$22:$B$36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'2011'!$M$22:$M$36</c:f>
              <c:numCache>
                <c:formatCode>0%</c:formatCode>
                <c:ptCount val="15"/>
                <c:pt idx="0">
                  <c:v>0.22185128983308042</c:v>
                </c:pt>
                <c:pt idx="1">
                  <c:v>0.26874999999999999</c:v>
                </c:pt>
                <c:pt idx="2">
                  <c:v>0.29421626152556579</c:v>
                </c:pt>
                <c:pt idx="3">
                  <c:v>0.30730478589420657</c:v>
                </c:pt>
                <c:pt idx="4">
                  <c:v>0.36657303370786515</c:v>
                </c:pt>
                <c:pt idx="5">
                  <c:v>0.31901544401544402</c:v>
                </c:pt>
                <c:pt idx="6">
                  <c:v>0.32165318957771788</c:v>
                </c:pt>
                <c:pt idx="7">
                  <c:v>0.2703287197231834</c:v>
                </c:pt>
                <c:pt idx="8">
                  <c:v>0.33521850899742933</c:v>
                </c:pt>
                <c:pt idx="9">
                  <c:v>0.25952121871599565</c:v>
                </c:pt>
                <c:pt idx="10">
                  <c:v>0.33736884584342214</c:v>
                </c:pt>
                <c:pt idx="11">
                  <c:v>0.29935535858178886</c:v>
                </c:pt>
                <c:pt idx="12">
                  <c:v>0.24287028518859247</c:v>
                </c:pt>
                <c:pt idx="13">
                  <c:v>0.19847328244274809</c:v>
                </c:pt>
                <c:pt idx="14">
                  <c:v>0.28824481568579546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83-401D-845B-BE959B59CAF9}"/>
            </c:ext>
          </c:extLst>
        </c:ser>
        <c:ser>
          <c:idx val="3"/>
          <c:order val="3"/>
          <c:tx>
            <c:strRef>
              <c:f>'2011'!$F$38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cat>
            <c:strRef>
              <c:f>'2011'!$B$22:$B$36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'2011'!$N$22:$N$36</c:f>
              <c:numCache>
                <c:formatCode>0%</c:formatCode>
                <c:ptCount val="15"/>
                <c:pt idx="0">
                  <c:v>0.39150227617602429</c:v>
                </c:pt>
                <c:pt idx="1">
                  <c:v>0.41381578947368419</c:v>
                </c:pt>
                <c:pt idx="2">
                  <c:v>0.41547918412964513</c:v>
                </c:pt>
                <c:pt idx="3">
                  <c:v>0.39134417220059536</c:v>
                </c:pt>
                <c:pt idx="4">
                  <c:v>0.41151685393258425</c:v>
                </c:pt>
                <c:pt idx="5">
                  <c:v>0.37065637065637064</c:v>
                </c:pt>
                <c:pt idx="6">
                  <c:v>0.42767295597484278</c:v>
                </c:pt>
                <c:pt idx="7">
                  <c:v>0.38321799307958476</c:v>
                </c:pt>
                <c:pt idx="8">
                  <c:v>0.3974293059125964</c:v>
                </c:pt>
                <c:pt idx="9">
                  <c:v>0.50979325353645266</c:v>
                </c:pt>
                <c:pt idx="10">
                  <c:v>0.41404358353510895</c:v>
                </c:pt>
                <c:pt idx="11">
                  <c:v>0.42908944399677679</c:v>
                </c:pt>
                <c:pt idx="12">
                  <c:v>0.41582336706531736</c:v>
                </c:pt>
                <c:pt idx="13">
                  <c:v>0.33969465648854963</c:v>
                </c:pt>
                <c:pt idx="14">
                  <c:v>0.40744586629203189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83-401D-845B-BE959B59C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369664"/>
        <c:axId val="270641984"/>
      </c:barChart>
      <c:catAx>
        <c:axId val="7236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70641984"/>
        <c:crosses val="autoZero"/>
        <c:auto val="1"/>
        <c:lblAlgn val="ctr"/>
        <c:lblOffset val="100"/>
        <c:noMultiLvlLbl val="0"/>
      </c:catAx>
      <c:valAx>
        <c:axId val="27064198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23696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a-ES" sz="1600" b="1" i="0" baseline="0">
                <a:effectLst/>
              </a:rPr>
              <a:t>Alumnes que saben llegir en valencià per centres 2020-2021</a:t>
            </a:r>
            <a:endParaRPr lang="ca-ES" sz="16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'2020'!$G$26</c:f>
              <c:strCache>
                <c:ptCount val="1"/>
                <c:pt idx="0">
                  <c:v>Gens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'2020'!$B$27:$B$46</c:f>
              <c:strCache>
                <c:ptCount val="20"/>
                <c:pt idx="0">
                  <c:v>Agro. Gan.</c:v>
                </c:pt>
                <c:pt idx="1">
                  <c:v>Agronómica</c:v>
                </c:pt>
                <c:pt idx="2">
                  <c:v>Alc. Gand.</c:v>
                </c:pt>
                <c:pt idx="3">
                  <c:v>Camins</c:v>
                </c:pt>
                <c:pt idx="4">
                  <c:v>EPS Alcoi</c:v>
                </c:pt>
                <c:pt idx="5">
                  <c:v>EPS Gandia</c:v>
                </c:pt>
                <c:pt idx="6">
                  <c:v>Esc. Docto</c:v>
                </c:pt>
                <c:pt idx="7">
                  <c:v>ETS Arquit</c:v>
                </c:pt>
                <c:pt idx="8">
                  <c:v>ETS Teleco</c:v>
                </c:pt>
                <c:pt idx="9">
                  <c:v>ETSIDiseny</c:v>
                </c:pt>
                <c:pt idx="10">
                  <c:v>ETSINF</c:v>
                </c:pt>
                <c:pt idx="11">
                  <c:v>Fac. Ade</c:v>
                </c:pt>
                <c:pt idx="12">
                  <c:v>Fac. BBAA</c:v>
                </c:pt>
                <c:pt idx="13">
                  <c:v>Geodesia</c:v>
                </c:pt>
                <c:pt idx="14">
                  <c:v>Gest.Edif.</c:v>
                </c:pt>
                <c:pt idx="15">
                  <c:v>Industr.</c:v>
                </c:pt>
                <c:pt idx="16">
                  <c:v>Inf. ADE</c:v>
                </c:pt>
                <c:pt idx="17">
                  <c:v>Teleco ADE</c:v>
                </c:pt>
                <c:pt idx="18">
                  <c:v>Uni.Master</c:v>
                </c:pt>
                <c:pt idx="19">
                  <c:v>TOTALS</c:v>
                </c:pt>
              </c:strCache>
            </c:strRef>
          </c:cat>
          <c:val>
            <c:numRef>
              <c:f>'2020'!$G$27:$G$46</c:f>
              <c:numCache>
                <c:formatCode>0%</c:formatCode>
                <c:ptCount val="20"/>
                <c:pt idx="0">
                  <c:v>6.4516129032258063E-2</c:v>
                </c:pt>
                <c:pt idx="1">
                  <c:v>0.15315315315315314</c:v>
                </c:pt>
                <c:pt idx="2">
                  <c:v>8.2089552238805971E-2</c:v>
                </c:pt>
                <c:pt idx="3">
                  <c:v>0.24941995359628771</c:v>
                </c:pt>
                <c:pt idx="4">
                  <c:v>0.12388451443569554</c:v>
                </c:pt>
                <c:pt idx="5">
                  <c:v>0.1601027397260274</c:v>
                </c:pt>
                <c:pt idx="6">
                  <c:v>0.27666955767562879</c:v>
                </c:pt>
                <c:pt idx="7">
                  <c:v>0.17779783393501805</c:v>
                </c:pt>
                <c:pt idx="8">
                  <c:v>0.19043062200956937</c:v>
                </c:pt>
                <c:pt idx="9">
                  <c:v>0.1505439576595119</c:v>
                </c:pt>
                <c:pt idx="10">
                  <c:v>0.11141427921782629</c:v>
                </c:pt>
                <c:pt idx="11">
                  <c:v>8.2034454470877774E-2</c:v>
                </c:pt>
                <c:pt idx="12">
                  <c:v>0.13194988253719656</c:v>
                </c:pt>
                <c:pt idx="13">
                  <c:v>0.17253521126760563</c:v>
                </c:pt>
                <c:pt idx="14">
                  <c:v>0.17399999999999999</c:v>
                </c:pt>
                <c:pt idx="15">
                  <c:v>0.16555740432612312</c:v>
                </c:pt>
                <c:pt idx="16">
                  <c:v>7.3891625615763554E-2</c:v>
                </c:pt>
                <c:pt idx="17">
                  <c:v>0.11981566820276497</c:v>
                </c:pt>
                <c:pt idx="18">
                  <c:v>0.34030418250950573</c:v>
                </c:pt>
                <c:pt idx="19">
                  <c:v>0.167722226361672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50-4699-BF56-FBD33F028A2C}"/>
            </c:ext>
          </c:extLst>
        </c:ser>
        <c:ser>
          <c:idx val="1"/>
          <c:order val="1"/>
          <c:tx>
            <c:strRef>
              <c:f>'2020'!$H$26</c:f>
              <c:strCache>
                <c:ptCount val="1"/>
                <c:pt idx="0">
                  <c:v>Un poc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'2020'!$B$27:$B$46</c:f>
              <c:strCache>
                <c:ptCount val="20"/>
                <c:pt idx="0">
                  <c:v>Agro. Gan.</c:v>
                </c:pt>
                <c:pt idx="1">
                  <c:v>Agronómica</c:v>
                </c:pt>
                <c:pt idx="2">
                  <c:v>Alc. Gand.</c:v>
                </c:pt>
                <c:pt idx="3">
                  <c:v>Camins</c:v>
                </c:pt>
                <c:pt idx="4">
                  <c:v>EPS Alcoi</c:v>
                </c:pt>
                <c:pt idx="5">
                  <c:v>EPS Gandia</c:v>
                </c:pt>
                <c:pt idx="6">
                  <c:v>Esc. Docto</c:v>
                </c:pt>
                <c:pt idx="7">
                  <c:v>ETS Arquit</c:v>
                </c:pt>
                <c:pt idx="8">
                  <c:v>ETS Teleco</c:v>
                </c:pt>
                <c:pt idx="9">
                  <c:v>ETSIDiseny</c:v>
                </c:pt>
                <c:pt idx="10">
                  <c:v>ETSINF</c:v>
                </c:pt>
                <c:pt idx="11">
                  <c:v>Fac. Ade</c:v>
                </c:pt>
                <c:pt idx="12">
                  <c:v>Fac. BBAA</c:v>
                </c:pt>
                <c:pt idx="13">
                  <c:v>Geodesia</c:v>
                </c:pt>
                <c:pt idx="14">
                  <c:v>Gest.Edif.</c:v>
                </c:pt>
                <c:pt idx="15">
                  <c:v>Industr.</c:v>
                </c:pt>
                <c:pt idx="16">
                  <c:v>Inf. ADE</c:v>
                </c:pt>
                <c:pt idx="17">
                  <c:v>Teleco ADE</c:v>
                </c:pt>
                <c:pt idx="18">
                  <c:v>Uni.Master</c:v>
                </c:pt>
                <c:pt idx="19">
                  <c:v>TOTALS</c:v>
                </c:pt>
              </c:strCache>
            </c:strRef>
          </c:cat>
          <c:val>
            <c:numRef>
              <c:f>'2020'!$H$27:$H$46</c:f>
              <c:numCache>
                <c:formatCode>0%</c:formatCode>
                <c:ptCount val="20"/>
                <c:pt idx="0">
                  <c:v>9.6774193548387094E-2</c:v>
                </c:pt>
                <c:pt idx="1">
                  <c:v>0.10015898251192369</c:v>
                </c:pt>
                <c:pt idx="2">
                  <c:v>0.13432835820895522</c:v>
                </c:pt>
                <c:pt idx="3">
                  <c:v>0.1531322505800464</c:v>
                </c:pt>
                <c:pt idx="4">
                  <c:v>0.12125984251968504</c:v>
                </c:pt>
                <c:pt idx="5">
                  <c:v>0.12928082191780821</c:v>
                </c:pt>
                <c:pt idx="6">
                  <c:v>0.21205550737207285</c:v>
                </c:pt>
                <c:pt idx="7">
                  <c:v>0.15117328519855597</c:v>
                </c:pt>
                <c:pt idx="8">
                  <c:v>0.13301435406698564</c:v>
                </c:pt>
                <c:pt idx="9">
                  <c:v>0.12231696559835342</c:v>
                </c:pt>
                <c:pt idx="10">
                  <c:v>0.1009549795361528</c:v>
                </c:pt>
                <c:pt idx="11">
                  <c:v>0.10746513535684987</c:v>
                </c:pt>
                <c:pt idx="12">
                  <c:v>0.13351605324980423</c:v>
                </c:pt>
                <c:pt idx="13">
                  <c:v>8.4507042253521125E-2</c:v>
                </c:pt>
                <c:pt idx="14">
                  <c:v>0.16400000000000001</c:v>
                </c:pt>
                <c:pt idx="15">
                  <c:v>0.12479201331114809</c:v>
                </c:pt>
                <c:pt idx="16">
                  <c:v>8.8669950738916259E-2</c:v>
                </c:pt>
                <c:pt idx="17">
                  <c:v>0.11059907834101383</c:v>
                </c:pt>
                <c:pt idx="18">
                  <c:v>0.18441064638783269</c:v>
                </c:pt>
                <c:pt idx="19">
                  <c:v>0.13385738767603012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50-4699-BF56-FBD33F028A2C}"/>
            </c:ext>
          </c:extLst>
        </c:ser>
        <c:ser>
          <c:idx val="2"/>
          <c:order val="2"/>
          <c:tx>
            <c:strRef>
              <c:f>'2020'!$I$26</c:f>
              <c:strCache>
                <c:ptCount val="1"/>
                <c:pt idx="0">
                  <c:v>Bastant Bé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'2020'!$B$27:$B$46</c:f>
              <c:strCache>
                <c:ptCount val="20"/>
                <c:pt idx="0">
                  <c:v>Agro. Gan.</c:v>
                </c:pt>
                <c:pt idx="1">
                  <c:v>Agronómica</c:v>
                </c:pt>
                <c:pt idx="2">
                  <c:v>Alc. Gand.</c:v>
                </c:pt>
                <c:pt idx="3">
                  <c:v>Camins</c:v>
                </c:pt>
                <c:pt idx="4">
                  <c:v>EPS Alcoi</c:v>
                </c:pt>
                <c:pt idx="5">
                  <c:v>EPS Gandia</c:v>
                </c:pt>
                <c:pt idx="6">
                  <c:v>Esc. Docto</c:v>
                </c:pt>
                <c:pt idx="7">
                  <c:v>ETS Arquit</c:v>
                </c:pt>
                <c:pt idx="8">
                  <c:v>ETS Teleco</c:v>
                </c:pt>
                <c:pt idx="9">
                  <c:v>ETSIDiseny</c:v>
                </c:pt>
                <c:pt idx="10">
                  <c:v>ETSINF</c:v>
                </c:pt>
                <c:pt idx="11">
                  <c:v>Fac. Ade</c:v>
                </c:pt>
                <c:pt idx="12">
                  <c:v>Fac. BBAA</c:v>
                </c:pt>
                <c:pt idx="13">
                  <c:v>Geodesia</c:v>
                </c:pt>
                <c:pt idx="14">
                  <c:v>Gest.Edif.</c:v>
                </c:pt>
                <c:pt idx="15">
                  <c:v>Industr.</c:v>
                </c:pt>
                <c:pt idx="16">
                  <c:v>Inf. ADE</c:v>
                </c:pt>
                <c:pt idx="17">
                  <c:v>Teleco ADE</c:v>
                </c:pt>
                <c:pt idx="18">
                  <c:v>Uni.Master</c:v>
                </c:pt>
                <c:pt idx="19">
                  <c:v>TOTALS</c:v>
                </c:pt>
              </c:strCache>
            </c:strRef>
          </c:cat>
          <c:val>
            <c:numRef>
              <c:f>'2020'!$I$27:$I$46</c:f>
              <c:numCache>
                <c:formatCode>0%</c:formatCode>
                <c:ptCount val="20"/>
                <c:pt idx="0">
                  <c:v>0.22580645161290322</c:v>
                </c:pt>
                <c:pt idx="1">
                  <c:v>0.19607843137254902</c:v>
                </c:pt>
                <c:pt idx="2">
                  <c:v>0.22388059701492538</c:v>
                </c:pt>
                <c:pt idx="3">
                  <c:v>0.1902552204176334</c:v>
                </c:pt>
                <c:pt idx="4">
                  <c:v>0.20734908136482941</c:v>
                </c:pt>
                <c:pt idx="5">
                  <c:v>0.1815068493150685</c:v>
                </c:pt>
                <c:pt idx="6">
                  <c:v>0.14006938421509108</c:v>
                </c:pt>
                <c:pt idx="7">
                  <c:v>0.20577617328519857</c:v>
                </c:pt>
                <c:pt idx="8">
                  <c:v>0.21531100478468901</c:v>
                </c:pt>
                <c:pt idx="9">
                  <c:v>0.21611290796824464</c:v>
                </c:pt>
                <c:pt idx="10">
                  <c:v>0.25602546612096405</c:v>
                </c:pt>
                <c:pt idx="11">
                  <c:v>0.2838392124692371</c:v>
                </c:pt>
                <c:pt idx="12">
                  <c:v>0.20751761942051683</c:v>
                </c:pt>
                <c:pt idx="13">
                  <c:v>0.25352112676056338</c:v>
                </c:pt>
                <c:pt idx="14">
                  <c:v>0.23799999999999999</c:v>
                </c:pt>
                <c:pt idx="15">
                  <c:v>0.22102052135330005</c:v>
                </c:pt>
                <c:pt idx="16">
                  <c:v>0.26600985221674878</c:v>
                </c:pt>
                <c:pt idx="17">
                  <c:v>0.28110599078341014</c:v>
                </c:pt>
                <c:pt idx="18">
                  <c:v>0.14353612167300381</c:v>
                </c:pt>
                <c:pt idx="19">
                  <c:v>0.20948513523582446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50-4699-BF56-FBD33F028A2C}"/>
            </c:ext>
          </c:extLst>
        </c:ser>
        <c:ser>
          <c:idx val="3"/>
          <c:order val="3"/>
          <c:tx>
            <c:strRef>
              <c:f>'2020'!$J$26</c:f>
              <c:strCache>
                <c:ptCount val="1"/>
                <c:pt idx="0">
                  <c:v>Perfectament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'2020'!$B$27:$B$46</c:f>
              <c:strCache>
                <c:ptCount val="20"/>
                <c:pt idx="0">
                  <c:v>Agro. Gan.</c:v>
                </c:pt>
                <c:pt idx="1">
                  <c:v>Agronómica</c:v>
                </c:pt>
                <c:pt idx="2">
                  <c:v>Alc. Gand.</c:v>
                </c:pt>
                <c:pt idx="3">
                  <c:v>Camins</c:v>
                </c:pt>
                <c:pt idx="4">
                  <c:v>EPS Alcoi</c:v>
                </c:pt>
                <c:pt idx="5">
                  <c:v>EPS Gandia</c:v>
                </c:pt>
                <c:pt idx="6">
                  <c:v>Esc. Docto</c:v>
                </c:pt>
                <c:pt idx="7">
                  <c:v>ETS Arquit</c:v>
                </c:pt>
                <c:pt idx="8">
                  <c:v>ETS Teleco</c:v>
                </c:pt>
                <c:pt idx="9">
                  <c:v>ETSIDiseny</c:v>
                </c:pt>
                <c:pt idx="10">
                  <c:v>ETSINF</c:v>
                </c:pt>
                <c:pt idx="11">
                  <c:v>Fac. Ade</c:v>
                </c:pt>
                <c:pt idx="12">
                  <c:v>Fac. BBAA</c:v>
                </c:pt>
                <c:pt idx="13">
                  <c:v>Geodesia</c:v>
                </c:pt>
                <c:pt idx="14">
                  <c:v>Gest.Edif.</c:v>
                </c:pt>
                <c:pt idx="15">
                  <c:v>Industr.</c:v>
                </c:pt>
                <c:pt idx="16">
                  <c:v>Inf. ADE</c:v>
                </c:pt>
                <c:pt idx="17">
                  <c:v>Teleco ADE</c:v>
                </c:pt>
                <c:pt idx="18">
                  <c:v>Uni.Master</c:v>
                </c:pt>
                <c:pt idx="19">
                  <c:v>TOTALS</c:v>
                </c:pt>
              </c:strCache>
            </c:strRef>
          </c:cat>
          <c:val>
            <c:numRef>
              <c:f>'2020'!$J$27:$J$46</c:f>
              <c:numCache>
                <c:formatCode>0%</c:formatCode>
                <c:ptCount val="20"/>
                <c:pt idx="0">
                  <c:v>0.61290322580645162</c:v>
                </c:pt>
                <c:pt idx="1">
                  <c:v>0.55060943296237419</c:v>
                </c:pt>
                <c:pt idx="2">
                  <c:v>0.55970149253731338</c:v>
                </c:pt>
                <c:pt idx="3">
                  <c:v>0.40719257540603249</c:v>
                </c:pt>
                <c:pt idx="4">
                  <c:v>0.54750656167979006</c:v>
                </c:pt>
                <c:pt idx="5">
                  <c:v>0.52910958904109584</c:v>
                </c:pt>
                <c:pt idx="6">
                  <c:v>0.37120555073720729</c:v>
                </c:pt>
                <c:pt idx="7">
                  <c:v>0.46525270758122744</c:v>
                </c:pt>
                <c:pt idx="8">
                  <c:v>0.46124401913875596</c:v>
                </c:pt>
                <c:pt idx="9">
                  <c:v>0.51102616877389007</c:v>
                </c:pt>
                <c:pt idx="10">
                  <c:v>0.53160527512505684</c:v>
                </c:pt>
                <c:pt idx="11">
                  <c:v>0.52666119770303532</c:v>
                </c:pt>
                <c:pt idx="12">
                  <c:v>0.52701644479248233</c:v>
                </c:pt>
                <c:pt idx="13">
                  <c:v>0.48943661971830987</c:v>
                </c:pt>
                <c:pt idx="14">
                  <c:v>0.42399999999999999</c:v>
                </c:pt>
                <c:pt idx="15">
                  <c:v>0.48863006100942874</c:v>
                </c:pt>
                <c:pt idx="16">
                  <c:v>0.5714285714285714</c:v>
                </c:pt>
                <c:pt idx="17">
                  <c:v>0.48847926267281105</c:v>
                </c:pt>
                <c:pt idx="18">
                  <c:v>0.33174904942965777</c:v>
                </c:pt>
                <c:pt idx="19">
                  <c:v>0.48893525072647342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550-4699-BF56-FBD33F028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35453080"/>
        <c:axId val="535448160"/>
      </c:barChart>
      <c:catAx>
        <c:axId val="535453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35448160"/>
        <c:crosses val="autoZero"/>
        <c:auto val="1"/>
        <c:lblAlgn val="ctr"/>
        <c:lblOffset val="100"/>
        <c:noMultiLvlLbl val="0"/>
      </c:catAx>
      <c:valAx>
        <c:axId val="535448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35453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600" b="1" i="0" baseline="0">
                <a:effectLst/>
              </a:rPr>
              <a:t>Alumnes que saben escriure en valencià per centres 2020-2021</a:t>
            </a:r>
            <a:endParaRPr lang="ca-ES" sz="16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'2020'!$K$26</c:f>
              <c:strCache>
                <c:ptCount val="1"/>
                <c:pt idx="0">
                  <c:v>Gens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'2020'!$B$27:$B$46</c:f>
              <c:strCache>
                <c:ptCount val="20"/>
                <c:pt idx="0">
                  <c:v>Agro. Gan.</c:v>
                </c:pt>
                <c:pt idx="1">
                  <c:v>Agronómica</c:v>
                </c:pt>
                <c:pt idx="2">
                  <c:v>Alc. Gand.</c:v>
                </c:pt>
                <c:pt idx="3">
                  <c:v>Camins</c:v>
                </c:pt>
                <c:pt idx="4">
                  <c:v>EPS Alcoi</c:v>
                </c:pt>
                <c:pt idx="5">
                  <c:v>EPS Gandia</c:v>
                </c:pt>
                <c:pt idx="6">
                  <c:v>Esc. Docto</c:v>
                </c:pt>
                <c:pt idx="7">
                  <c:v>ETS Arquit</c:v>
                </c:pt>
                <c:pt idx="8">
                  <c:v>ETS Teleco</c:v>
                </c:pt>
                <c:pt idx="9">
                  <c:v>ETSIDiseny</c:v>
                </c:pt>
                <c:pt idx="10">
                  <c:v>ETSINF</c:v>
                </c:pt>
                <c:pt idx="11">
                  <c:v>Fac. Ade</c:v>
                </c:pt>
                <c:pt idx="12">
                  <c:v>Fac. BBAA</c:v>
                </c:pt>
                <c:pt idx="13">
                  <c:v>Geodesia</c:v>
                </c:pt>
                <c:pt idx="14">
                  <c:v>Gest.Edif.</c:v>
                </c:pt>
                <c:pt idx="15">
                  <c:v>Industr.</c:v>
                </c:pt>
                <c:pt idx="16">
                  <c:v>Inf. ADE</c:v>
                </c:pt>
                <c:pt idx="17">
                  <c:v>Teleco ADE</c:v>
                </c:pt>
                <c:pt idx="18">
                  <c:v>Uni.Master</c:v>
                </c:pt>
                <c:pt idx="19">
                  <c:v>TOTALS</c:v>
                </c:pt>
              </c:strCache>
            </c:strRef>
          </c:cat>
          <c:val>
            <c:numRef>
              <c:f>'2020'!$K$27:$K$46</c:f>
              <c:numCache>
                <c:formatCode>0%</c:formatCode>
                <c:ptCount val="20"/>
                <c:pt idx="0">
                  <c:v>0.16129032258064516</c:v>
                </c:pt>
                <c:pt idx="1">
                  <c:v>0.23688394276629571</c:v>
                </c:pt>
                <c:pt idx="2">
                  <c:v>0.21641791044776118</c:v>
                </c:pt>
                <c:pt idx="3">
                  <c:v>0.36310904872389793</c:v>
                </c:pt>
                <c:pt idx="4">
                  <c:v>0.215748031496063</c:v>
                </c:pt>
                <c:pt idx="5">
                  <c:v>0.25941780821917809</c:v>
                </c:pt>
                <c:pt idx="6">
                  <c:v>0.48525585429314833</c:v>
                </c:pt>
                <c:pt idx="7">
                  <c:v>0.30370036101083031</c:v>
                </c:pt>
                <c:pt idx="8">
                  <c:v>0.28612440191387561</c:v>
                </c:pt>
                <c:pt idx="9">
                  <c:v>0.25463099088503383</c:v>
                </c:pt>
                <c:pt idx="10">
                  <c:v>0.18735788994997726</c:v>
                </c:pt>
                <c:pt idx="11">
                  <c:v>0.13699753896636588</c:v>
                </c:pt>
                <c:pt idx="12">
                  <c:v>0.26076742364917777</c:v>
                </c:pt>
                <c:pt idx="13">
                  <c:v>0.23591549295774647</c:v>
                </c:pt>
                <c:pt idx="14">
                  <c:v>0.29399999999999998</c:v>
                </c:pt>
                <c:pt idx="15">
                  <c:v>0.26539101497504158</c:v>
                </c:pt>
                <c:pt idx="16">
                  <c:v>0.14778325123152711</c:v>
                </c:pt>
                <c:pt idx="17">
                  <c:v>0.17972350230414746</c:v>
                </c:pt>
                <c:pt idx="18">
                  <c:v>0.50665399239543729</c:v>
                </c:pt>
                <c:pt idx="19">
                  <c:v>0.2791520751061769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F8-4D7D-8188-936C124A88E2}"/>
            </c:ext>
          </c:extLst>
        </c:ser>
        <c:ser>
          <c:idx val="1"/>
          <c:order val="1"/>
          <c:tx>
            <c:strRef>
              <c:f>'2020'!$L$26</c:f>
              <c:strCache>
                <c:ptCount val="1"/>
                <c:pt idx="0">
                  <c:v>Un poc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'2020'!$B$27:$B$46</c:f>
              <c:strCache>
                <c:ptCount val="20"/>
                <c:pt idx="0">
                  <c:v>Agro. Gan.</c:v>
                </c:pt>
                <c:pt idx="1">
                  <c:v>Agronómica</c:v>
                </c:pt>
                <c:pt idx="2">
                  <c:v>Alc. Gand.</c:v>
                </c:pt>
                <c:pt idx="3">
                  <c:v>Camins</c:v>
                </c:pt>
                <c:pt idx="4">
                  <c:v>EPS Alcoi</c:v>
                </c:pt>
                <c:pt idx="5">
                  <c:v>EPS Gandia</c:v>
                </c:pt>
                <c:pt idx="6">
                  <c:v>Esc. Docto</c:v>
                </c:pt>
                <c:pt idx="7">
                  <c:v>ETS Arquit</c:v>
                </c:pt>
                <c:pt idx="8">
                  <c:v>ETS Teleco</c:v>
                </c:pt>
                <c:pt idx="9">
                  <c:v>ETSIDiseny</c:v>
                </c:pt>
                <c:pt idx="10">
                  <c:v>ETSINF</c:v>
                </c:pt>
                <c:pt idx="11">
                  <c:v>Fac. Ade</c:v>
                </c:pt>
                <c:pt idx="12">
                  <c:v>Fac. BBAA</c:v>
                </c:pt>
                <c:pt idx="13">
                  <c:v>Geodesia</c:v>
                </c:pt>
                <c:pt idx="14">
                  <c:v>Gest.Edif.</c:v>
                </c:pt>
                <c:pt idx="15">
                  <c:v>Industr.</c:v>
                </c:pt>
                <c:pt idx="16">
                  <c:v>Inf. ADE</c:v>
                </c:pt>
                <c:pt idx="17">
                  <c:v>Teleco ADE</c:v>
                </c:pt>
                <c:pt idx="18">
                  <c:v>Uni.Master</c:v>
                </c:pt>
                <c:pt idx="19">
                  <c:v>TOTALS</c:v>
                </c:pt>
              </c:strCache>
            </c:strRef>
          </c:cat>
          <c:val>
            <c:numRef>
              <c:f>'2020'!$L$27:$L$46</c:f>
              <c:numCache>
                <c:formatCode>0%</c:formatCode>
                <c:ptCount val="20"/>
                <c:pt idx="0">
                  <c:v>0.11290322580645161</c:v>
                </c:pt>
                <c:pt idx="1">
                  <c:v>0.12506624271330152</c:v>
                </c:pt>
                <c:pt idx="2">
                  <c:v>0.15671641791044777</c:v>
                </c:pt>
                <c:pt idx="3">
                  <c:v>0.15893271461716937</c:v>
                </c:pt>
                <c:pt idx="4">
                  <c:v>0.13648293963254593</c:v>
                </c:pt>
                <c:pt idx="5">
                  <c:v>0.14126712328767124</c:v>
                </c:pt>
                <c:pt idx="6">
                  <c:v>0.13876843018213356</c:v>
                </c:pt>
                <c:pt idx="7">
                  <c:v>0.14666064981949459</c:v>
                </c:pt>
                <c:pt idx="8">
                  <c:v>0.1444976076555024</c:v>
                </c:pt>
                <c:pt idx="9">
                  <c:v>0.13790061746545135</c:v>
                </c:pt>
                <c:pt idx="10">
                  <c:v>0.16643929058663029</c:v>
                </c:pt>
                <c:pt idx="11">
                  <c:v>0.19278096800656275</c:v>
                </c:pt>
                <c:pt idx="12">
                  <c:v>0.15309318715740017</c:v>
                </c:pt>
                <c:pt idx="13">
                  <c:v>0.16549295774647887</c:v>
                </c:pt>
                <c:pt idx="14">
                  <c:v>0.17599999999999999</c:v>
                </c:pt>
                <c:pt idx="15">
                  <c:v>0.15640599001663893</c:v>
                </c:pt>
                <c:pt idx="16">
                  <c:v>0.17241379310344829</c:v>
                </c:pt>
                <c:pt idx="17">
                  <c:v>0.17050691244239632</c:v>
                </c:pt>
                <c:pt idx="18">
                  <c:v>0.12737642585551331</c:v>
                </c:pt>
                <c:pt idx="19">
                  <c:v>0.14864764175545786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04-4B62-9593-ADF323287D54}"/>
            </c:ext>
          </c:extLst>
        </c:ser>
        <c:ser>
          <c:idx val="2"/>
          <c:order val="2"/>
          <c:tx>
            <c:strRef>
              <c:f>'2020'!$M$26</c:f>
              <c:strCache>
                <c:ptCount val="1"/>
                <c:pt idx="0">
                  <c:v>Bastant Bé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'2020'!$B$27:$B$46</c:f>
              <c:strCache>
                <c:ptCount val="20"/>
                <c:pt idx="0">
                  <c:v>Agro. Gan.</c:v>
                </c:pt>
                <c:pt idx="1">
                  <c:v>Agronómica</c:v>
                </c:pt>
                <c:pt idx="2">
                  <c:v>Alc. Gand.</c:v>
                </c:pt>
                <c:pt idx="3">
                  <c:v>Camins</c:v>
                </c:pt>
                <c:pt idx="4">
                  <c:v>EPS Alcoi</c:v>
                </c:pt>
                <c:pt idx="5">
                  <c:v>EPS Gandia</c:v>
                </c:pt>
                <c:pt idx="6">
                  <c:v>Esc. Docto</c:v>
                </c:pt>
                <c:pt idx="7">
                  <c:v>ETS Arquit</c:v>
                </c:pt>
                <c:pt idx="8">
                  <c:v>ETS Teleco</c:v>
                </c:pt>
                <c:pt idx="9">
                  <c:v>ETSIDiseny</c:v>
                </c:pt>
                <c:pt idx="10">
                  <c:v>ETSINF</c:v>
                </c:pt>
                <c:pt idx="11">
                  <c:v>Fac. Ade</c:v>
                </c:pt>
                <c:pt idx="12">
                  <c:v>Fac. BBAA</c:v>
                </c:pt>
                <c:pt idx="13">
                  <c:v>Geodesia</c:v>
                </c:pt>
                <c:pt idx="14">
                  <c:v>Gest.Edif.</c:v>
                </c:pt>
                <c:pt idx="15">
                  <c:v>Industr.</c:v>
                </c:pt>
                <c:pt idx="16">
                  <c:v>Inf. ADE</c:v>
                </c:pt>
                <c:pt idx="17">
                  <c:v>Teleco ADE</c:v>
                </c:pt>
                <c:pt idx="18">
                  <c:v>Uni.Master</c:v>
                </c:pt>
                <c:pt idx="19">
                  <c:v>TOTALS</c:v>
                </c:pt>
              </c:strCache>
            </c:strRef>
          </c:cat>
          <c:val>
            <c:numRef>
              <c:f>'2020'!$M$27:$M$46</c:f>
              <c:numCache>
                <c:formatCode>0%</c:formatCode>
                <c:ptCount val="20"/>
                <c:pt idx="0">
                  <c:v>0.32258064516129031</c:v>
                </c:pt>
                <c:pt idx="1">
                  <c:v>0.32167461579226286</c:v>
                </c:pt>
                <c:pt idx="2">
                  <c:v>0.29104477611940299</c:v>
                </c:pt>
                <c:pt idx="3">
                  <c:v>0.27958236658932717</c:v>
                </c:pt>
                <c:pt idx="4">
                  <c:v>0.31548556430446195</c:v>
                </c:pt>
                <c:pt idx="5">
                  <c:v>0.28595890410958902</c:v>
                </c:pt>
                <c:pt idx="6">
                  <c:v>0.17085862966175194</c:v>
                </c:pt>
                <c:pt idx="7">
                  <c:v>0.29693140794223827</c:v>
                </c:pt>
                <c:pt idx="8">
                  <c:v>0.29665071770334928</c:v>
                </c:pt>
                <c:pt idx="9">
                  <c:v>0.3149073801822993</c:v>
                </c:pt>
                <c:pt idx="10">
                  <c:v>0.36698499317871758</c:v>
                </c:pt>
                <c:pt idx="11">
                  <c:v>0.40278917145200982</c:v>
                </c:pt>
                <c:pt idx="12">
                  <c:v>0.3167580266249021</c:v>
                </c:pt>
                <c:pt idx="13">
                  <c:v>0.352112676056338</c:v>
                </c:pt>
                <c:pt idx="14">
                  <c:v>0.31</c:v>
                </c:pt>
                <c:pt idx="15">
                  <c:v>0.30116472545757073</c:v>
                </c:pt>
                <c:pt idx="16">
                  <c:v>0.4039408866995074</c:v>
                </c:pt>
                <c:pt idx="17">
                  <c:v>0.4009216589861751</c:v>
                </c:pt>
                <c:pt idx="18">
                  <c:v>0.17775665399239543</c:v>
                </c:pt>
                <c:pt idx="19">
                  <c:v>0.30131882870128901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04-4B62-9593-ADF323287D54}"/>
            </c:ext>
          </c:extLst>
        </c:ser>
        <c:ser>
          <c:idx val="3"/>
          <c:order val="3"/>
          <c:tx>
            <c:strRef>
              <c:f>'2020'!$N$26</c:f>
              <c:strCache>
                <c:ptCount val="1"/>
                <c:pt idx="0">
                  <c:v>Perfectament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'2020'!$B$27:$B$46</c:f>
              <c:strCache>
                <c:ptCount val="20"/>
                <c:pt idx="0">
                  <c:v>Agro. Gan.</c:v>
                </c:pt>
                <c:pt idx="1">
                  <c:v>Agronómica</c:v>
                </c:pt>
                <c:pt idx="2">
                  <c:v>Alc. Gand.</c:v>
                </c:pt>
                <c:pt idx="3">
                  <c:v>Camins</c:v>
                </c:pt>
                <c:pt idx="4">
                  <c:v>EPS Alcoi</c:v>
                </c:pt>
                <c:pt idx="5">
                  <c:v>EPS Gandia</c:v>
                </c:pt>
                <c:pt idx="6">
                  <c:v>Esc. Docto</c:v>
                </c:pt>
                <c:pt idx="7">
                  <c:v>ETS Arquit</c:v>
                </c:pt>
                <c:pt idx="8">
                  <c:v>ETS Teleco</c:v>
                </c:pt>
                <c:pt idx="9">
                  <c:v>ETSIDiseny</c:v>
                </c:pt>
                <c:pt idx="10">
                  <c:v>ETSINF</c:v>
                </c:pt>
                <c:pt idx="11">
                  <c:v>Fac. Ade</c:v>
                </c:pt>
                <c:pt idx="12">
                  <c:v>Fac. BBAA</c:v>
                </c:pt>
                <c:pt idx="13">
                  <c:v>Geodesia</c:v>
                </c:pt>
                <c:pt idx="14">
                  <c:v>Gest.Edif.</c:v>
                </c:pt>
                <c:pt idx="15">
                  <c:v>Industr.</c:v>
                </c:pt>
                <c:pt idx="16">
                  <c:v>Inf. ADE</c:v>
                </c:pt>
                <c:pt idx="17">
                  <c:v>Teleco ADE</c:v>
                </c:pt>
                <c:pt idx="18">
                  <c:v>Uni.Master</c:v>
                </c:pt>
                <c:pt idx="19">
                  <c:v>TOTALS</c:v>
                </c:pt>
              </c:strCache>
            </c:strRef>
          </c:cat>
          <c:val>
            <c:numRef>
              <c:f>'2020'!$N$27:$N$46</c:f>
              <c:numCache>
                <c:formatCode>0%</c:formatCode>
                <c:ptCount val="20"/>
                <c:pt idx="0">
                  <c:v>0.40322580645161288</c:v>
                </c:pt>
                <c:pt idx="1">
                  <c:v>0.31637519872813991</c:v>
                </c:pt>
                <c:pt idx="2">
                  <c:v>0.33582089552238809</c:v>
                </c:pt>
                <c:pt idx="3">
                  <c:v>0.19837587006960558</c:v>
                </c:pt>
                <c:pt idx="4">
                  <c:v>0.33228346456692914</c:v>
                </c:pt>
                <c:pt idx="5">
                  <c:v>0.31335616438356162</c:v>
                </c:pt>
                <c:pt idx="6">
                  <c:v>0.20511708586296618</c:v>
                </c:pt>
                <c:pt idx="7">
                  <c:v>0.25270758122743681</c:v>
                </c:pt>
                <c:pt idx="8">
                  <c:v>0.27272727272727271</c:v>
                </c:pt>
                <c:pt idx="9">
                  <c:v>0.29256101146721553</c:v>
                </c:pt>
                <c:pt idx="10">
                  <c:v>0.27921782628467484</c:v>
                </c:pt>
                <c:pt idx="11">
                  <c:v>0.26743232157506153</c:v>
                </c:pt>
                <c:pt idx="12">
                  <c:v>0.26938136256851997</c:v>
                </c:pt>
                <c:pt idx="13">
                  <c:v>0.24647887323943662</c:v>
                </c:pt>
                <c:pt idx="14">
                  <c:v>0.22</c:v>
                </c:pt>
                <c:pt idx="15">
                  <c:v>0.27703826955074873</c:v>
                </c:pt>
                <c:pt idx="16">
                  <c:v>0.27586206896551724</c:v>
                </c:pt>
                <c:pt idx="17">
                  <c:v>0.24884792626728111</c:v>
                </c:pt>
                <c:pt idx="18">
                  <c:v>0.18821292775665399</c:v>
                </c:pt>
                <c:pt idx="19">
                  <c:v>0.27088145443707623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C04-4B62-9593-ADF323287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5098416"/>
        <c:axId val="605101040"/>
      </c:barChart>
      <c:catAx>
        <c:axId val="605098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05101040"/>
        <c:crosses val="autoZero"/>
        <c:auto val="1"/>
        <c:lblAlgn val="ctr"/>
        <c:lblOffset val="100"/>
        <c:noMultiLvlLbl val="0"/>
      </c:catAx>
      <c:valAx>
        <c:axId val="605101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05098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600" b="1" i="0" baseline="0">
                <a:effectLst/>
              </a:rPr>
              <a:t>Alumnes que entenen el valencià per centres </a:t>
            </a:r>
          </a:p>
          <a:p>
            <a:pPr>
              <a:defRPr sz="1600"/>
            </a:pPr>
            <a:r>
              <a:rPr lang="ca-ES" sz="1600" b="1" i="0" baseline="0">
                <a:effectLst/>
              </a:rPr>
              <a:t>2020-2021</a:t>
            </a:r>
            <a:endParaRPr lang="ca-ES" sz="16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'2020'!$O$26</c:f>
              <c:strCache>
                <c:ptCount val="1"/>
                <c:pt idx="0">
                  <c:v>Gens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'2020'!$B$27:$B$46</c:f>
              <c:strCache>
                <c:ptCount val="20"/>
                <c:pt idx="0">
                  <c:v>Agro. Gan.</c:v>
                </c:pt>
                <c:pt idx="1">
                  <c:v>Agronómica</c:v>
                </c:pt>
                <c:pt idx="2">
                  <c:v>Alc. Gand.</c:v>
                </c:pt>
                <c:pt idx="3">
                  <c:v>Camins</c:v>
                </c:pt>
                <c:pt idx="4">
                  <c:v>EPS Alcoi</c:v>
                </c:pt>
                <c:pt idx="5">
                  <c:v>EPS Gandia</c:v>
                </c:pt>
                <c:pt idx="6">
                  <c:v>Esc. Docto</c:v>
                </c:pt>
                <c:pt idx="7">
                  <c:v>ETS Arquit</c:v>
                </c:pt>
                <c:pt idx="8">
                  <c:v>ETS Teleco</c:v>
                </c:pt>
                <c:pt idx="9">
                  <c:v>ETSIDiseny</c:v>
                </c:pt>
                <c:pt idx="10">
                  <c:v>ETSINF</c:v>
                </c:pt>
                <c:pt idx="11">
                  <c:v>Fac. Ade</c:v>
                </c:pt>
                <c:pt idx="12">
                  <c:v>Fac. BBAA</c:v>
                </c:pt>
                <c:pt idx="13">
                  <c:v>Geodesia</c:v>
                </c:pt>
                <c:pt idx="14">
                  <c:v>Gest.Edif.</c:v>
                </c:pt>
                <c:pt idx="15">
                  <c:v>Industr.</c:v>
                </c:pt>
                <c:pt idx="16">
                  <c:v>Inf. ADE</c:v>
                </c:pt>
                <c:pt idx="17">
                  <c:v>Teleco ADE</c:v>
                </c:pt>
                <c:pt idx="18">
                  <c:v>Uni.Master</c:v>
                </c:pt>
                <c:pt idx="19">
                  <c:v>TOTALS</c:v>
                </c:pt>
              </c:strCache>
            </c:strRef>
          </c:cat>
          <c:val>
            <c:numRef>
              <c:f>'2020'!$O$27:$O$46</c:f>
              <c:numCache>
                <c:formatCode>0%</c:formatCode>
                <c:ptCount val="20"/>
                <c:pt idx="0">
                  <c:v>4.8387096774193547E-2</c:v>
                </c:pt>
                <c:pt idx="1">
                  <c:v>0.11234764175940647</c:v>
                </c:pt>
                <c:pt idx="2">
                  <c:v>5.9701492537313432E-2</c:v>
                </c:pt>
                <c:pt idx="3">
                  <c:v>0.19489559164733178</c:v>
                </c:pt>
                <c:pt idx="4">
                  <c:v>9.658792650918635E-2</c:v>
                </c:pt>
                <c:pt idx="5">
                  <c:v>0.1327054794520548</c:v>
                </c:pt>
                <c:pt idx="6">
                  <c:v>0.24197745013009539</c:v>
                </c:pt>
                <c:pt idx="7">
                  <c:v>0.13583032490974728</c:v>
                </c:pt>
                <c:pt idx="8">
                  <c:v>0.14736842105263157</c:v>
                </c:pt>
                <c:pt idx="9">
                  <c:v>0.11055571890620405</c:v>
                </c:pt>
                <c:pt idx="10">
                  <c:v>8.4583901773533421E-2</c:v>
                </c:pt>
                <c:pt idx="11">
                  <c:v>6.5627563576702214E-2</c:v>
                </c:pt>
                <c:pt idx="12">
                  <c:v>9.2795614722004705E-2</c:v>
                </c:pt>
                <c:pt idx="13">
                  <c:v>0.14436619718309859</c:v>
                </c:pt>
                <c:pt idx="14">
                  <c:v>0.13</c:v>
                </c:pt>
                <c:pt idx="15">
                  <c:v>0.13144758735440931</c:v>
                </c:pt>
                <c:pt idx="16">
                  <c:v>4.4334975369458129E-2</c:v>
                </c:pt>
                <c:pt idx="17">
                  <c:v>9.2165898617511524E-2</c:v>
                </c:pt>
                <c:pt idx="18">
                  <c:v>0.31178707224334601</c:v>
                </c:pt>
                <c:pt idx="19">
                  <c:v>0.13266522613814172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6C-4183-9714-481EA94B2378}"/>
            </c:ext>
          </c:extLst>
        </c:ser>
        <c:ser>
          <c:idx val="1"/>
          <c:order val="1"/>
          <c:tx>
            <c:strRef>
              <c:f>'2020'!$P$26</c:f>
              <c:strCache>
                <c:ptCount val="1"/>
                <c:pt idx="0">
                  <c:v>Un poc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'2020'!$B$27:$B$46</c:f>
              <c:strCache>
                <c:ptCount val="20"/>
                <c:pt idx="0">
                  <c:v>Agro. Gan.</c:v>
                </c:pt>
                <c:pt idx="1">
                  <c:v>Agronómica</c:v>
                </c:pt>
                <c:pt idx="2">
                  <c:v>Alc. Gand.</c:v>
                </c:pt>
                <c:pt idx="3">
                  <c:v>Camins</c:v>
                </c:pt>
                <c:pt idx="4">
                  <c:v>EPS Alcoi</c:v>
                </c:pt>
                <c:pt idx="5">
                  <c:v>EPS Gandia</c:v>
                </c:pt>
                <c:pt idx="6">
                  <c:v>Esc. Docto</c:v>
                </c:pt>
                <c:pt idx="7">
                  <c:v>ETS Arquit</c:v>
                </c:pt>
                <c:pt idx="8">
                  <c:v>ETS Teleco</c:v>
                </c:pt>
                <c:pt idx="9">
                  <c:v>ETSIDiseny</c:v>
                </c:pt>
                <c:pt idx="10">
                  <c:v>ETSINF</c:v>
                </c:pt>
                <c:pt idx="11">
                  <c:v>Fac. Ade</c:v>
                </c:pt>
                <c:pt idx="12">
                  <c:v>Fac. BBAA</c:v>
                </c:pt>
                <c:pt idx="13">
                  <c:v>Geodesia</c:v>
                </c:pt>
                <c:pt idx="14">
                  <c:v>Gest.Edif.</c:v>
                </c:pt>
                <c:pt idx="15">
                  <c:v>Industr.</c:v>
                </c:pt>
                <c:pt idx="16">
                  <c:v>Inf. ADE</c:v>
                </c:pt>
                <c:pt idx="17">
                  <c:v>Teleco ADE</c:v>
                </c:pt>
                <c:pt idx="18">
                  <c:v>Uni.Master</c:v>
                </c:pt>
                <c:pt idx="19">
                  <c:v>TOTALS</c:v>
                </c:pt>
              </c:strCache>
            </c:strRef>
          </c:cat>
          <c:val>
            <c:numRef>
              <c:f>'2020'!$P$27:$P$46</c:f>
              <c:numCache>
                <c:formatCode>0%</c:formatCode>
                <c:ptCount val="20"/>
                <c:pt idx="0">
                  <c:v>6.4516129032258063E-2</c:v>
                </c:pt>
                <c:pt idx="1">
                  <c:v>0.11181770005299417</c:v>
                </c:pt>
                <c:pt idx="2">
                  <c:v>0.11194029850746269</c:v>
                </c:pt>
                <c:pt idx="3">
                  <c:v>0.1728538283062645</c:v>
                </c:pt>
                <c:pt idx="4">
                  <c:v>0.12335958005249344</c:v>
                </c:pt>
                <c:pt idx="5">
                  <c:v>0.12928082191780821</c:v>
                </c:pt>
                <c:pt idx="6">
                  <c:v>0.22419774501300954</c:v>
                </c:pt>
                <c:pt idx="7">
                  <c:v>0.15433212996389892</c:v>
                </c:pt>
                <c:pt idx="8">
                  <c:v>0.14162679425837321</c:v>
                </c:pt>
                <c:pt idx="9">
                  <c:v>0.1384886798000588</c:v>
                </c:pt>
                <c:pt idx="10">
                  <c:v>0.11050477489768076</c:v>
                </c:pt>
                <c:pt idx="11">
                  <c:v>9.1878589007383105E-2</c:v>
                </c:pt>
                <c:pt idx="12">
                  <c:v>0.12881754111198121</c:v>
                </c:pt>
                <c:pt idx="13">
                  <c:v>9.5070422535211266E-2</c:v>
                </c:pt>
                <c:pt idx="14">
                  <c:v>0.188</c:v>
                </c:pt>
                <c:pt idx="15">
                  <c:v>0.12617859123682751</c:v>
                </c:pt>
                <c:pt idx="16">
                  <c:v>8.3743842364532015E-2</c:v>
                </c:pt>
                <c:pt idx="17">
                  <c:v>0.11059907834101383</c:v>
                </c:pt>
                <c:pt idx="18">
                  <c:v>0.19961977186311788</c:v>
                </c:pt>
                <c:pt idx="19">
                  <c:v>0.13992996050964907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25-4623-BEE8-78394B72E01A}"/>
            </c:ext>
          </c:extLst>
        </c:ser>
        <c:ser>
          <c:idx val="2"/>
          <c:order val="2"/>
          <c:tx>
            <c:strRef>
              <c:f>'2020'!$Q$26</c:f>
              <c:strCache>
                <c:ptCount val="1"/>
                <c:pt idx="0">
                  <c:v>Bastant Bé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'2020'!$B$27:$B$46</c:f>
              <c:strCache>
                <c:ptCount val="20"/>
                <c:pt idx="0">
                  <c:v>Agro. Gan.</c:v>
                </c:pt>
                <c:pt idx="1">
                  <c:v>Agronómica</c:v>
                </c:pt>
                <c:pt idx="2">
                  <c:v>Alc. Gand.</c:v>
                </c:pt>
                <c:pt idx="3">
                  <c:v>Camins</c:v>
                </c:pt>
                <c:pt idx="4">
                  <c:v>EPS Alcoi</c:v>
                </c:pt>
                <c:pt idx="5">
                  <c:v>EPS Gandia</c:v>
                </c:pt>
                <c:pt idx="6">
                  <c:v>Esc. Docto</c:v>
                </c:pt>
                <c:pt idx="7">
                  <c:v>ETS Arquit</c:v>
                </c:pt>
                <c:pt idx="8">
                  <c:v>ETS Teleco</c:v>
                </c:pt>
                <c:pt idx="9">
                  <c:v>ETSIDiseny</c:v>
                </c:pt>
                <c:pt idx="10">
                  <c:v>ETSINF</c:v>
                </c:pt>
                <c:pt idx="11">
                  <c:v>Fac. Ade</c:v>
                </c:pt>
                <c:pt idx="12">
                  <c:v>Fac. BBAA</c:v>
                </c:pt>
                <c:pt idx="13">
                  <c:v>Geodesia</c:v>
                </c:pt>
                <c:pt idx="14">
                  <c:v>Gest.Edif.</c:v>
                </c:pt>
                <c:pt idx="15">
                  <c:v>Industr.</c:v>
                </c:pt>
                <c:pt idx="16">
                  <c:v>Inf. ADE</c:v>
                </c:pt>
                <c:pt idx="17">
                  <c:v>Teleco ADE</c:v>
                </c:pt>
                <c:pt idx="18">
                  <c:v>Uni.Master</c:v>
                </c:pt>
                <c:pt idx="19">
                  <c:v>TOTALS</c:v>
                </c:pt>
              </c:strCache>
            </c:strRef>
          </c:cat>
          <c:val>
            <c:numRef>
              <c:f>'2020'!$Q$27:$Q$46</c:f>
              <c:numCache>
                <c:formatCode>0%</c:formatCode>
                <c:ptCount val="20"/>
                <c:pt idx="0">
                  <c:v>0.20967741935483872</c:v>
                </c:pt>
                <c:pt idx="1">
                  <c:v>0.17276099629040806</c:v>
                </c:pt>
                <c:pt idx="2">
                  <c:v>0.22388059701492538</c:v>
                </c:pt>
                <c:pt idx="3">
                  <c:v>0.17981438515081208</c:v>
                </c:pt>
                <c:pt idx="4">
                  <c:v>0.17060367454068243</c:v>
                </c:pt>
                <c:pt idx="5">
                  <c:v>0.16352739726027396</c:v>
                </c:pt>
                <c:pt idx="6">
                  <c:v>0.13529921942758022</c:v>
                </c:pt>
                <c:pt idx="7">
                  <c:v>0.18185920577617329</c:v>
                </c:pt>
                <c:pt idx="8">
                  <c:v>0.19712918660287082</c:v>
                </c:pt>
                <c:pt idx="9">
                  <c:v>0.19023816524551601</c:v>
                </c:pt>
                <c:pt idx="10">
                  <c:v>0.21737153251477945</c:v>
                </c:pt>
                <c:pt idx="11">
                  <c:v>0.24692370795734209</c:v>
                </c:pt>
                <c:pt idx="12">
                  <c:v>0.20516836335160532</c:v>
                </c:pt>
                <c:pt idx="13">
                  <c:v>0.23239436619718309</c:v>
                </c:pt>
                <c:pt idx="14">
                  <c:v>0.19800000000000001</c:v>
                </c:pt>
                <c:pt idx="15">
                  <c:v>0.19744869661674985</c:v>
                </c:pt>
                <c:pt idx="16">
                  <c:v>0.2413793103448276</c:v>
                </c:pt>
                <c:pt idx="17">
                  <c:v>0.30414746543778803</c:v>
                </c:pt>
                <c:pt idx="18">
                  <c:v>0.13212927756653992</c:v>
                </c:pt>
                <c:pt idx="19">
                  <c:v>0.18802622755383355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25-4623-BEE8-78394B72E01A}"/>
            </c:ext>
          </c:extLst>
        </c:ser>
        <c:ser>
          <c:idx val="3"/>
          <c:order val="3"/>
          <c:tx>
            <c:strRef>
              <c:f>'2020'!$R$26</c:f>
              <c:strCache>
                <c:ptCount val="1"/>
                <c:pt idx="0">
                  <c:v>Perfectament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'2020'!$B$27:$B$46</c:f>
              <c:strCache>
                <c:ptCount val="20"/>
                <c:pt idx="0">
                  <c:v>Agro. Gan.</c:v>
                </c:pt>
                <c:pt idx="1">
                  <c:v>Agronómica</c:v>
                </c:pt>
                <c:pt idx="2">
                  <c:v>Alc. Gand.</c:v>
                </c:pt>
                <c:pt idx="3">
                  <c:v>Camins</c:v>
                </c:pt>
                <c:pt idx="4">
                  <c:v>EPS Alcoi</c:v>
                </c:pt>
                <c:pt idx="5">
                  <c:v>EPS Gandia</c:v>
                </c:pt>
                <c:pt idx="6">
                  <c:v>Esc. Docto</c:v>
                </c:pt>
                <c:pt idx="7">
                  <c:v>ETS Arquit</c:v>
                </c:pt>
                <c:pt idx="8">
                  <c:v>ETS Teleco</c:v>
                </c:pt>
                <c:pt idx="9">
                  <c:v>ETSIDiseny</c:v>
                </c:pt>
                <c:pt idx="10">
                  <c:v>ETSINF</c:v>
                </c:pt>
                <c:pt idx="11">
                  <c:v>Fac. Ade</c:v>
                </c:pt>
                <c:pt idx="12">
                  <c:v>Fac. BBAA</c:v>
                </c:pt>
                <c:pt idx="13">
                  <c:v>Geodesia</c:v>
                </c:pt>
                <c:pt idx="14">
                  <c:v>Gest.Edif.</c:v>
                </c:pt>
                <c:pt idx="15">
                  <c:v>Industr.</c:v>
                </c:pt>
                <c:pt idx="16">
                  <c:v>Inf. ADE</c:v>
                </c:pt>
                <c:pt idx="17">
                  <c:v>Teleco ADE</c:v>
                </c:pt>
                <c:pt idx="18">
                  <c:v>Uni.Master</c:v>
                </c:pt>
                <c:pt idx="19">
                  <c:v>TOTALS</c:v>
                </c:pt>
              </c:strCache>
            </c:strRef>
          </c:cat>
          <c:val>
            <c:numRef>
              <c:f>'2020'!$R$27:$R$46</c:f>
              <c:numCache>
                <c:formatCode>0%</c:formatCode>
                <c:ptCount val="20"/>
                <c:pt idx="0">
                  <c:v>0.67741935483870963</c:v>
                </c:pt>
                <c:pt idx="1">
                  <c:v>0.60307366189719136</c:v>
                </c:pt>
                <c:pt idx="2">
                  <c:v>0.60447761194029848</c:v>
                </c:pt>
                <c:pt idx="3">
                  <c:v>0.45243619489559167</c:v>
                </c:pt>
                <c:pt idx="4">
                  <c:v>0.6094488188976378</c:v>
                </c:pt>
                <c:pt idx="5">
                  <c:v>0.57448630136986301</c:v>
                </c:pt>
                <c:pt idx="6">
                  <c:v>0.39852558542931482</c:v>
                </c:pt>
                <c:pt idx="7">
                  <c:v>0.52797833935018046</c:v>
                </c:pt>
                <c:pt idx="8">
                  <c:v>0.51387559808612437</c:v>
                </c:pt>
                <c:pt idx="9">
                  <c:v>0.56071743604822111</c:v>
                </c:pt>
                <c:pt idx="10">
                  <c:v>0.58753979081400631</c:v>
                </c:pt>
                <c:pt idx="11">
                  <c:v>0.59557013945857262</c:v>
                </c:pt>
                <c:pt idx="12">
                  <c:v>0.57321848081440874</c:v>
                </c:pt>
                <c:pt idx="13">
                  <c:v>0.528169014084507</c:v>
                </c:pt>
                <c:pt idx="14">
                  <c:v>0.48399999999999999</c:v>
                </c:pt>
                <c:pt idx="15">
                  <c:v>0.54492512479201327</c:v>
                </c:pt>
                <c:pt idx="16">
                  <c:v>0.63054187192118227</c:v>
                </c:pt>
                <c:pt idx="17">
                  <c:v>0.49308755760368661</c:v>
                </c:pt>
                <c:pt idx="18">
                  <c:v>0.35646387832699622</c:v>
                </c:pt>
                <c:pt idx="19">
                  <c:v>0.53937858579837572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D25-4623-BEE8-78394B72E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5098416"/>
        <c:axId val="605101040"/>
      </c:barChart>
      <c:catAx>
        <c:axId val="605098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05101040"/>
        <c:crosses val="autoZero"/>
        <c:auto val="1"/>
        <c:lblAlgn val="ctr"/>
        <c:lblOffset val="100"/>
        <c:noMultiLvlLbl val="0"/>
      </c:catAx>
      <c:valAx>
        <c:axId val="605101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05098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Coneixement del valencià dels alumnes curs 2020-2021</a:t>
            </a:r>
            <a:endParaRPr lang="ca-ES" sz="1800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'2020'!$B$50</c:f>
              <c:strCache>
                <c:ptCount val="1"/>
                <c:pt idx="0">
                  <c:v>Gens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'2020'!$C$49:$F$49</c:f>
              <c:strCache>
                <c:ptCount val="4"/>
                <c:pt idx="0">
                  <c:v>Sap parlar</c:v>
                </c:pt>
                <c:pt idx="1">
                  <c:v>Sap llegir</c:v>
                </c:pt>
                <c:pt idx="2">
                  <c:v>Sap escriure</c:v>
                </c:pt>
                <c:pt idx="3">
                  <c:v>Entén</c:v>
                </c:pt>
              </c:strCache>
            </c:strRef>
          </c:cat>
          <c:val>
            <c:numRef>
              <c:f>'2020'!$C$50:$F$50</c:f>
              <c:numCache>
                <c:formatCode>0.00%</c:formatCode>
                <c:ptCount val="4"/>
                <c:pt idx="0">
                  <c:v>0.25311079651292751</c:v>
                </c:pt>
                <c:pt idx="1">
                  <c:v>0.167722226361672</c:v>
                </c:pt>
                <c:pt idx="2">
                  <c:v>0.2791520751061769</c:v>
                </c:pt>
                <c:pt idx="3">
                  <c:v>0.13266522613814172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AF-47DA-A206-65296BE776F3}"/>
            </c:ext>
          </c:extLst>
        </c:ser>
        <c:ser>
          <c:idx val="1"/>
          <c:order val="1"/>
          <c:tx>
            <c:strRef>
              <c:f>'2020'!$B$51</c:f>
              <c:strCache>
                <c:ptCount val="1"/>
                <c:pt idx="0">
                  <c:v>Un poc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'2020'!$C$49:$F$49</c:f>
              <c:strCache>
                <c:ptCount val="4"/>
                <c:pt idx="0">
                  <c:v>Sap parlar</c:v>
                </c:pt>
                <c:pt idx="1">
                  <c:v>Sap llegir</c:v>
                </c:pt>
                <c:pt idx="2">
                  <c:v>Sap escriure</c:v>
                </c:pt>
                <c:pt idx="3">
                  <c:v>Entén</c:v>
                </c:pt>
              </c:strCache>
            </c:strRef>
          </c:cat>
          <c:val>
            <c:numRef>
              <c:f>'2020'!$C$51:$F$51</c:f>
              <c:numCache>
                <c:formatCode>0.00%</c:formatCode>
                <c:ptCount val="4"/>
                <c:pt idx="0">
                  <c:v>0.16578496386260339</c:v>
                </c:pt>
                <c:pt idx="1">
                  <c:v>0.13385738767603012</c:v>
                </c:pt>
                <c:pt idx="2">
                  <c:v>0.14864764175545786</c:v>
                </c:pt>
                <c:pt idx="3">
                  <c:v>0.13992996050964907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AF-47DA-A206-65296BE776F3}"/>
            </c:ext>
          </c:extLst>
        </c:ser>
        <c:ser>
          <c:idx val="2"/>
          <c:order val="2"/>
          <c:tx>
            <c:strRef>
              <c:f>'2020'!$B$52</c:f>
              <c:strCache>
                <c:ptCount val="1"/>
                <c:pt idx="0">
                  <c:v>Bastant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'2020'!$C$49:$F$49</c:f>
              <c:strCache>
                <c:ptCount val="4"/>
                <c:pt idx="0">
                  <c:v>Sap parlar</c:v>
                </c:pt>
                <c:pt idx="1">
                  <c:v>Sap llegir</c:v>
                </c:pt>
                <c:pt idx="2">
                  <c:v>Sap escriure</c:v>
                </c:pt>
                <c:pt idx="3">
                  <c:v>Entén</c:v>
                </c:pt>
              </c:strCache>
            </c:strRef>
          </c:cat>
          <c:val>
            <c:numRef>
              <c:f>'2020'!$C$52:$F$52</c:f>
              <c:numCache>
                <c:formatCode>0.00%</c:formatCode>
                <c:ptCount val="4"/>
                <c:pt idx="0">
                  <c:v>0.2648461366515163</c:v>
                </c:pt>
                <c:pt idx="1">
                  <c:v>0.20948513523582446</c:v>
                </c:pt>
                <c:pt idx="2">
                  <c:v>0.30131882870128901</c:v>
                </c:pt>
                <c:pt idx="3">
                  <c:v>0.18802622755383355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AF-47DA-A206-65296BE776F3}"/>
            </c:ext>
          </c:extLst>
        </c:ser>
        <c:ser>
          <c:idx val="3"/>
          <c:order val="3"/>
          <c:tx>
            <c:strRef>
              <c:f>'2020'!$B$53</c:f>
              <c:strCache>
                <c:ptCount val="1"/>
                <c:pt idx="0">
                  <c:v>Perfectament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'2020'!$C$49:$F$49</c:f>
              <c:strCache>
                <c:ptCount val="4"/>
                <c:pt idx="0">
                  <c:v>Sap parlar</c:v>
                </c:pt>
                <c:pt idx="1">
                  <c:v>Sap llegir</c:v>
                </c:pt>
                <c:pt idx="2">
                  <c:v>Sap escriure</c:v>
                </c:pt>
                <c:pt idx="3">
                  <c:v>Entén</c:v>
                </c:pt>
              </c:strCache>
            </c:strRef>
          </c:cat>
          <c:val>
            <c:numRef>
              <c:f>'2020'!$C$53:$F$53</c:f>
              <c:numCache>
                <c:formatCode>0.00%</c:formatCode>
                <c:ptCount val="4"/>
                <c:pt idx="0">
                  <c:v>0.31625810297295281</c:v>
                </c:pt>
                <c:pt idx="1">
                  <c:v>0.48893525072647342</c:v>
                </c:pt>
                <c:pt idx="2">
                  <c:v>0.27088145443707623</c:v>
                </c:pt>
                <c:pt idx="3">
                  <c:v>0.53937858579837572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FAF-47DA-A206-65296BE77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1085344"/>
        <c:axId val="546786928"/>
      </c:barChart>
      <c:catAx>
        <c:axId val="551085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ca-ES"/>
          </a:p>
        </c:txPr>
        <c:crossAx val="546786928"/>
        <c:crosses val="autoZero"/>
        <c:auto val="1"/>
        <c:lblAlgn val="ctr"/>
        <c:lblOffset val="100"/>
        <c:noMultiLvlLbl val="0"/>
      </c:catAx>
      <c:valAx>
        <c:axId val="5467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ca-ES"/>
          </a:p>
        </c:txPr>
        <c:crossAx val="551085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Coneixement del valencià dels alumnes curs 2022-2023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'2022'!$B$53</c:f>
              <c:strCache>
                <c:ptCount val="1"/>
                <c:pt idx="0">
                  <c:v>Gens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'2022'!$C$52:$F$52</c:f>
              <c:strCache>
                <c:ptCount val="4"/>
                <c:pt idx="0">
                  <c:v>Sap parlar</c:v>
                </c:pt>
                <c:pt idx="1">
                  <c:v>Sap llegir</c:v>
                </c:pt>
                <c:pt idx="2">
                  <c:v>Sap escriure</c:v>
                </c:pt>
                <c:pt idx="3">
                  <c:v>Entén</c:v>
                </c:pt>
              </c:strCache>
            </c:strRef>
          </c:cat>
          <c:val>
            <c:numRef>
              <c:f>'2022'!$C$53:$F$53</c:f>
              <c:numCache>
                <c:formatCode>0.00%</c:formatCode>
                <c:ptCount val="4"/>
                <c:pt idx="0">
                  <c:v>0.28066989507667472</c:v>
                </c:pt>
                <c:pt idx="1">
                  <c:v>0.19535243475921443</c:v>
                </c:pt>
                <c:pt idx="2">
                  <c:v>0.30495022867904226</c:v>
                </c:pt>
                <c:pt idx="3">
                  <c:v>0.15930185633575464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07-400B-8360-47C6C4F90615}"/>
            </c:ext>
          </c:extLst>
        </c:ser>
        <c:ser>
          <c:idx val="1"/>
          <c:order val="1"/>
          <c:tx>
            <c:strRef>
              <c:f>'2022'!$B$54</c:f>
              <c:strCache>
                <c:ptCount val="1"/>
                <c:pt idx="0">
                  <c:v>Un poc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'2022'!$C$52:$F$52</c:f>
              <c:strCache>
                <c:ptCount val="4"/>
                <c:pt idx="0">
                  <c:v>Sap parlar</c:v>
                </c:pt>
                <c:pt idx="1">
                  <c:v>Sap llegir</c:v>
                </c:pt>
                <c:pt idx="2">
                  <c:v>Sap escriure</c:v>
                </c:pt>
                <c:pt idx="3">
                  <c:v>Entén</c:v>
                </c:pt>
              </c:strCache>
            </c:strRef>
          </c:cat>
          <c:val>
            <c:numRef>
              <c:f>'2022'!$C$54:$F$54</c:f>
              <c:numCache>
                <c:formatCode>0.00%</c:formatCode>
                <c:ptCount val="4"/>
                <c:pt idx="0">
                  <c:v>0.16508609093354856</c:v>
                </c:pt>
                <c:pt idx="1">
                  <c:v>0.13764460586494484</c:v>
                </c:pt>
                <c:pt idx="2">
                  <c:v>0.14561474307237018</c:v>
                </c:pt>
                <c:pt idx="3">
                  <c:v>0.14662362119989239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07-400B-8360-47C6C4F90615}"/>
            </c:ext>
          </c:extLst>
        </c:ser>
        <c:ser>
          <c:idx val="2"/>
          <c:order val="2"/>
          <c:tx>
            <c:strRef>
              <c:f>'2022'!$B$55</c:f>
              <c:strCache>
                <c:ptCount val="1"/>
                <c:pt idx="0">
                  <c:v>Bastant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'2022'!$C$52:$F$52</c:f>
              <c:strCache>
                <c:ptCount val="4"/>
                <c:pt idx="0">
                  <c:v>Sap parlar</c:v>
                </c:pt>
                <c:pt idx="1">
                  <c:v>Sap llegir</c:v>
                </c:pt>
                <c:pt idx="2">
                  <c:v>Sap escriure</c:v>
                </c:pt>
                <c:pt idx="3">
                  <c:v>Entén</c:v>
                </c:pt>
              </c:strCache>
            </c:strRef>
          </c:cat>
          <c:val>
            <c:numRef>
              <c:f>'2022'!$C$55:$F$55</c:f>
              <c:numCache>
                <c:formatCode>0.00%</c:formatCode>
                <c:ptCount val="4"/>
                <c:pt idx="0">
                  <c:v>0.24219800914716169</c:v>
                </c:pt>
                <c:pt idx="1">
                  <c:v>0.19383911756793112</c:v>
                </c:pt>
                <c:pt idx="2">
                  <c:v>0.27552461662631156</c:v>
                </c:pt>
                <c:pt idx="3">
                  <c:v>0.18072370191014259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07-400B-8360-47C6C4F90615}"/>
            </c:ext>
          </c:extLst>
        </c:ser>
        <c:ser>
          <c:idx val="3"/>
          <c:order val="3"/>
          <c:tx>
            <c:strRef>
              <c:f>'2022'!$B$56</c:f>
              <c:strCache>
                <c:ptCount val="1"/>
                <c:pt idx="0">
                  <c:v>Perfectament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'2022'!$C$52:$F$52</c:f>
              <c:strCache>
                <c:ptCount val="4"/>
                <c:pt idx="0">
                  <c:v>Sap parlar</c:v>
                </c:pt>
                <c:pt idx="1">
                  <c:v>Sap llegir</c:v>
                </c:pt>
                <c:pt idx="2">
                  <c:v>Sap escriure</c:v>
                </c:pt>
                <c:pt idx="3">
                  <c:v>Entén</c:v>
                </c:pt>
              </c:strCache>
            </c:strRef>
          </c:cat>
          <c:val>
            <c:numRef>
              <c:f>'2022'!$C$56:$F$56</c:f>
              <c:numCache>
                <c:formatCode>0.00%</c:formatCode>
                <c:ptCount val="4"/>
                <c:pt idx="0">
                  <c:v>0.31204600484261502</c:v>
                </c:pt>
                <c:pt idx="1">
                  <c:v>0.4731638418079096</c:v>
                </c:pt>
                <c:pt idx="2">
                  <c:v>0.27391041162227603</c:v>
                </c:pt>
                <c:pt idx="3">
                  <c:v>0.51335082055421033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B07-400B-8360-47C6C4F90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36067248"/>
        <c:axId val="436044368"/>
      </c:barChart>
      <c:catAx>
        <c:axId val="436067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36044368"/>
        <c:crosses val="autoZero"/>
        <c:auto val="1"/>
        <c:lblAlgn val="ctr"/>
        <c:lblOffset val="100"/>
        <c:noMultiLvlLbl val="0"/>
      </c:catAx>
      <c:valAx>
        <c:axId val="436044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3606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800" b="1" i="0" baseline="0">
                <a:effectLst/>
              </a:rPr>
              <a:t>Alumnes que saben parlar en valencià per centres 2022-2023</a:t>
            </a:r>
            <a:endParaRPr lang="ca-ES-valencia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'2022'!$C$27</c:f>
              <c:strCache>
                <c:ptCount val="1"/>
                <c:pt idx="0">
                  <c:v>Gens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'2022'!$B$28:$B$49</c:f>
              <c:strCache>
                <c:ptCount val="22"/>
                <c:pt idx="0">
                  <c:v>Agro.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Ing. Gest.Edif.</c:v>
                </c:pt>
                <c:pt idx="16">
                  <c:v>Industr.</c:v>
                </c:pt>
                <c:pt idx="17">
                  <c:v>Inf. ADE</c:v>
                </c:pt>
                <c:pt idx="18">
                  <c:v>Teleco ADE</c:v>
                </c:pt>
                <c:pt idx="19">
                  <c:v>Teleco Cam</c:v>
                </c:pt>
                <c:pt idx="20">
                  <c:v>Teleco Inf</c:v>
                </c:pt>
                <c:pt idx="21">
                  <c:v>Uni.Master</c:v>
                </c:pt>
              </c:strCache>
            </c:strRef>
          </c:cat>
          <c:val>
            <c:numRef>
              <c:f>'2022'!$C$28:$C$49</c:f>
              <c:numCache>
                <c:formatCode>0%</c:formatCode>
                <c:ptCount val="22"/>
                <c:pt idx="0">
                  <c:v>0.11475409836065574</c:v>
                </c:pt>
                <c:pt idx="1">
                  <c:v>0.14432989690721648</c:v>
                </c:pt>
                <c:pt idx="2">
                  <c:v>0.24345146379044685</c:v>
                </c:pt>
                <c:pt idx="3">
                  <c:v>0.203125</c:v>
                </c:pt>
                <c:pt idx="4">
                  <c:v>0.35816326530612247</c:v>
                </c:pt>
                <c:pt idx="5">
                  <c:v>0.21808014911463186</c:v>
                </c:pt>
                <c:pt idx="6">
                  <c:v>0.28874388254486133</c:v>
                </c:pt>
                <c:pt idx="7">
                  <c:v>0.45691126279863481</c:v>
                </c:pt>
                <c:pt idx="8">
                  <c:v>0.31072874493927127</c:v>
                </c:pt>
                <c:pt idx="9">
                  <c:v>0.22523117569352707</c:v>
                </c:pt>
                <c:pt idx="10">
                  <c:v>0.28744239631336405</c:v>
                </c:pt>
                <c:pt idx="11">
                  <c:v>0.18085556967386701</c:v>
                </c:pt>
                <c:pt idx="12">
                  <c:v>0.17843289371605897</c:v>
                </c:pt>
                <c:pt idx="13">
                  <c:v>0.27035213934115865</c:v>
                </c:pt>
                <c:pt idx="14">
                  <c:v>0.30116959064327486</c:v>
                </c:pt>
                <c:pt idx="15">
                  <c:v>0.24946977730646872</c:v>
                </c:pt>
                <c:pt idx="16">
                  <c:v>0.13574660633484162</c:v>
                </c:pt>
                <c:pt idx="17">
                  <c:v>0.289544235924933</c:v>
                </c:pt>
                <c:pt idx="18">
                  <c:v>0.15272727272727274</c:v>
                </c:pt>
                <c:pt idx="19">
                  <c:v>0.29032258064516131</c:v>
                </c:pt>
                <c:pt idx="20">
                  <c:v>0.25</c:v>
                </c:pt>
                <c:pt idx="21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FA-4B39-9D0A-04AFB8107E33}"/>
            </c:ext>
          </c:extLst>
        </c:ser>
        <c:ser>
          <c:idx val="1"/>
          <c:order val="1"/>
          <c:tx>
            <c:strRef>
              <c:f>'2022'!$D$27</c:f>
              <c:strCache>
                <c:ptCount val="1"/>
                <c:pt idx="0">
                  <c:v>Un poc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1"/>
              <c:layout>
                <c:manualLayout>
                  <c:x val="0"/>
                  <c:y val="-9.55152578103465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FA-4B39-9D0A-04AFB8107E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'2022'!$B$28:$B$49</c:f>
              <c:strCache>
                <c:ptCount val="22"/>
                <c:pt idx="0">
                  <c:v>Agro.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Ing. Gest.Edif.</c:v>
                </c:pt>
                <c:pt idx="16">
                  <c:v>Industr.</c:v>
                </c:pt>
                <c:pt idx="17">
                  <c:v>Inf. ADE</c:v>
                </c:pt>
                <c:pt idx="18">
                  <c:v>Teleco ADE</c:v>
                </c:pt>
                <c:pt idx="19">
                  <c:v>Teleco Cam</c:v>
                </c:pt>
                <c:pt idx="20">
                  <c:v>Teleco Inf</c:v>
                </c:pt>
                <c:pt idx="21">
                  <c:v>Uni.Master</c:v>
                </c:pt>
              </c:strCache>
            </c:strRef>
          </c:cat>
          <c:val>
            <c:numRef>
              <c:f>'2022'!$D$28:$D$49</c:f>
              <c:numCache>
                <c:formatCode>0%</c:formatCode>
                <c:ptCount val="22"/>
                <c:pt idx="0">
                  <c:v>0.21311475409836064</c:v>
                </c:pt>
                <c:pt idx="1">
                  <c:v>8.247422680412371E-2</c:v>
                </c:pt>
                <c:pt idx="2">
                  <c:v>0.14535182331792501</c:v>
                </c:pt>
                <c:pt idx="3">
                  <c:v>0.15625</c:v>
                </c:pt>
                <c:pt idx="4">
                  <c:v>0.1653061224489796</c:v>
                </c:pt>
                <c:pt idx="5">
                  <c:v>0.16309412861136999</c:v>
                </c:pt>
                <c:pt idx="6">
                  <c:v>0.15497553017944535</c:v>
                </c:pt>
                <c:pt idx="7">
                  <c:v>0.15870307167235495</c:v>
                </c:pt>
                <c:pt idx="8">
                  <c:v>0.16599190283400811</c:v>
                </c:pt>
                <c:pt idx="9">
                  <c:v>0.18560105680317041</c:v>
                </c:pt>
                <c:pt idx="10">
                  <c:v>0.15005760368663595</c:v>
                </c:pt>
                <c:pt idx="11">
                  <c:v>0.18000847098686998</c:v>
                </c:pt>
                <c:pt idx="12">
                  <c:v>0.18774243599689683</c:v>
                </c:pt>
                <c:pt idx="13">
                  <c:v>0.16054524801211661</c:v>
                </c:pt>
                <c:pt idx="14">
                  <c:v>0.17251461988304093</c:v>
                </c:pt>
                <c:pt idx="15">
                  <c:v>0.18531283138918345</c:v>
                </c:pt>
                <c:pt idx="16">
                  <c:v>0.22171945701357465</c:v>
                </c:pt>
                <c:pt idx="17">
                  <c:v>0.15281501340482573</c:v>
                </c:pt>
                <c:pt idx="18">
                  <c:v>0.21090909090909091</c:v>
                </c:pt>
                <c:pt idx="19">
                  <c:v>0.12903225806451613</c:v>
                </c:pt>
                <c:pt idx="20">
                  <c:v>6.25E-2</c:v>
                </c:pt>
                <c:pt idx="21">
                  <c:v>6.25E-2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FA-4B39-9D0A-04AFB8107E33}"/>
            </c:ext>
          </c:extLst>
        </c:ser>
        <c:ser>
          <c:idx val="2"/>
          <c:order val="2"/>
          <c:tx>
            <c:strRef>
              <c:f>'2022'!$E$27</c:f>
              <c:strCache>
                <c:ptCount val="1"/>
                <c:pt idx="0">
                  <c:v>Bastant Bé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10"/>
              <c:layout>
                <c:manualLayout>
                  <c:x val="0"/>
                  <c:y val="4.775762890517327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FA-4B39-9D0A-04AFB8107E33}"/>
                </c:ext>
              </c:extLst>
            </c:dLbl>
            <c:dLbl>
              <c:idx val="17"/>
              <c:layout>
                <c:manualLayout>
                  <c:x val="0"/>
                  <c:y val="-9.55152578103465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AFA-4B39-9D0A-04AFB8107E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'2022'!$B$28:$B$49</c:f>
              <c:strCache>
                <c:ptCount val="22"/>
                <c:pt idx="0">
                  <c:v>Agro.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Ing. Gest.Edif.</c:v>
                </c:pt>
                <c:pt idx="16">
                  <c:v>Industr.</c:v>
                </c:pt>
                <c:pt idx="17">
                  <c:v>Inf. ADE</c:v>
                </c:pt>
                <c:pt idx="18">
                  <c:v>Teleco ADE</c:v>
                </c:pt>
                <c:pt idx="19">
                  <c:v>Teleco Cam</c:v>
                </c:pt>
                <c:pt idx="20">
                  <c:v>Teleco Inf</c:v>
                </c:pt>
                <c:pt idx="21">
                  <c:v>Uni.Master</c:v>
                </c:pt>
              </c:strCache>
            </c:strRef>
          </c:cat>
          <c:val>
            <c:numRef>
              <c:f>'2022'!$E$28:$E$49</c:f>
              <c:numCache>
                <c:formatCode>0%</c:formatCode>
                <c:ptCount val="22"/>
                <c:pt idx="0">
                  <c:v>0.32786885245901637</c:v>
                </c:pt>
                <c:pt idx="1">
                  <c:v>0.32989690721649484</c:v>
                </c:pt>
                <c:pt idx="2">
                  <c:v>0.26810477657935283</c:v>
                </c:pt>
                <c:pt idx="3">
                  <c:v>0.2421875</c:v>
                </c:pt>
                <c:pt idx="4">
                  <c:v>0.22755102040816327</c:v>
                </c:pt>
                <c:pt idx="5">
                  <c:v>0.2287977632805219</c:v>
                </c:pt>
                <c:pt idx="6">
                  <c:v>0.21859706362153344</c:v>
                </c:pt>
                <c:pt idx="7">
                  <c:v>0.14505119453924914</c:v>
                </c:pt>
                <c:pt idx="8">
                  <c:v>0.23616734143049933</c:v>
                </c:pt>
                <c:pt idx="9">
                  <c:v>0.26552179656538971</c:v>
                </c:pt>
                <c:pt idx="10">
                  <c:v>0.24942396313364054</c:v>
                </c:pt>
                <c:pt idx="11">
                  <c:v>0.30876747141041933</c:v>
                </c:pt>
                <c:pt idx="12">
                  <c:v>0.27385570209464699</c:v>
                </c:pt>
                <c:pt idx="13">
                  <c:v>0.24611889435819764</c:v>
                </c:pt>
                <c:pt idx="14">
                  <c:v>0.2807017543859649</c:v>
                </c:pt>
                <c:pt idx="15">
                  <c:v>0.25132555673382823</c:v>
                </c:pt>
                <c:pt idx="16">
                  <c:v>0.33484162895927599</c:v>
                </c:pt>
                <c:pt idx="17">
                  <c:v>0.27479892761394104</c:v>
                </c:pt>
                <c:pt idx="18">
                  <c:v>0.32363636363636361</c:v>
                </c:pt>
                <c:pt idx="19">
                  <c:v>0.25806451612903225</c:v>
                </c:pt>
                <c:pt idx="20">
                  <c:v>0.1875</c:v>
                </c:pt>
                <c:pt idx="21">
                  <c:v>0.1875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AFA-4B39-9D0A-04AFB8107E33}"/>
            </c:ext>
          </c:extLst>
        </c:ser>
        <c:ser>
          <c:idx val="3"/>
          <c:order val="3"/>
          <c:tx>
            <c:strRef>
              <c:f>'2022'!$F$27</c:f>
              <c:strCache>
                <c:ptCount val="1"/>
                <c:pt idx="0">
                  <c:v>Perfectament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'2022'!$B$28:$B$49</c:f>
              <c:strCache>
                <c:ptCount val="22"/>
                <c:pt idx="0">
                  <c:v>Agro.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Ing. Gest.Edif.</c:v>
                </c:pt>
                <c:pt idx="16">
                  <c:v>Industr.</c:v>
                </c:pt>
                <c:pt idx="17">
                  <c:v>Inf. ADE</c:v>
                </c:pt>
                <c:pt idx="18">
                  <c:v>Teleco ADE</c:v>
                </c:pt>
                <c:pt idx="19">
                  <c:v>Teleco Cam</c:v>
                </c:pt>
                <c:pt idx="20">
                  <c:v>Teleco Inf</c:v>
                </c:pt>
                <c:pt idx="21">
                  <c:v>Uni.Master</c:v>
                </c:pt>
              </c:strCache>
            </c:strRef>
          </c:cat>
          <c:val>
            <c:numRef>
              <c:f>'2022'!$F$28:$F$49</c:f>
              <c:numCache>
                <c:formatCode>0%</c:formatCode>
                <c:ptCount val="22"/>
                <c:pt idx="0">
                  <c:v>0.34426229508196721</c:v>
                </c:pt>
                <c:pt idx="1">
                  <c:v>0.44329896907216493</c:v>
                </c:pt>
                <c:pt idx="2">
                  <c:v>0.3430919363122753</c:v>
                </c:pt>
                <c:pt idx="3">
                  <c:v>0.3984375</c:v>
                </c:pt>
                <c:pt idx="4">
                  <c:v>0.24897959183673468</c:v>
                </c:pt>
                <c:pt idx="5">
                  <c:v>0.39002795899347625</c:v>
                </c:pt>
                <c:pt idx="6">
                  <c:v>0.33768352365415988</c:v>
                </c:pt>
                <c:pt idx="7">
                  <c:v>0.2393344709897611</c:v>
                </c:pt>
                <c:pt idx="8">
                  <c:v>0.28711201079622134</c:v>
                </c:pt>
                <c:pt idx="9">
                  <c:v>0.32364597093791281</c:v>
                </c:pt>
                <c:pt idx="10">
                  <c:v>0.31307603686635943</c:v>
                </c:pt>
                <c:pt idx="11">
                  <c:v>0.33036848792884371</c:v>
                </c:pt>
                <c:pt idx="12">
                  <c:v>0.35996896819239721</c:v>
                </c:pt>
                <c:pt idx="13">
                  <c:v>0.32298371828852707</c:v>
                </c:pt>
                <c:pt idx="14">
                  <c:v>0.24561403508771928</c:v>
                </c:pt>
                <c:pt idx="15">
                  <c:v>0.31389183457051961</c:v>
                </c:pt>
                <c:pt idx="16">
                  <c:v>0.30769230769230771</c:v>
                </c:pt>
                <c:pt idx="17">
                  <c:v>0.28284182305630029</c:v>
                </c:pt>
                <c:pt idx="18">
                  <c:v>0.31272727272727274</c:v>
                </c:pt>
                <c:pt idx="19">
                  <c:v>0.32258064516129031</c:v>
                </c:pt>
                <c:pt idx="20">
                  <c:v>0.5</c:v>
                </c:pt>
                <c:pt idx="21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AFA-4B39-9D0A-04AFB8107E3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1160512"/>
        <c:axId val="321175072"/>
      </c:barChart>
      <c:catAx>
        <c:axId val="321160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21175072"/>
        <c:crosses val="autoZero"/>
        <c:auto val="1"/>
        <c:lblAlgn val="ctr"/>
        <c:lblOffset val="100"/>
        <c:noMultiLvlLbl val="0"/>
      </c:catAx>
      <c:valAx>
        <c:axId val="32117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21160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a-ES" sz="1800" b="1" i="0" baseline="0">
                <a:effectLst/>
              </a:rPr>
              <a:t>Alumnes que saben llegir en valencià per centres 2022-2023</a:t>
            </a:r>
            <a:endParaRPr lang="ca-E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'2022'!$G$27</c:f>
              <c:strCache>
                <c:ptCount val="1"/>
                <c:pt idx="0">
                  <c:v>Gens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1"/>
              <c:layout>
                <c:manualLayout>
                  <c:x val="0"/>
                  <c:y val="-7.14232689136689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72-4CFE-A473-D2F0290BD250}"/>
                </c:ext>
              </c:extLst>
            </c:dLbl>
            <c:dLbl>
              <c:idx val="12"/>
              <c:layout>
                <c:manualLayout>
                  <c:x val="0"/>
                  <c:y val="-1.666542941318942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72-4CFE-A473-D2F0290BD250}"/>
                </c:ext>
              </c:extLst>
            </c:dLbl>
            <c:dLbl>
              <c:idx val="13"/>
              <c:layout>
                <c:manualLayout>
                  <c:x val="-9.1216099110748181E-17"/>
                  <c:y val="-4.761551260911350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372-4CFE-A473-D2F0290BD2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'2022'!$B$28:$B$49</c:f>
              <c:strCache>
                <c:ptCount val="22"/>
                <c:pt idx="0">
                  <c:v>Agro.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Ing. Gest.Edif.</c:v>
                </c:pt>
                <c:pt idx="16">
                  <c:v>Industr.</c:v>
                </c:pt>
                <c:pt idx="17">
                  <c:v>Inf. ADE</c:v>
                </c:pt>
                <c:pt idx="18">
                  <c:v>Teleco ADE</c:v>
                </c:pt>
                <c:pt idx="19">
                  <c:v>Teleco Cam</c:v>
                </c:pt>
                <c:pt idx="20">
                  <c:v>Teleco Inf</c:v>
                </c:pt>
                <c:pt idx="21">
                  <c:v>Uni.Master</c:v>
                </c:pt>
              </c:strCache>
            </c:strRef>
          </c:cat>
          <c:val>
            <c:numRef>
              <c:f>'2022'!$G$28:$G$49</c:f>
              <c:numCache>
                <c:formatCode>0%</c:formatCode>
                <c:ptCount val="22"/>
                <c:pt idx="0">
                  <c:v>4.9180327868852458E-2</c:v>
                </c:pt>
                <c:pt idx="1">
                  <c:v>7.2164948453608241E-2</c:v>
                </c:pt>
                <c:pt idx="2">
                  <c:v>0.17668207498715974</c:v>
                </c:pt>
                <c:pt idx="3">
                  <c:v>0.1484375</c:v>
                </c:pt>
                <c:pt idx="4">
                  <c:v>0.25510204081632654</c:v>
                </c:pt>
                <c:pt idx="5">
                  <c:v>0.16356011183597391</c:v>
                </c:pt>
                <c:pt idx="6">
                  <c:v>0.21370309951060359</c:v>
                </c:pt>
                <c:pt idx="7">
                  <c:v>0.29394197952218432</c:v>
                </c:pt>
                <c:pt idx="8">
                  <c:v>0.22503373819163291</c:v>
                </c:pt>
                <c:pt idx="9">
                  <c:v>0.16512549537648613</c:v>
                </c:pt>
                <c:pt idx="10">
                  <c:v>0.19441244239631336</c:v>
                </c:pt>
                <c:pt idx="11">
                  <c:v>0.12198221092757307</c:v>
                </c:pt>
                <c:pt idx="12">
                  <c:v>0.11792086889061287</c:v>
                </c:pt>
                <c:pt idx="13">
                  <c:v>0.16433169254070429</c:v>
                </c:pt>
                <c:pt idx="14">
                  <c:v>0.23099415204678361</c:v>
                </c:pt>
                <c:pt idx="15">
                  <c:v>0.18504772004241782</c:v>
                </c:pt>
                <c:pt idx="16">
                  <c:v>8.1447963800904979E-2</c:v>
                </c:pt>
                <c:pt idx="17">
                  <c:v>0.20241286863270777</c:v>
                </c:pt>
                <c:pt idx="18">
                  <c:v>0.12363636363636364</c:v>
                </c:pt>
                <c:pt idx="19">
                  <c:v>0.22580645161290322</c:v>
                </c:pt>
                <c:pt idx="20">
                  <c:v>0.1875</c:v>
                </c:pt>
                <c:pt idx="21">
                  <c:v>0.1875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72-4CFE-A473-D2F0290BD250}"/>
            </c:ext>
          </c:extLst>
        </c:ser>
        <c:ser>
          <c:idx val="1"/>
          <c:order val="1"/>
          <c:tx>
            <c:strRef>
              <c:f>'2022'!$H$27</c:f>
              <c:strCache>
                <c:ptCount val="1"/>
                <c:pt idx="0">
                  <c:v>Un poc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'2022'!$B$28:$B$49</c:f>
              <c:strCache>
                <c:ptCount val="22"/>
                <c:pt idx="0">
                  <c:v>Agro.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Ing. Gest.Edif.</c:v>
                </c:pt>
                <c:pt idx="16">
                  <c:v>Industr.</c:v>
                </c:pt>
                <c:pt idx="17">
                  <c:v>Inf. ADE</c:v>
                </c:pt>
                <c:pt idx="18">
                  <c:v>Teleco ADE</c:v>
                </c:pt>
                <c:pt idx="19">
                  <c:v>Teleco Cam</c:v>
                </c:pt>
                <c:pt idx="20">
                  <c:v>Teleco Inf</c:v>
                </c:pt>
                <c:pt idx="21">
                  <c:v>Uni.Master</c:v>
                </c:pt>
              </c:strCache>
            </c:strRef>
          </c:cat>
          <c:val>
            <c:numRef>
              <c:f>'2022'!$H$28:$H$49</c:f>
              <c:numCache>
                <c:formatCode>0%</c:formatCode>
                <c:ptCount val="22"/>
                <c:pt idx="0">
                  <c:v>0.13114754098360656</c:v>
                </c:pt>
                <c:pt idx="1">
                  <c:v>8.247422680412371E-2</c:v>
                </c:pt>
                <c:pt idx="2">
                  <c:v>0.12172573189522343</c:v>
                </c:pt>
                <c:pt idx="3">
                  <c:v>8.59375E-2</c:v>
                </c:pt>
                <c:pt idx="4">
                  <c:v>0.1489795918367347</c:v>
                </c:pt>
                <c:pt idx="5">
                  <c:v>0.11929170549860205</c:v>
                </c:pt>
                <c:pt idx="6">
                  <c:v>0.13213703099510604</c:v>
                </c:pt>
                <c:pt idx="7">
                  <c:v>0.22141638225255972</c:v>
                </c:pt>
                <c:pt idx="8">
                  <c:v>0.1484480431848853</c:v>
                </c:pt>
                <c:pt idx="9">
                  <c:v>0.12813738441215325</c:v>
                </c:pt>
                <c:pt idx="10">
                  <c:v>0.13306451612903225</c:v>
                </c:pt>
                <c:pt idx="11">
                  <c:v>0.10631088521812791</c:v>
                </c:pt>
                <c:pt idx="12">
                  <c:v>0.1225756400310318</c:v>
                </c:pt>
                <c:pt idx="13">
                  <c:v>0.1366906474820144</c:v>
                </c:pt>
                <c:pt idx="14">
                  <c:v>0.13157894736842105</c:v>
                </c:pt>
                <c:pt idx="15">
                  <c:v>0.12221633085896076</c:v>
                </c:pt>
                <c:pt idx="16">
                  <c:v>0.14932126696832579</c:v>
                </c:pt>
                <c:pt idx="17">
                  <c:v>0.13002680965147453</c:v>
                </c:pt>
                <c:pt idx="18">
                  <c:v>0.10545454545454545</c:v>
                </c:pt>
                <c:pt idx="19">
                  <c:v>9.6774193548387094E-2</c:v>
                </c:pt>
                <c:pt idx="20">
                  <c:v>6.25E-2</c:v>
                </c:pt>
                <c:pt idx="21">
                  <c:v>6.25E-2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72-4CFE-A473-D2F0290BD250}"/>
            </c:ext>
          </c:extLst>
        </c:ser>
        <c:ser>
          <c:idx val="2"/>
          <c:order val="2"/>
          <c:tx>
            <c:strRef>
              <c:f>'2022'!$I$27</c:f>
              <c:strCache>
                <c:ptCount val="1"/>
                <c:pt idx="0">
                  <c:v>Bastant Bé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'2022'!$B$28:$B$49</c:f>
              <c:strCache>
                <c:ptCount val="22"/>
                <c:pt idx="0">
                  <c:v>Agro.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Ing. Gest.Edif.</c:v>
                </c:pt>
                <c:pt idx="16">
                  <c:v>Industr.</c:v>
                </c:pt>
                <c:pt idx="17">
                  <c:v>Inf. ADE</c:v>
                </c:pt>
                <c:pt idx="18">
                  <c:v>Teleco ADE</c:v>
                </c:pt>
                <c:pt idx="19">
                  <c:v>Teleco Cam</c:v>
                </c:pt>
                <c:pt idx="20">
                  <c:v>Teleco Inf</c:v>
                </c:pt>
                <c:pt idx="21">
                  <c:v>Uni.Master</c:v>
                </c:pt>
              </c:strCache>
            </c:strRef>
          </c:cat>
          <c:val>
            <c:numRef>
              <c:f>'2022'!$I$28:$I$49</c:f>
              <c:numCache>
                <c:formatCode>0%</c:formatCode>
                <c:ptCount val="22"/>
                <c:pt idx="0">
                  <c:v>0.29508196721311475</c:v>
                </c:pt>
                <c:pt idx="1">
                  <c:v>0.15463917525773196</c:v>
                </c:pt>
                <c:pt idx="2">
                  <c:v>0.18387262455059064</c:v>
                </c:pt>
                <c:pt idx="3">
                  <c:v>0.1953125</c:v>
                </c:pt>
                <c:pt idx="4">
                  <c:v>0.19081632653061226</c:v>
                </c:pt>
                <c:pt idx="5">
                  <c:v>0.18779123951537743</c:v>
                </c:pt>
                <c:pt idx="6">
                  <c:v>0.16965742251223492</c:v>
                </c:pt>
                <c:pt idx="7">
                  <c:v>0.12286689419795221</c:v>
                </c:pt>
                <c:pt idx="8">
                  <c:v>0.18218623481781376</c:v>
                </c:pt>
                <c:pt idx="9">
                  <c:v>0.20673712021136065</c:v>
                </c:pt>
                <c:pt idx="10">
                  <c:v>0.21169354838709678</c:v>
                </c:pt>
                <c:pt idx="11">
                  <c:v>0.23972892842016094</c:v>
                </c:pt>
                <c:pt idx="12">
                  <c:v>0.23739332816136541</c:v>
                </c:pt>
                <c:pt idx="13">
                  <c:v>0.1904581597879591</c:v>
                </c:pt>
                <c:pt idx="14">
                  <c:v>0.20760233918128654</c:v>
                </c:pt>
                <c:pt idx="15">
                  <c:v>0.2073170731707317</c:v>
                </c:pt>
                <c:pt idx="16">
                  <c:v>0.23076923076923078</c:v>
                </c:pt>
                <c:pt idx="17">
                  <c:v>0.22654155495978553</c:v>
                </c:pt>
                <c:pt idx="18">
                  <c:v>0.27636363636363637</c:v>
                </c:pt>
                <c:pt idx="19">
                  <c:v>0.22580645161290322</c:v>
                </c:pt>
                <c:pt idx="20">
                  <c:v>0.125</c:v>
                </c:pt>
                <c:pt idx="21">
                  <c:v>0.125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372-4CFE-A473-D2F0290BD250}"/>
            </c:ext>
          </c:extLst>
        </c:ser>
        <c:ser>
          <c:idx val="3"/>
          <c:order val="3"/>
          <c:tx>
            <c:strRef>
              <c:f>'2022'!$J$27</c:f>
              <c:strCache>
                <c:ptCount val="1"/>
                <c:pt idx="0">
                  <c:v>Perfectament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'2022'!$B$28:$B$49</c:f>
              <c:strCache>
                <c:ptCount val="22"/>
                <c:pt idx="0">
                  <c:v>Agro.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Ing. Gest.Edif.</c:v>
                </c:pt>
                <c:pt idx="16">
                  <c:v>Industr.</c:v>
                </c:pt>
                <c:pt idx="17">
                  <c:v>Inf. ADE</c:v>
                </c:pt>
                <c:pt idx="18">
                  <c:v>Teleco ADE</c:v>
                </c:pt>
                <c:pt idx="19">
                  <c:v>Teleco Cam</c:v>
                </c:pt>
                <c:pt idx="20">
                  <c:v>Teleco Inf</c:v>
                </c:pt>
                <c:pt idx="21">
                  <c:v>Uni.Master</c:v>
                </c:pt>
              </c:strCache>
            </c:strRef>
          </c:cat>
          <c:val>
            <c:numRef>
              <c:f>'2022'!$J$28:$J$49</c:f>
              <c:numCache>
                <c:formatCode>0%</c:formatCode>
                <c:ptCount val="22"/>
                <c:pt idx="0">
                  <c:v>0.52459016393442626</c:v>
                </c:pt>
                <c:pt idx="1">
                  <c:v>0.69072164948453607</c:v>
                </c:pt>
                <c:pt idx="2">
                  <c:v>0.51771956856702617</c:v>
                </c:pt>
                <c:pt idx="3">
                  <c:v>0.5703125</c:v>
                </c:pt>
                <c:pt idx="4">
                  <c:v>0.4051020408163265</c:v>
                </c:pt>
                <c:pt idx="5">
                  <c:v>0.52935694315004655</c:v>
                </c:pt>
                <c:pt idx="6">
                  <c:v>0.48450244698205547</c:v>
                </c:pt>
                <c:pt idx="7">
                  <c:v>0.36177474402730375</c:v>
                </c:pt>
                <c:pt idx="8">
                  <c:v>0.44433198380566802</c:v>
                </c:pt>
                <c:pt idx="9">
                  <c:v>0.5</c:v>
                </c:pt>
                <c:pt idx="10">
                  <c:v>0.46082949308755761</c:v>
                </c:pt>
                <c:pt idx="11">
                  <c:v>0.53197797543413805</c:v>
                </c:pt>
                <c:pt idx="12">
                  <c:v>0.52211016291698986</c:v>
                </c:pt>
                <c:pt idx="13">
                  <c:v>0.50851950018932224</c:v>
                </c:pt>
                <c:pt idx="14">
                  <c:v>0.42982456140350878</c:v>
                </c:pt>
                <c:pt idx="15">
                  <c:v>0.48541887592788974</c:v>
                </c:pt>
                <c:pt idx="16">
                  <c:v>0.53846153846153844</c:v>
                </c:pt>
                <c:pt idx="17">
                  <c:v>0.44101876675603219</c:v>
                </c:pt>
                <c:pt idx="18">
                  <c:v>0.49454545454545457</c:v>
                </c:pt>
                <c:pt idx="19">
                  <c:v>0.45161290322580644</c:v>
                </c:pt>
                <c:pt idx="20">
                  <c:v>0.625</c:v>
                </c:pt>
                <c:pt idx="21">
                  <c:v>0.625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372-4CFE-A473-D2F0290BD25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49401536"/>
        <c:axId val="449408192"/>
      </c:barChart>
      <c:catAx>
        <c:axId val="449401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49408192"/>
        <c:crosses val="autoZero"/>
        <c:auto val="1"/>
        <c:lblAlgn val="ctr"/>
        <c:lblOffset val="100"/>
        <c:noMultiLvlLbl val="0"/>
      </c:catAx>
      <c:valAx>
        <c:axId val="449408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49401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800"/>
              <a:t>Coneixement del valencià 2022-2023</a:t>
            </a:r>
          </a:p>
        </c:rich>
      </c:tx>
      <c:layout>
        <c:manualLayout>
          <c:xMode val="edge"/>
          <c:yMode val="edge"/>
          <c:x val="0.11887510936132983"/>
          <c:y val="0.861111111111111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0.16505358705161854"/>
          <c:y val="0.15266221930592008"/>
          <c:w val="0.77645341207349083"/>
          <c:h val="0.6172368037328667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'2022'!$B$59</c:f>
              <c:strCache>
                <c:ptCount val="1"/>
                <c:pt idx="0">
                  <c:v>Gens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'2022'!$C$58:$F$58</c:f>
              <c:strCache>
                <c:ptCount val="4"/>
                <c:pt idx="0">
                  <c:v>Parlar</c:v>
                </c:pt>
                <c:pt idx="1">
                  <c:v>Llegir</c:v>
                </c:pt>
                <c:pt idx="2">
                  <c:v>Escriure</c:v>
                </c:pt>
                <c:pt idx="3">
                  <c:v>Entén</c:v>
                </c:pt>
              </c:strCache>
            </c:strRef>
          </c:cat>
          <c:val>
            <c:numRef>
              <c:f>'2022'!$C$54:$F$54</c:f>
              <c:numCache>
                <c:formatCode>0.00%</c:formatCode>
                <c:ptCount val="4"/>
                <c:pt idx="0">
                  <c:v>0.16508609093354856</c:v>
                </c:pt>
                <c:pt idx="1">
                  <c:v>0.13764460586494484</c:v>
                </c:pt>
                <c:pt idx="2">
                  <c:v>0.14561474307237018</c:v>
                </c:pt>
                <c:pt idx="3">
                  <c:v>0.14662362119989239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92-47F7-BD83-75585B304FC5}"/>
            </c:ext>
          </c:extLst>
        </c:ser>
        <c:ser>
          <c:idx val="1"/>
          <c:order val="1"/>
          <c:tx>
            <c:strRef>
              <c:f>'2022'!$B$60</c:f>
              <c:strCache>
                <c:ptCount val="1"/>
                <c:pt idx="0">
                  <c:v>Un poc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'2022'!$C$58:$F$58</c:f>
              <c:strCache>
                <c:ptCount val="4"/>
                <c:pt idx="0">
                  <c:v>Parlar</c:v>
                </c:pt>
                <c:pt idx="1">
                  <c:v>Llegir</c:v>
                </c:pt>
                <c:pt idx="2">
                  <c:v>Escriure</c:v>
                </c:pt>
                <c:pt idx="3">
                  <c:v>Entén</c:v>
                </c:pt>
              </c:strCache>
            </c:strRef>
          </c:cat>
          <c:val>
            <c:numRef>
              <c:f>'2022'!$C$53:$F$53</c:f>
              <c:numCache>
                <c:formatCode>0.00%</c:formatCode>
                <c:ptCount val="4"/>
                <c:pt idx="0">
                  <c:v>0.28066989507667472</c:v>
                </c:pt>
                <c:pt idx="1">
                  <c:v>0.19535243475921443</c:v>
                </c:pt>
                <c:pt idx="2">
                  <c:v>0.30495022867904226</c:v>
                </c:pt>
                <c:pt idx="3">
                  <c:v>0.15930185633575464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92-47F7-BD83-75585B304FC5}"/>
            </c:ext>
          </c:extLst>
        </c:ser>
        <c:ser>
          <c:idx val="2"/>
          <c:order val="2"/>
          <c:tx>
            <c:strRef>
              <c:f>'2022'!$B$55</c:f>
              <c:strCache>
                <c:ptCount val="1"/>
                <c:pt idx="0">
                  <c:v>Bastant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'2022'!$C$58:$F$58</c:f>
              <c:strCache>
                <c:ptCount val="4"/>
                <c:pt idx="0">
                  <c:v>Parlar</c:v>
                </c:pt>
                <c:pt idx="1">
                  <c:v>Llegir</c:v>
                </c:pt>
                <c:pt idx="2">
                  <c:v>Escriure</c:v>
                </c:pt>
                <c:pt idx="3">
                  <c:v>Entén</c:v>
                </c:pt>
              </c:strCache>
            </c:strRef>
          </c:cat>
          <c:val>
            <c:numRef>
              <c:f>'2022'!$C$55:$F$55</c:f>
              <c:numCache>
                <c:formatCode>0.00%</c:formatCode>
                <c:ptCount val="4"/>
                <c:pt idx="0">
                  <c:v>0.24219800914716169</c:v>
                </c:pt>
                <c:pt idx="1">
                  <c:v>0.19383911756793112</c:v>
                </c:pt>
                <c:pt idx="2">
                  <c:v>0.27552461662631156</c:v>
                </c:pt>
                <c:pt idx="3">
                  <c:v>0.18072370191014259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92-47F7-BD83-75585B304FC5}"/>
            </c:ext>
          </c:extLst>
        </c:ser>
        <c:ser>
          <c:idx val="3"/>
          <c:order val="3"/>
          <c:tx>
            <c:strRef>
              <c:f>'2022'!$B$56</c:f>
              <c:strCache>
                <c:ptCount val="1"/>
                <c:pt idx="0">
                  <c:v>Perfectament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'2022'!$C$58:$F$58</c:f>
              <c:strCache>
                <c:ptCount val="4"/>
                <c:pt idx="0">
                  <c:v>Parlar</c:v>
                </c:pt>
                <c:pt idx="1">
                  <c:v>Llegir</c:v>
                </c:pt>
                <c:pt idx="2">
                  <c:v>Escriure</c:v>
                </c:pt>
                <c:pt idx="3">
                  <c:v>Entén</c:v>
                </c:pt>
              </c:strCache>
            </c:strRef>
          </c:cat>
          <c:val>
            <c:numRef>
              <c:f>'2022'!$C$56:$F$56</c:f>
              <c:numCache>
                <c:formatCode>0.00%</c:formatCode>
                <c:ptCount val="4"/>
                <c:pt idx="0">
                  <c:v>0.31204600484261502</c:v>
                </c:pt>
                <c:pt idx="1">
                  <c:v>0.4731638418079096</c:v>
                </c:pt>
                <c:pt idx="2">
                  <c:v>0.27391041162227603</c:v>
                </c:pt>
                <c:pt idx="3">
                  <c:v>0.51335082055421033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492-47F7-BD83-75585B304FC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971054415"/>
        <c:axId val="1971066063"/>
      </c:barChart>
      <c:catAx>
        <c:axId val="19710544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971066063"/>
        <c:crosses val="autoZero"/>
        <c:auto val="1"/>
        <c:lblAlgn val="ctr"/>
        <c:lblOffset val="100"/>
        <c:noMultiLvlLbl val="0"/>
      </c:catAx>
      <c:valAx>
        <c:axId val="19710660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9710544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085717410323706"/>
          <c:y val="3.9335447652376787E-2"/>
          <c:w val="0.71657924722543831"/>
          <c:h val="9.49238116068824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'2022'!$C$27</c:f>
              <c:strCache>
                <c:ptCount val="1"/>
                <c:pt idx="0">
                  <c:v>Gens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'2022'!$B$81:$B$102</c:f>
              <c:strCache>
                <c:ptCount val="22"/>
                <c:pt idx="0">
                  <c:v>Agro.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Ing. Gest.Edif.</c:v>
                </c:pt>
                <c:pt idx="16">
                  <c:v>Industr.</c:v>
                </c:pt>
                <c:pt idx="17">
                  <c:v>Inf. ADE</c:v>
                </c:pt>
                <c:pt idx="18">
                  <c:v>Teleco ADE</c:v>
                </c:pt>
                <c:pt idx="19">
                  <c:v>Teleco Cam</c:v>
                </c:pt>
                <c:pt idx="20">
                  <c:v>Teleco Inf</c:v>
                </c:pt>
                <c:pt idx="21">
                  <c:v>Uni.Master</c:v>
                </c:pt>
              </c:strCache>
            </c:strRef>
          </c:cat>
          <c:val>
            <c:numRef>
              <c:f>'2022'!$C$81:$C$102</c:f>
              <c:numCache>
                <c:formatCode>0.00%</c:formatCode>
                <c:ptCount val="22"/>
                <c:pt idx="0">
                  <c:v>0.11475409836065574</c:v>
                </c:pt>
                <c:pt idx="1">
                  <c:v>0.14432989690721648</c:v>
                </c:pt>
                <c:pt idx="2">
                  <c:v>0.24345146379044685</c:v>
                </c:pt>
                <c:pt idx="3">
                  <c:v>0.203125</c:v>
                </c:pt>
                <c:pt idx="4">
                  <c:v>0.35816326530612247</c:v>
                </c:pt>
                <c:pt idx="5">
                  <c:v>0.21808014911463186</c:v>
                </c:pt>
                <c:pt idx="6">
                  <c:v>0.28874388254486133</c:v>
                </c:pt>
                <c:pt idx="7">
                  <c:v>0.45691126279863481</c:v>
                </c:pt>
                <c:pt idx="8">
                  <c:v>0.31072874493927127</c:v>
                </c:pt>
                <c:pt idx="9">
                  <c:v>0.22523117569352707</c:v>
                </c:pt>
                <c:pt idx="10">
                  <c:v>0.28744239631336405</c:v>
                </c:pt>
                <c:pt idx="11">
                  <c:v>0.18085556967386701</c:v>
                </c:pt>
                <c:pt idx="12">
                  <c:v>0.17843289371605897</c:v>
                </c:pt>
                <c:pt idx="13">
                  <c:v>0.27035213934115865</c:v>
                </c:pt>
                <c:pt idx="14">
                  <c:v>0.30116959064327486</c:v>
                </c:pt>
                <c:pt idx="15">
                  <c:v>0.24946977730646872</c:v>
                </c:pt>
                <c:pt idx="16">
                  <c:v>0.13574660633484162</c:v>
                </c:pt>
                <c:pt idx="17">
                  <c:v>0.289544235924933</c:v>
                </c:pt>
                <c:pt idx="18">
                  <c:v>0.15272727272727274</c:v>
                </c:pt>
                <c:pt idx="19">
                  <c:v>0.29032258064516131</c:v>
                </c:pt>
                <c:pt idx="20">
                  <c:v>0.25</c:v>
                </c:pt>
                <c:pt idx="21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9A-4DB6-B920-BEB569F5FA1D}"/>
            </c:ext>
          </c:extLst>
        </c:ser>
        <c:ser>
          <c:idx val="1"/>
          <c:order val="1"/>
          <c:tx>
            <c:strRef>
              <c:f>'2022'!$D$27</c:f>
              <c:strCache>
                <c:ptCount val="1"/>
                <c:pt idx="0">
                  <c:v>Un poc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'2022'!$B$81:$B$102</c:f>
              <c:strCache>
                <c:ptCount val="22"/>
                <c:pt idx="0">
                  <c:v>Agro.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Ing. Gest.Edif.</c:v>
                </c:pt>
                <c:pt idx="16">
                  <c:v>Industr.</c:v>
                </c:pt>
                <c:pt idx="17">
                  <c:v>Inf. ADE</c:v>
                </c:pt>
                <c:pt idx="18">
                  <c:v>Teleco ADE</c:v>
                </c:pt>
                <c:pt idx="19">
                  <c:v>Teleco Cam</c:v>
                </c:pt>
                <c:pt idx="20">
                  <c:v>Teleco Inf</c:v>
                </c:pt>
                <c:pt idx="21">
                  <c:v>Uni.Master</c:v>
                </c:pt>
              </c:strCache>
            </c:strRef>
          </c:cat>
          <c:val>
            <c:numRef>
              <c:f>'2022'!$D$81:$D$102</c:f>
              <c:numCache>
                <c:formatCode>0.00%</c:formatCode>
                <c:ptCount val="22"/>
                <c:pt idx="0">
                  <c:v>0.21311475409836064</c:v>
                </c:pt>
                <c:pt idx="1">
                  <c:v>8.247422680412371E-2</c:v>
                </c:pt>
                <c:pt idx="2">
                  <c:v>0.14535182331792501</c:v>
                </c:pt>
                <c:pt idx="3">
                  <c:v>0.15625</c:v>
                </c:pt>
                <c:pt idx="4">
                  <c:v>0.1653061224489796</c:v>
                </c:pt>
                <c:pt idx="5">
                  <c:v>0.16309412861136999</c:v>
                </c:pt>
                <c:pt idx="6">
                  <c:v>0.15497553017944535</c:v>
                </c:pt>
                <c:pt idx="7">
                  <c:v>0.15870307167235495</c:v>
                </c:pt>
                <c:pt idx="8">
                  <c:v>0.16599190283400811</c:v>
                </c:pt>
                <c:pt idx="9">
                  <c:v>0.18560105680317041</c:v>
                </c:pt>
                <c:pt idx="10">
                  <c:v>0.15005760368663595</c:v>
                </c:pt>
                <c:pt idx="11">
                  <c:v>0.18000847098686998</c:v>
                </c:pt>
                <c:pt idx="12">
                  <c:v>0.18774243599689683</c:v>
                </c:pt>
                <c:pt idx="13">
                  <c:v>0.16054524801211661</c:v>
                </c:pt>
                <c:pt idx="14">
                  <c:v>0.17251461988304093</c:v>
                </c:pt>
                <c:pt idx="15">
                  <c:v>0.18531283138918345</c:v>
                </c:pt>
                <c:pt idx="16">
                  <c:v>0.22171945701357465</c:v>
                </c:pt>
                <c:pt idx="17">
                  <c:v>0.15281501340482573</c:v>
                </c:pt>
                <c:pt idx="18">
                  <c:v>0.21090909090909091</c:v>
                </c:pt>
                <c:pt idx="19">
                  <c:v>0.12903225806451613</c:v>
                </c:pt>
                <c:pt idx="20">
                  <c:v>6.25E-2</c:v>
                </c:pt>
                <c:pt idx="21">
                  <c:v>6.25E-2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9A-4DB6-B920-BEB569F5FA1D}"/>
            </c:ext>
          </c:extLst>
        </c:ser>
        <c:ser>
          <c:idx val="2"/>
          <c:order val="2"/>
          <c:tx>
            <c:strRef>
              <c:f>'2022'!$E$27</c:f>
              <c:strCache>
                <c:ptCount val="1"/>
                <c:pt idx="0">
                  <c:v>Bastant Bé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'2022'!$B$81:$B$102</c:f>
              <c:strCache>
                <c:ptCount val="22"/>
                <c:pt idx="0">
                  <c:v>Agro.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Ing. Gest.Edif.</c:v>
                </c:pt>
                <c:pt idx="16">
                  <c:v>Industr.</c:v>
                </c:pt>
                <c:pt idx="17">
                  <c:v>Inf. ADE</c:v>
                </c:pt>
                <c:pt idx="18">
                  <c:v>Teleco ADE</c:v>
                </c:pt>
                <c:pt idx="19">
                  <c:v>Teleco Cam</c:v>
                </c:pt>
                <c:pt idx="20">
                  <c:v>Teleco Inf</c:v>
                </c:pt>
                <c:pt idx="21">
                  <c:v>Uni.Master</c:v>
                </c:pt>
              </c:strCache>
            </c:strRef>
          </c:cat>
          <c:val>
            <c:numRef>
              <c:f>'2022'!$E$81:$E$102</c:f>
              <c:numCache>
                <c:formatCode>0.00%</c:formatCode>
                <c:ptCount val="22"/>
                <c:pt idx="0">
                  <c:v>0.32786885245901637</c:v>
                </c:pt>
                <c:pt idx="1">
                  <c:v>0.32989690721649484</c:v>
                </c:pt>
                <c:pt idx="2">
                  <c:v>0.26810477657935283</c:v>
                </c:pt>
                <c:pt idx="3">
                  <c:v>0.2421875</c:v>
                </c:pt>
                <c:pt idx="4">
                  <c:v>0.22755102040816327</c:v>
                </c:pt>
                <c:pt idx="5">
                  <c:v>0.2287977632805219</c:v>
                </c:pt>
                <c:pt idx="6">
                  <c:v>0.21859706362153344</c:v>
                </c:pt>
                <c:pt idx="7">
                  <c:v>0.14505119453924914</c:v>
                </c:pt>
                <c:pt idx="8">
                  <c:v>0.23616734143049933</c:v>
                </c:pt>
                <c:pt idx="9">
                  <c:v>0.26552179656538971</c:v>
                </c:pt>
                <c:pt idx="10">
                  <c:v>0.24942396313364054</c:v>
                </c:pt>
                <c:pt idx="11">
                  <c:v>0.30876747141041933</c:v>
                </c:pt>
                <c:pt idx="12">
                  <c:v>0.27385570209464699</c:v>
                </c:pt>
                <c:pt idx="13">
                  <c:v>0.24611889435819764</c:v>
                </c:pt>
                <c:pt idx="14">
                  <c:v>0.2807017543859649</c:v>
                </c:pt>
                <c:pt idx="15">
                  <c:v>0.25132555673382823</c:v>
                </c:pt>
                <c:pt idx="16">
                  <c:v>0.33484162895927599</c:v>
                </c:pt>
                <c:pt idx="17">
                  <c:v>0.27479892761394104</c:v>
                </c:pt>
                <c:pt idx="18">
                  <c:v>0.32363636363636361</c:v>
                </c:pt>
                <c:pt idx="19">
                  <c:v>0.25806451612903225</c:v>
                </c:pt>
                <c:pt idx="20">
                  <c:v>0.1875</c:v>
                </c:pt>
                <c:pt idx="21">
                  <c:v>0.1875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9A-4DB6-B920-BEB569F5FA1D}"/>
            </c:ext>
          </c:extLst>
        </c:ser>
        <c:ser>
          <c:idx val="3"/>
          <c:order val="3"/>
          <c:tx>
            <c:strRef>
              <c:f>'2022'!$F$27</c:f>
              <c:strCache>
                <c:ptCount val="1"/>
                <c:pt idx="0">
                  <c:v>Perfectament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'2022'!$B$81:$B$102</c:f>
              <c:strCache>
                <c:ptCount val="22"/>
                <c:pt idx="0">
                  <c:v>Agro.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Ing. Gest.Edif.</c:v>
                </c:pt>
                <c:pt idx="16">
                  <c:v>Industr.</c:v>
                </c:pt>
                <c:pt idx="17">
                  <c:v>Inf. ADE</c:v>
                </c:pt>
                <c:pt idx="18">
                  <c:v>Teleco ADE</c:v>
                </c:pt>
                <c:pt idx="19">
                  <c:v>Teleco Cam</c:v>
                </c:pt>
                <c:pt idx="20">
                  <c:v>Teleco Inf</c:v>
                </c:pt>
                <c:pt idx="21">
                  <c:v>Uni.Master</c:v>
                </c:pt>
              </c:strCache>
            </c:strRef>
          </c:cat>
          <c:val>
            <c:numRef>
              <c:f>'2022'!$F$81:$F$102</c:f>
              <c:numCache>
                <c:formatCode>0.00%</c:formatCode>
                <c:ptCount val="22"/>
                <c:pt idx="0">
                  <c:v>0.34426229508196721</c:v>
                </c:pt>
                <c:pt idx="1">
                  <c:v>0.44329896907216493</c:v>
                </c:pt>
                <c:pt idx="2">
                  <c:v>0.3430919363122753</c:v>
                </c:pt>
                <c:pt idx="3">
                  <c:v>0.3984375</c:v>
                </c:pt>
                <c:pt idx="4">
                  <c:v>0.24897959183673468</c:v>
                </c:pt>
                <c:pt idx="5">
                  <c:v>0.39002795899347625</c:v>
                </c:pt>
                <c:pt idx="6">
                  <c:v>0.33768352365415988</c:v>
                </c:pt>
                <c:pt idx="7">
                  <c:v>0.2393344709897611</c:v>
                </c:pt>
                <c:pt idx="8">
                  <c:v>0.28711201079622134</c:v>
                </c:pt>
                <c:pt idx="9">
                  <c:v>0.32364597093791281</c:v>
                </c:pt>
                <c:pt idx="10">
                  <c:v>0.31307603686635943</c:v>
                </c:pt>
                <c:pt idx="11">
                  <c:v>0.33036848792884371</c:v>
                </c:pt>
                <c:pt idx="12">
                  <c:v>0.35996896819239721</c:v>
                </c:pt>
                <c:pt idx="13">
                  <c:v>0.32298371828852707</c:v>
                </c:pt>
                <c:pt idx="14">
                  <c:v>0.24561403508771928</c:v>
                </c:pt>
                <c:pt idx="15">
                  <c:v>0.31389183457051961</c:v>
                </c:pt>
                <c:pt idx="16">
                  <c:v>0.30769230769230771</c:v>
                </c:pt>
                <c:pt idx="17">
                  <c:v>0.28284182305630029</c:v>
                </c:pt>
                <c:pt idx="18">
                  <c:v>0.31272727272727274</c:v>
                </c:pt>
                <c:pt idx="19">
                  <c:v>0.32258064516129031</c:v>
                </c:pt>
                <c:pt idx="20">
                  <c:v>0.5</c:v>
                </c:pt>
                <c:pt idx="21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9A-4DB6-B920-BEB569F5FA1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47068015"/>
        <c:axId val="147064687"/>
      </c:barChart>
      <c:catAx>
        <c:axId val="1470680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47064687"/>
        <c:crosses val="autoZero"/>
        <c:auto val="1"/>
        <c:lblAlgn val="ctr"/>
        <c:lblOffset val="100"/>
        <c:noMultiLvlLbl val="0"/>
      </c:catAx>
      <c:valAx>
        <c:axId val="147064687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47068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'2022'!$B$89</c:f>
              <c:strCache>
                <c:ptCount val="1"/>
                <c:pt idx="0">
                  <c:v>ETS Arquit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3A9-46A5-AD64-C7756899287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3A9-46A5-AD64-C7756899287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3A9-46A5-AD64-C7756899287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3A9-46A5-AD64-C77568992875}"/>
              </c:ext>
            </c:extLst>
          </c:dPt>
          <c:cat>
            <c:strRef>
              <c:f>'2022'!$C$80:$F$80</c:f>
              <c:strCache>
                <c:ptCount val="4"/>
                <c:pt idx="0">
                  <c:v>Gens</c:v>
                </c:pt>
                <c:pt idx="1">
                  <c:v>Un poc</c:v>
                </c:pt>
                <c:pt idx="2">
                  <c:v>Bastant Bé</c:v>
                </c:pt>
                <c:pt idx="3">
                  <c:v>Perfectament</c:v>
                </c:pt>
              </c:strCache>
            </c:strRef>
          </c:cat>
          <c:val>
            <c:numRef>
              <c:f>'2022'!$C$89:$F$89</c:f>
              <c:numCache>
                <c:formatCode>0.00%</c:formatCode>
                <c:ptCount val="4"/>
                <c:pt idx="0">
                  <c:v>0.31072874493927127</c:v>
                </c:pt>
                <c:pt idx="1">
                  <c:v>0.16599190283400811</c:v>
                </c:pt>
                <c:pt idx="2">
                  <c:v>0.23616734143049933</c:v>
                </c:pt>
                <c:pt idx="3">
                  <c:v>0.28711201079622134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3A9-46A5-AD64-C77568992875}"/>
            </c:ext>
          </c:extLst>
        </c:ser>
        <c:ser>
          <c:idx val="1"/>
          <c:order val="1"/>
          <c:tx>
            <c:strRef>
              <c:f>'2022'!$C$80</c:f>
              <c:strCache>
                <c:ptCount val="1"/>
                <c:pt idx="0">
                  <c:v>Gens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43A9-46A5-AD64-C7756899287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43A9-46A5-AD64-C7756899287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43A9-46A5-AD64-C77568992875}"/>
              </c:ext>
            </c:extLst>
          </c:dPt>
          <c:cat>
            <c:strRef>
              <c:f>'2022'!$C$80:$F$80</c:f>
              <c:strCache>
                <c:ptCount val="4"/>
                <c:pt idx="0">
                  <c:v>Gens</c:v>
                </c:pt>
                <c:pt idx="1">
                  <c:v>Un poc</c:v>
                </c:pt>
                <c:pt idx="2">
                  <c:v>Bastant Bé</c:v>
                </c:pt>
                <c:pt idx="3">
                  <c:v>Perfectament</c:v>
                </c:pt>
              </c:strCache>
            </c:strRef>
          </c:cat>
          <c:val>
            <c:numRef>
              <c:f>'2022'!$D$80:$F$80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3A9-46A5-AD64-C77568992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/>
              <a:t>Alumnes</a:t>
            </a:r>
            <a:r>
              <a:rPr lang="ca-ES" baseline="0"/>
              <a:t> que entenen</a:t>
            </a:r>
            <a:r>
              <a:rPr lang="ca-ES"/>
              <a:t> el valencià (2011-2012)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5.0850950827628576E-2"/>
          <c:y val="0.11972965956652047"/>
          <c:w val="0.81008743579391751"/>
          <c:h val="0.67072126414165756"/>
        </c:manualLayout>
      </c:layout>
      <c:barChart>
        <c:barDir val="col"/>
        <c:grouping val="clustered"/>
        <c:varyColors val="0"/>
        <c:ser>
          <c:idx val="0"/>
          <c:order val="0"/>
          <c:tx>
            <c:v>Gens</c:v>
          </c:tx>
          <c:invertIfNegative val="0"/>
          <c:cat>
            <c:strRef>
              <c:f>'2011'!$B$22:$B$36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'2011'!$O$22:$O$36</c:f>
              <c:numCache>
                <c:formatCode>0%</c:formatCode>
                <c:ptCount val="15"/>
                <c:pt idx="0">
                  <c:v>0.11657559198542805</c:v>
                </c:pt>
                <c:pt idx="1">
                  <c:v>8.1578947368421056E-2</c:v>
                </c:pt>
                <c:pt idx="2">
                  <c:v>6.2307907236658286E-2</c:v>
                </c:pt>
                <c:pt idx="3">
                  <c:v>7.0757957407831459E-2</c:v>
                </c:pt>
                <c:pt idx="4">
                  <c:v>4.9157303370786519E-2</c:v>
                </c:pt>
                <c:pt idx="5">
                  <c:v>6.8050193050193053E-2</c:v>
                </c:pt>
                <c:pt idx="6">
                  <c:v>5.6603773584905662E-2</c:v>
                </c:pt>
                <c:pt idx="7">
                  <c:v>5.5795847750865053E-2</c:v>
                </c:pt>
                <c:pt idx="8">
                  <c:v>3.3419023136246784E-2</c:v>
                </c:pt>
                <c:pt idx="9">
                  <c:v>4.7334058759521222E-2</c:v>
                </c:pt>
                <c:pt idx="10">
                  <c:v>2.9862792574656981E-2</c:v>
                </c:pt>
                <c:pt idx="11">
                  <c:v>5.1974214343271555E-2</c:v>
                </c:pt>
                <c:pt idx="12">
                  <c:v>0.12603495860165592</c:v>
                </c:pt>
                <c:pt idx="13">
                  <c:v>0.19312977099236642</c:v>
                </c:pt>
                <c:pt idx="14">
                  <c:v>7.146783947223749E-2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B5-4242-B31F-F14FC7D3EBD2}"/>
            </c:ext>
          </c:extLst>
        </c:ser>
        <c:ser>
          <c:idx val="1"/>
          <c:order val="1"/>
          <c:tx>
            <c:strRef>
              <c:f>'2011'!$D$38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cat>
            <c:strRef>
              <c:f>'2011'!$B$22:$B$36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'2011'!$P$22:$P$36</c:f>
              <c:numCache>
                <c:formatCode>0%</c:formatCode>
                <c:ptCount val="15"/>
                <c:pt idx="0">
                  <c:v>9.532483302975106E-2</c:v>
                </c:pt>
                <c:pt idx="1">
                  <c:v>7.5657894736842105E-2</c:v>
                </c:pt>
                <c:pt idx="2">
                  <c:v>7.7116512992455991E-2</c:v>
                </c:pt>
                <c:pt idx="3">
                  <c:v>7.2360888481795282E-2</c:v>
                </c:pt>
                <c:pt idx="4">
                  <c:v>4.9157303370786519E-2</c:v>
                </c:pt>
                <c:pt idx="5">
                  <c:v>8.4459459459459457E-2</c:v>
                </c:pt>
                <c:pt idx="6">
                  <c:v>6.5139263252470797E-2</c:v>
                </c:pt>
                <c:pt idx="7">
                  <c:v>9.1262975778546709E-2</c:v>
                </c:pt>
                <c:pt idx="8">
                  <c:v>5.8611825192802058E-2</c:v>
                </c:pt>
                <c:pt idx="9">
                  <c:v>5.4406964091403699E-2</c:v>
                </c:pt>
                <c:pt idx="10">
                  <c:v>5.4882970137207422E-2</c:v>
                </c:pt>
                <c:pt idx="11">
                  <c:v>7.4939564867042702E-2</c:v>
                </c:pt>
                <c:pt idx="12">
                  <c:v>7.635694572217111E-2</c:v>
                </c:pt>
                <c:pt idx="13">
                  <c:v>0.13511450381679388</c:v>
                </c:pt>
                <c:pt idx="14">
                  <c:v>7.6293445727200537E-2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B5-4242-B31F-F14FC7D3EBD2}"/>
            </c:ext>
          </c:extLst>
        </c:ser>
        <c:ser>
          <c:idx val="2"/>
          <c:order val="2"/>
          <c:tx>
            <c:v>Bastant bé</c:v>
          </c:tx>
          <c:invertIfNegative val="0"/>
          <c:cat>
            <c:strRef>
              <c:f>'2011'!$B$22:$B$36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'2011'!$Q$22:$Q$36</c:f>
              <c:numCache>
                <c:formatCode>0%</c:formatCode>
                <c:ptCount val="15"/>
                <c:pt idx="0">
                  <c:v>0.18214936247723132</c:v>
                </c:pt>
                <c:pt idx="1">
                  <c:v>0.18026315789473685</c:v>
                </c:pt>
                <c:pt idx="2">
                  <c:v>0.18468846046381671</c:v>
                </c:pt>
                <c:pt idx="3">
                  <c:v>0.17746736890313716</c:v>
                </c:pt>
                <c:pt idx="4">
                  <c:v>0.16853932584269662</c:v>
                </c:pt>
                <c:pt idx="5">
                  <c:v>0.2195945945945946</c:v>
                </c:pt>
                <c:pt idx="6">
                  <c:v>0.15229110512129379</c:v>
                </c:pt>
                <c:pt idx="7">
                  <c:v>0.1967993079584775</c:v>
                </c:pt>
                <c:pt idx="8">
                  <c:v>0.21748071979434447</c:v>
                </c:pt>
                <c:pt idx="9">
                  <c:v>0.12840043525571274</c:v>
                </c:pt>
                <c:pt idx="10">
                  <c:v>0.18321226795803067</c:v>
                </c:pt>
                <c:pt idx="11">
                  <c:v>0.17808219178082191</c:v>
                </c:pt>
                <c:pt idx="12">
                  <c:v>0.16375344986200552</c:v>
                </c:pt>
                <c:pt idx="13">
                  <c:v>0.11908396946564885</c:v>
                </c:pt>
                <c:pt idx="14">
                  <c:v>0.17842526418667157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B5-4242-B31F-F14FC7D3EBD2}"/>
            </c:ext>
          </c:extLst>
        </c:ser>
        <c:ser>
          <c:idx val="3"/>
          <c:order val="3"/>
          <c:tx>
            <c:strRef>
              <c:f>'2011'!$F$38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cat>
            <c:strRef>
              <c:f>'2011'!$B$22:$B$36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'2011'!$R$22:$R$36</c:f>
              <c:numCache>
                <c:formatCode>0%</c:formatCode>
                <c:ptCount val="15"/>
                <c:pt idx="0">
                  <c:v>0.60595021250758951</c:v>
                </c:pt>
                <c:pt idx="1">
                  <c:v>0.66249999999999998</c:v>
                </c:pt>
                <c:pt idx="2">
                  <c:v>0.67588711930706902</c:v>
                </c:pt>
                <c:pt idx="3">
                  <c:v>0.67941378520723605</c:v>
                </c:pt>
                <c:pt idx="4">
                  <c:v>0.7331460674157303</c:v>
                </c:pt>
                <c:pt idx="5">
                  <c:v>0.62789575289575295</c:v>
                </c:pt>
                <c:pt idx="6">
                  <c:v>0.72596585804132974</c:v>
                </c:pt>
                <c:pt idx="7">
                  <c:v>0.65614186851211076</c:v>
                </c:pt>
                <c:pt idx="8">
                  <c:v>0.69048843187660669</c:v>
                </c:pt>
                <c:pt idx="9">
                  <c:v>0.76985854189336234</c:v>
                </c:pt>
                <c:pt idx="10">
                  <c:v>0.7320419693301049</c:v>
                </c:pt>
                <c:pt idx="11">
                  <c:v>0.69500402900886382</c:v>
                </c:pt>
                <c:pt idx="12">
                  <c:v>0.63385464581416739</c:v>
                </c:pt>
                <c:pt idx="13">
                  <c:v>0.55267175572519089</c:v>
                </c:pt>
                <c:pt idx="14">
                  <c:v>0.67381345061389042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1B5-4242-B31F-F14FC7D3E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370688"/>
        <c:axId val="270644288"/>
      </c:barChart>
      <c:catAx>
        <c:axId val="7237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70644288"/>
        <c:crosses val="autoZero"/>
        <c:auto val="1"/>
        <c:lblAlgn val="ctr"/>
        <c:lblOffset val="100"/>
        <c:noMultiLvlLbl val="0"/>
      </c:catAx>
      <c:valAx>
        <c:axId val="27064428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23706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'2022'!$B$89</c:f>
              <c:strCache>
                <c:ptCount val="1"/>
                <c:pt idx="0">
                  <c:v>ETS Arquit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B77-4769-AE09-29808CB4F3F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B77-4769-AE09-29808CB4F3F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B77-4769-AE09-29808CB4F3F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B77-4769-AE09-29808CB4F3F1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2B77-4769-AE09-29808CB4F3F1}"/>
                </c:ext>
              </c:extLst>
            </c:dLbl>
            <c:dLbl>
              <c:idx val="1"/>
              <c:layout>
                <c:manualLayout>
                  <c:x val="-3.495655237523787E-2"/>
                  <c:y val="-9.2093188435072615E-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299561532681365"/>
                      <c:h val="0.137689279398403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2B77-4769-AE09-29808CB4F3F1}"/>
                </c:ext>
              </c:extLst>
            </c:dLbl>
            <c:dLbl>
              <c:idx val="2"/>
              <c:layout>
                <c:manualLayout>
                  <c:x val="5.5930043406337823E-2"/>
                  <c:y val="5.023322852915129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4952753976620582"/>
                      <c:h val="0.1989991325868490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2B77-4769-AE09-29808CB4F3F1}"/>
                </c:ext>
              </c:extLst>
            </c:dLbl>
            <c:dLbl>
              <c:idx val="3"/>
              <c:layout>
                <c:manualLayout>
                  <c:x val="1.3982510851584456E-2"/>
                  <c:y val="-6.530319708789668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6918315162491642"/>
                      <c:h val="0.1437425812047826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2B77-4769-AE09-29808CB4F3F1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'2022'!$C$80:$F$80</c:f>
              <c:strCache>
                <c:ptCount val="4"/>
                <c:pt idx="0">
                  <c:v>Gens</c:v>
                </c:pt>
                <c:pt idx="1">
                  <c:v>Un poc</c:v>
                </c:pt>
                <c:pt idx="2">
                  <c:v>Bastant Bé</c:v>
                </c:pt>
                <c:pt idx="3">
                  <c:v>Perfectament</c:v>
                </c:pt>
              </c:strCache>
            </c:strRef>
          </c:cat>
          <c:val>
            <c:numRef>
              <c:f>'2022'!$C$89:$F$89</c:f>
              <c:numCache>
                <c:formatCode>0.00%</c:formatCode>
                <c:ptCount val="4"/>
                <c:pt idx="0">
                  <c:v>0.31072874493927127</c:v>
                </c:pt>
                <c:pt idx="1">
                  <c:v>0.16599190283400811</c:v>
                </c:pt>
                <c:pt idx="2">
                  <c:v>0.23616734143049933</c:v>
                </c:pt>
                <c:pt idx="3">
                  <c:v>0.28711201079622134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B77-4769-AE09-29808CB4F3F1}"/>
            </c:ext>
          </c:extLst>
        </c:ser>
        <c:ser>
          <c:idx val="1"/>
          <c:order val="1"/>
          <c:tx>
            <c:strRef>
              <c:f>'2022'!$C$80</c:f>
              <c:strCache>
                <c:ptCount val="1"/>
                <c:pt idx="0">
                  <c:v>Gens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2B77-4769-AE09-29808CB4F3F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2B77-4769-AE09-29808CB4F3F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2B77-4769-AE09-29808CB4F3F1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2B77-4769-AE09-29808CB4F3F1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2B77-4769-AE09-29808CB4F3F1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2B77-4769-AE09-29808CB4F3F1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'2022'!$C$80:$F$80</c:f>
              <c:strCache>
                <c:ptCount val="4"/>
                <c:pt idx="0">
                  <c:v>Gens</c:v>
                </c:pt>
                <c:pt idx="1">
                  <c:v>Un poc</c:v>
                </c:pt>
                <c:pt idx="2">
                  <c:v>Bastant Bé</c:v>
                </c:pt>
                <c:pt idx="3">
                  <c:v>Perfectament</c:v>
                </c:pt>
              </c:strCache>
            </c:strRef>
          </c:cat>
          <c:val>
            <c:numRef>
              <c:f>'2022'!$D$80:$F$80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2B77-4769-AE09-29808CB4F3F1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Coneixement del valencià dels alumnes curs 2023-2024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'2023'!$C$57</c:f>
              <c:strCache>
                <c:ptCount val="1"/>
                <c:pt idx="0">
                  <c:v>Gens</c:v>
                </c:pt>
              </c:strCache>
            </c:strRef>
          </c:tx>
          <c:spPr>
            <a:gradFill flip="none" rotWithShape="1">
              <a:gsLst>
                <a:gs pos="0">
                  <a:schemeClr val="accent2">
                    <a:lumMod val="67000"/>
                  </a:schemeClr>
                </a:gs>
                <a:gs pos="52000">
                  <a:schemeClr val="accent2">
                    <a:lumMod val="97000"/>
                    <a:lumOff val="3000"/>
                  </a:schemeClr>
                </a:gs>
                <a:gs pos="100000">
                  <a:schemeClr val="accent2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'2022'!$C$52:$F$52</c:f>
              <c:strCache>
                <c:ptCount val="4"/>
                <c:pt idx="0">
                  <c:v>Sap parlar</c:v>
                </c:pt>
                <c:pt idx="1">
                  <c:v>Sap llegir</c:v>
                </c:pt>
                <c:pt idx="2">
                  <c:v>Sap escriure</c:v>
                </c:pt>
                <c:pt idx="3">
                  <c:v>Entén</c:v>
                </c:pt>
              </c:strCache>
            </c:strRef>
          </c:cat>
          <c:val>
            <c:numRef>
              <c:f>'2023'!$D$57:$G$57</c:f>
              <c:numCache>
                <c:formatCode>0.00%</c:formatCode>
                <c:ptCount val="4"/>
                <c:pt idx="0">
                  <c:v>0.28959519291587604</c:v>
                </c:pt>
                <c:pt idx="1">
                  <c:v>0.19958886780518659</c:v>
                </c:pt>
                <c:pt idx="2">
                  <c:v>0.31353573687539532</c:v>
                </c:pt>
                <c:pt idx="3">
                  <c:v>0.16375711574952562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10-419B-A586-885CC84BDC67}"/>
            </c:ext>
          </c:extLst>
        </c:ser>
        <c:ser>
          <c:idx val="1"/>
          <c:order val="1"/>
          <c:tx>
            <c:strRef>
              <c:f>'2023'!$C$58</c:f>
              <c:strCache>
                <c:ptCount val="1"/>
                <c:pt idx="0">
                  <c:v>Un poc</c:v>
                </c:pt>
              </c:strCache>
            </c:strRef>
          </c:tx>
          <c:spPr>
            <a:gradFill rotWithShape="1">
              <a:gsLst>
                <a:gs pos="0">
                  <a:schemeClr val="accent6"/>
                </a:gs>
                <a:gs pos="56000">
                  <a:srgbClr val="FFC000"/>
                </a:gs>
                <a:gs pos="100000">
                  <a:schemeClr val="accent6">
                    <a:lumMod val="60000"/>
                    <a:lumOff val="40000"/>
                  </a:schemeClr>
                </a:gs>
              </a:gsLst>
              <a:lin ang="16200000" scaled="1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'2022'!$C$52:$F$52</c:f>
              <c:strCache>
                <c:ptCount val="4"/>
                <c:pt idx="0">
                  <c:v>Sap parlar</c:v>
                </c:pt>
                <c:pt idx="1">
                  <c:v>Sap llegir</c:v>
                </c:pt>
                <c:pt idx="2">
                  <c:v>Sap escriure</c:v>
                </c:pt>
                <c:pt idx="3">
                  <c:v>Entén</c:v>
                </c:pt>
              </c:strCache>
            </c:strRef>
          </c:cat>
          <c:val>
            <c:numRef>
              <c:f>'2023'!$D$58:$G$58</c:f>
              <c:numCache>
                <c:formatCode>0.00%</c:formatCode>
                <c:ptCount val="4"/>
                <c:pt idx="0">
                  <c:v>0.15977229601518025</c:v>
                </c:pt>
                <c:pt idx="1">
                  <c:v>0.14086021505376345</c:v>
                </c:pt>
                <c:pt idx="2">
                  <c:v>0.1435483870967742</c:v>
                </c:pt>
                <c:pt idx="3">
                  <c:v>0.15037950664136623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10-419B-A586-885CC84BDC67}"/>
            </c:ext>
          </c:extLst>
        </c:ser>
        <c:ser>
          <c:idx val="2"/>
          <c:order val="2"/>
          <c:tx>
            <c:strRef>
              <c:f>'2023'!$C$59</c:f>
              <c:strCache>
                <c:ptCount val="1"/>
                <c:pt idx="0">
                  <c:v>Bastant</c:v>
                </c:pt>
              </c:strCache>
            </c:strRef>
          </c:tx>
          <c:spPr>
            <a:gradFill rotWithShape="1">
              <a:gsLst>
                <a:gs pos="27000">
                  <a:schemeClr val="accent1"/>
                </a:gs>
                <a:gs pos="100000">
                  <a:schemeClr val="accent5"/>
                </a:gs>
              </a:gsLst>
              <a:lin ang="16200000" scaled="1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'2022'!$C$52:$F$52</c:f>
              <c:strCache>
                <c:ptCount val="4"/>
                <c:pt idx="0">
                  <c:v>Sap parlar</c:v>
                </c:pt>
                <c:pt idx="1">
                  <c:v>Sap llegir</c:v>
                </c:pt>
                <c:pt idx="2">
                  <c:v>Sap escriure</c:v>
                </c:pt>
                <c:pt idx="3">
                  <c:v>Entén</c:v>
                </c:pt>
              </c:strCache>
            </c:strRef>
          </c:cat>
          <c:val>
            <c:numRef>
              <c:f>'2023'!$D$59:$G$59</c:f>
              <c:numCache>
                <c:formatCode>0.00%</c:formatCode>
                <c:ptCount val="4"/>
                <c:pt idx="0">
                  <c:v>0.24206198608475649</c:v>
                </c:pt>
                <c:pt idx="1">
                  <c:v>0.18896268184693232</c:v>
                </c:pt>
                <c:pt idx="2">
                  <c:v>0.26761543327008225</c:v>
                </c:pt>
                <c:pt idx="3">
                  <c:v>0.18216318785578747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10-419B-A586-885CC84BDC67}"/>
            </c:ext>
          </c:extLst>
        </c:ser>
        <c:ser>
          <c:idx val="3"/>
          <c:order val="3"/>
          <c:tx>
            <c:strRef>
              <c:f>'2023'!$C$60</c:f>
              <c:strCache>
                <c:ptCount val="1"/>
                <c:pt idx="0">
                  <c:v>Perfectament</c:v>
                </c:pt>
              </c:strCache>
            </c:strRef>
          </c:tx>
          <c:spPr>
            <a:gradFill rotWithShape="1">
              <a:gsLst>
                <a:gs pos="72000">
                  <a:srgbClr val="92D050"/>
                </a:gs>
                <a:gs pos="0">
                  <a:schemeClr val="accent3">
                    <a:lumMod val="75000"/>
                  </a:schemeClr>
                </a:gs>
                <a:gs pos="100000">
                  <a:schemeClr val="accent3">
                    <a:lumMod val="60000"/>
                    <a:lumOff val="40000"/>
                  </a:schemeClr>
                </a:gs>
              </a:gsLst>
              <a:lin ang="16200000" scaled="1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'2022'!$C$52:$F$52</c:f>
              <c:strCache>
                <c:ptCount val="4"/>
                <c:pt idx="0">
                  <c:v>Sap parlar</c:v>
                </c:pt>
                <c:pt idx="1">
                  <c:v>Sap llegir</c:v>
                </c:pt>
                <c:pt idx="2">
                  <c:v>Sap escriure</c:v>
                </c:pt>
                <c:pt idx="3">
                  <c:v>Entén</c:v>
                </c:pt>
              </c:strCache>
            </c:strRef>
          </c:cat>
          <c:val>
            <c:numRef>
              <c:f>'2023'!$D$60:$G$60</c:f>
              <c:numCache>
                <c:formatCode>0.00%</c:formatCode>
                <c:ptCount val="4"/>
                <c:pt idx="0">
                  <c:v>0.30857052498418724</c:v>
                </c:pt>
                <c:pt idx="1">
                  <c:v>0.47058823529411764</c:v>
                </c:pt>
                <c:pt idx="2">
                  <c:v>0.27530044275774829</c:v>
                </c:pt>
                <c:pt idx="3">
                  <c:v>0.50370018975332065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10-419B-A586-885CC84BD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36067248"/>
        <c:axId val="436044368"/>
      </c:barChart>
      <c:catAx>
        <c:axId val="436067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36044368"/>
        <c:crosses val="autoZero"/>
        <c:auto val="1"/>
        <c:lblAlgn val="ctr"/>
        <c:lblOffset val="100"/>
        <c:noMultiLvlLbl val="0"/>
      </c:catAx>
      <c:valAx>
        <c:axId val="436044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3606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800" b="1" i="0" baseline="0">
                <a:effectLst/>
              </a:rPr>
              <a:t>Alumnes que saben parlar en valencià per centres 2023-2024</a:t>
            </a:r>
            <a:endParaRPr lang="ca-ES-valencia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'2023'!$C$57</c:f>
              <c:strCache>
                <c:ptCount val="1"/>
                <c:pt idx="0">
                  <c:v>Gens</c:v>
                </c:pt>
              </c:strCache>
            </c:strRef>
          </c:tx>
          <c:spPr>
            <a:gradFill>
              <a:gsLst>
                <a:gs pos="0">
                  <a:schemeClr val="accent2">
                    <a:lumMod val="67000"/>
                  </a:schemeClr>
                </a:gs>
                <a:gs pos="52000">
                  <a:schemeClr val="accent2">
                    <a:lumMod val="97000"/>
                    <a:lumOff val="3000"/>
                  </a:schemeClr>
                </a:gs>
                <a:gs pos="100000">
                  <a:schemeClr val="accent2">
                    <a:lumMod val="60000"/>
                    <a:lumOff val="40000"/>
                  </a:schemeClr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'2023'!$C$30:$C$53</c:f>
              <c:strCache>
                <c:ptCount val="24"/>
                <c:pt idx="0">
                  <c:v>Agr.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Indus. Inf</c:v>
                </c:pt>
                <c:pt idx="16">
                  <c:v>Industr.</c:v>
                </c:pt>
                <c:pt idx="17">
                  <c:v>Inf. ADE</c:v>
                </c:pt>
                <c:pt idx="18">
                  <c:v>Ing. Edif.</c:v>
                </c:pt>
                <c:pt idx="19">
                  <c:v>Teleco ADE</c:v>
                </c:pt>
                <c:pt idx="20">
                  <c:v>Teleco Cam</c:v>
                </c:pt>
                <c:pt idx="21">
                  <c:v>Teleco Geo</c:v>
                </c:pt>
                <c:pt idx="22">
                  <c:v>Teleco Inf</c:v>
                </c:pt>
                <c:pt idx="23">
                  <c:v>Uni.Master</c:v>
                </c:pt>
              </c:strCache>
            </c:strRef>
          </c:cat>
          <c:val>
            <c:numRef>
              <c:f>'2023'!$D$30:$D$53</c:f>
              <c:numCache>
                <c:formatCode>0%</c:formatCode>
                <c:ptCount val="24"/>
                <c:pt idx="0">
                  <c:v>0.10666666666666667</c:v>
                </c:pt>
                <c:pt idx="1">
                  <c:v>0.16666666666666666</c:v>
                </c:pt>
                <c:pt idx="2">
                  <c:v>0.25061911837543338</c:v>
                </c:pt>
                <c:pt idx="3">
                  <c:v>0.21804511278195488</c:v>
                </c:pt>
                <c:pt idx="4">
                  <c:v>0.36716681376875554</c:v>
                </c:pt>
                <c:pt idx="5">
                  <c:v>0.2450361010830325</c:v>
                </c:pt>
                <c:pt idx="6">
                  <c:v>0.31570639305445936</c:v>
                </c:pt>
                <c:pt idx="7">
                  <c:v>0.46619659892160931</c:v>
                </c:pt>
                <c:pt idx="8">
                  <c:v>0.33164632331050908</c:v>
                </c:pt>
                <c:pt idx="9">
                  <c:v>0.21715656868626274</c:v>
                </c:pt>
                <c:pt idx="10">
                  <c:v>0.29765517241379308</c:v>
                </c:pt>
                <c:pt idx="11">
                  <c:v>0.19203747072599531</c:v>
                </c:pt>
                <c:pt idx="12">
                  <c:v>0.19775280898876405</c:v>
                </c:pt>
                <c:pt idx="13">
                  <c:v>0.27009523809523811</c:v>
                </c:pt>
                <c:pt idx="14">
                  <c:v>0.32285714285714284</c:v>
                </c:pt>
                <c:pt idx="15">
                  <c:v>0.375</c:v>
                </c:pt>
                <c:pt idx="16">
                  <c:v>0.24575</c:v>
                </c:pt>
                <c:pt idx="17">
                  <c:v>0.13865546218487396</c:v>
                </c:pt>
                <c:pt idx="18">
                  <c:v>0.28132118451025057</c:v>
                </c:pt>
                <c:pt idx="19">
                  <c:v>0.1519434628975265</c:v>
                </c:pt>
                <c:pt idx="20">
                  <c:v>0.17073170731707318</c:v>
                </c:pt>
                <c:pt idx="21">
                  <c:v>7.6923076923076927E-2</c:v>
                </c:pt>
                <c:pt idx="22">
                  <c:v>0.21875</c:v>
                </c:pt>
                <c:pt idx="23">
                  <c:v>0.5256821829855538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23-40A0-B50D-65E1D0188B78}"/>
            </c:ext>
          </c:extLst>
        </c:ser>
        <c:ser>
          <c:idx val="1"/>
          <c:order val="1"/>
          <c:tx>
            <c:strRef>
              <c:f>'2022'!$D$27</c:f>
              <c:strCache>
                <c:ptCount val="1"/>
                <c:pt idx="0">
                  <c:v>Un poc</c:v>
                </c:pt>
              </c:strCache>
            </c:strRef>
          </c:tx>
          <c:spPr>
            <a:gradFill>
              <a:gsLst>
                <a:gs pos="0">
                  <a:schemeClr val="accent6"/>
                </a:gs>
                <a:gs pos="100000">
                  <a:srgbClr val="FFC000"/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dLbl>
              <c:idx val="11"/>
              <c:layout>
                <c:manualLayout>
                  <c:x val="0"/>
                  <c:y val="-9.55152578103465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23-40A0-B50D-65E1D0188B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'2023'!$C$30:$C$53</c:f>
              <c:strCache>
                <c:ptCount val="24"/>
                <c:pt idx="0">
                  <c:v>Agr.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Indus. Inf</c:v>
                </c:pt>
                <c:pt idx="16">
                  <c:v>Industr.</c:v>
                </c:pt>
                <c:pt idx="17">
                  <c:v>Inf. ADE</c:v>
                </c:pt>
                <c:pt idx="18">
                  <c:v>Ing. Edif.</c:v>
                </c:pt>
                <c:pt idx="19">
                  <c:v>Teleco ADE</c:v>
                </c:pt>
                <c:pt idx="20">
                  <c:v>Teleco Cam</c:v>
                </c:pt>
                <c:pt idx="21">
                  <c:v>Teleco Geo</c:v>
                </c:pt>
                <c:pt idx="22">
                  <c:v>Teleco Inf</c:v>
                </c:pt>
                <c:pt idx="23">
                  <c:v>Uni.Master</c:v>
                </c:pt>
              </c:strCache>
            </c:strRef>
          </c:cat>
          <c:val>
            <c:numRef>
              <c:f>'2023'!$E$30:$E$53</c:f>
              <c:numCache>
                <c:formatCode>0%</c:formatCode>
                <c:ptCount val="24"/>
                <c:pt idx="0">
                  <c:v>0.21333333333333335</c:v>
                </c:pt>
                <c:pt idx="1">
                  <c:v>8.3333333333333329E-2</c:v>
                </c:pt>
                <c:pt idx="2">
                  <c:v>0.13917781079742447</c:v>
                </c:pt>
                <c:pt idx="3">
                  <c:v>0.15037593984962405</c:v>
                </c:pt>
                <c:pt idx="4">
                  <c:v>0.1650485436893204</c:v>
                </c:pt>
                <c:pt idx="5">
                  <c:v>0.1407942238267148</c:v>
                </c:pt>
                <c:pt idx="6">
                  <c:v>0.1499605367008682</c:v>
                </c:pt>
                <c:pt idx="7">
                  <c:v>0.16009954375777685</c:v>
                </c:pt>
                <c:pt idx="8">
                  <c:v>0.15540339386722238</c:v>
                </c:pt>
                <c:pt idx="9">
                  <c:v>0.17816436712657469</c:v>
                </c:pt>
                <c:pt idx="10">
                  <c:v>0.14675862068965517</c:v>
                </c:pt>
                <c:pt idx="11">
                  <c:v>0.16978922716627634</c:v>
                </c:pt>
                <c:pt idx="12">
                  <c:v>0.17902621722846443</c:v>
                </c:pt>
                <c:pt idx="13">
                  <c:v>0.15619047619047619</c:v>
                </c:pt>
                <c:pt idx="14">
                  <c:v>0.18285714285714286</c:v>
                </c:pt>
                <c:pt idx="15">
                  <c:v>6.25E-2</c:v>
                </c:pt>
                <c:pt idx="16">
                  <c:v>0.17499999999999999</c:v>
                </c:pt>
                <c:pt idx="17">
                  <c:v>0.22689075630252101</c:v>
                </c:pt>
                <c:pt idx="18">
                  <c:v>0.17881548974943051</c:v>
                </c:pt>
                <c:pt idx="19">
                  <c:v>0.22261484098939929</c:v>
                </c:pt>
                <c:pt idx="20">
                  <c:v>0.17073170731707318</c:v>
                </c:pt>
                <c:pt idx="21">
                  <c:v>7.6923076923076927E-2</c:v>
                </c:pt>
                <c:pt idx="22">
                  <c:v>0.21875</c:v>
                </c:pt>
                <c:pt idx="23">
                  <c:v>0.13081861958266452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23-40A0-B50D-65E1D0188B78}"/>
            </c:ext>
          </c:extLst>
        </c:ser>
        <c:ser>
          <c:idx val="2"/>
          <c:order val="2"/>
          <c:tx>
            <c:strRef>
              <c:f>'2022'!$E$27</c:f>
              <c:strCache>
                <c:ptCount val="1"/>
                <c:pt idx="0">
                  <c:v>Bastant Bé</c:v>
                </c:pt>
              </c:strCache>
            </c:strRef>
          </c:tx>
          <c:spPr>
            <a:gradFill>
              <a:gsLst>
                <a:gs pos="38000">
                  <a:schemeClr val="accent1"/>
                </a:gs>
                <a:gs pos="100000">
                  <a:schemeClr val="accent5"/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dLbl>
              <c:idx val="10"/>
              <c:layout>
                <c:manualLayout>
                  <c:x val="0"/>
                  <c:y val="4.775762890517327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C23-40A0-B50D-65E1D0188B78}"/>
                </c:ext>
              </c:extLst>
            </c:dLbl>
            <c:dLbl>
              <c:idx val="17"/>
              <c:layout>
                <c:manualLayout>
                  <c:x val="0"/>
                  <c:y val="-9.55152578103465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C23-40A0-B50D-65E1D0188B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'2023'!$C$30:$C$53</c:f>
              <c:strCache>
                <c:ptCount val="24"/>
                <c:pt idx="0">
                  <c:v>Agr.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Indus. Inf</c:v>
                </c:pt>
                <c:pt idx="16">
                  <c:v>Industr.</c:v>
                </c:pt>
                <c:pt idx="17">
                  <c:v>Inf. ADE</c:v>
                </c:pt>
                <c:pt idx="18">
                  <c:v>Ing. Edif.</c:v>
                </c:pt>
                <c:pt idx="19">
                  <c:v>Teleco ADE</c:v>
                </c:pt>
                <c:pt idx="20">
                  <c:v>Teleco Cam</c:v>
                </c:pt>
                <c:pt idx="21">
                  <c:v>Teleco Geo</c:v>
                </c:pt>
                <c:pt idx="22">
                  <c:v>Teleco Inf</c:v>
                </c:pt>
                <c:pt idx="23">
                  <c:v>Uni.Master</c:v>
                </c:pt>
              </c:strCache>
            </c:strRef>
          </c:cat>
          <c:val>
            <c:numRef>
              <c:f>'2023'!$F$30:$F$53</c:f>
              <c:numCache>
                <c:formatCode>0%</c:formatCode>
                <c:ptCount val="24"/>
                <c:pt idx="0">
                  <c:v>0.33333333333333331</c:v>
                </c:pt>
                <c:pt idx="1">
                  <c:v>0.29166666666666669</c:v>
                </c:pt>
                <c:pt idx="2">
                  <c:v>0.25953442298167412</c:v>
                </c:pt>
                <c:pt idx="3">
                  <c:v>0.23308270676691728</c:v>
                </c:pt>
                <c:pt idx="4">
                  <c:v>0.20653133274492497</c:v>
                </c:pt>
                <c:pt idx="5">
                  <c:v>0.22247292418772563</c:v>
                </c:pt>
                <c:pt idx="6">
                  <c:v>0.19889502762430938</c:v>
                </c:pt>
                <c:pt idx="7">
                  <c:v>0.14019079220240563</c:v>
                </c:pt>
                <c:pt idx="8">
                  <c:v>0.22863947603453408</c:v>
                </c:pt>
                <c:pt idx="9">
                  <c:v>0.27294541091781643</c:v>
                </c:pt>
                <c:pt idx="10">
                  <c:v>0.2463448275862069</c:v>
                </c:pt>
                <c:pt idx="11">
                  <c:v>0.31342701014832164</c:v>
                </c:pt>
                <c:pt idx="12">
                  <c:v>0.29588014981273408</c:v>
                </c:pt>
                <c:pt idx="13">
                  <c:v>0.25523809523809526</c:v>
                </c:pt>
                <c:pt idx="14">
                  <c:v>0.29142857142857143</c:v>
                </c:pt>
                <c:pt idx="15">
                  <c:v>0.25</c:v>
                </c:pt>
                <c:pt idx="16">
                  <c:v>0.26100000000000001</c:v>
                </c:pt>
                <c:pt idx="17">
                  <c:v>0.32773109243697479</c:v>
                </c:pt>
                <c:pt idx="18">
                  <c:v>0.26423690205011391</c:v>
                </c:pt>
                <c:pt idx="19">
                  <c:v>0.32862190812720848</c:v>
                </c:pt>
                <c:pt idx="20">
                  <c:v>0.31707317073170732</c:v>
                </c:pt>
                <c:pt idx="21">
                  <c:v>0.69230769230769229</c:v>
                </c:pt>
                <c:pt idx="22">
                  <c:v>0.25</c:v>
                </c:pt>
                <c:pt idx="23">
                  <c:v>0.13001605136436598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C23-40A0-B50D-65E1D0188B78}"/>
            </c:ext>
          </c:extLst>
        </c:ser>
        <c:ser>
          <c:idx val="3"/>
          <c:order val="3"/>
          <c:tx>
            <c:strRef>
              <c:f>'2022'!$F$27</c:f>
              <c:strCache>
                <c:ptCount val="1"/>
                <c:pt idx="0">
                  <c:v>Perfectament</c:v>
                </c:pt>
              </c:strCache>
            </c:strRef>
          </c:tx>
          <c:spPr>
            <a:gradFill>
              <a:gsLst>
                <a:gs pos="7000">
                  <a:schemeClr val="accent3">
                    <a:lumMod val="75000"/>
                  </a:schemeClr>
                </a:gs>
                <a:gs pos="100000">
                  <a:srgbClr val="92D050"/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'2023'!$C$30:$C$53</c:f>
              <c:strCache>
                <c:ptCount val="24"/>
                <c:pt idx="0">
                  <c:v>Agr.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Indus. Inf</c:v>
                </c:pt>
                <c:pt idx="16">
                  <c:v>Industr.</c:v>
                </c:pt>
                <c:pt idx="17">
                  <c:v>Inf. ADE</c:v>
                </c:pt>
                <c:pt idx="18">
                  <c:v>Ing. Edif.</c:v>
                </c:pt>
                <c:pt idx="19">
                  <c:v>Teleco ADE</c:v>
                </c:pt>
                <c:pt idx="20">
                  <c:v>Teleco Cam</c:v>
                </c:pt>
                <c:pt idx="21">
                  <c:v>Teleco Geo</c:v>
                </c:pt>
                <c:pt idx="22">
                  <c:v>Teleco Inf</c:v>
                </c:pt>
                <c:pt idx="23">
                  <c:v>Uni.Master</c:v>
                </c:pt>
              </c:strCache>
            </c:strRef>
          </c:cat>
          <c:val>
            <c:numRef>
              <c:f>'2023'!$G$30:$G$53</c:f>
              <c:numCache>
                <c:formatCode>0%</c:formatCode>
                <c:ptCount val="24"/>
                <c:pt idx="0">
                  <c:v>0.34666666666666668</c:v>
                </c:pt>
                <c:pt idx="1">
                  <c:v>0.45833333333333331</c:v>
                </c:pt>
                <c:pt idx="2">
                  <c:v>0.35066864784546803</c:v>
                </c:pt>
                <c:pt idx="3">
                  <c:v>0.39849624060150374</c:v>
                </c:pt>
                <c:pt idx="4">
                  <c:v>0.26125330979699912</c:v>
                </c:pt>
                <c:pt idx="5">
                  <c:v>0.39169675090252709</c:v>
                </c:pt>
                <c:pt idx="6">
                  <c:v>0.33543804262036309</c:v>
                </c:pt>
                <c:pt idx="7">
                  <c:v>0.23351306511820821</c:v>
                </c:pt>
                <c:pt idx="8">
                  <c:v>0.28431080678773446</c:v>
                </c:pt>
                <c:pt idx="9">
                  <c:v>0.33173365326934612</c:v>
                </c:pt>
                <c:pt idx="10">
                  <c:v>0.30924137931034484</c:v>
                </c:pt>
                <c:pt idx="11">
                  <c:v>0.32474629195940674</c:v>
                </c:pt>
                <c:pt idx="12">
                  <c:v>0.32734082397003744</c:v>
                </c:pt>
                <c:pt idx="13">
                  <c:v>0.31847619047619047</c:v>
                </c:pt>
                <c:pt idx="14">
                  <c:v>0.20285714285714285</c:v>
                </c:pt>
                <c:pt idx="15">
                  <c:v>0.3125</c:v>
                </c:pt>
                <c:pt idx="16">
                  <c:v>0.31824999999999998</c:v>
                </c:pt>
                <c:pt idx="17">
                  <c:v>0.30672268907563027</c:v>
                </c:pt>
                <c:pt idx="18">
                  <c:v>0.27562642369020501</c:v>
                </c:pt>
                <c:pt idx="19">
                  <c:v>0.29681978798586572</c:v>
                </c:pt>
                <c:pt idx="20">
                  <c:v>0.34146341463414637</c:v>
                </c:pt>
                <c:pt idx="21">
                  <c:v>0.15384615384615385</c:v>
                </c:pt>
                <c:pt idx="22">
                  <c:v>0.3125</c:v>
                </c:pt>
                <c:pt idx="23">
                  <c:v>0.21348314606741572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C23-40A0-B50D-65E1D0188B7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1160512"/>
        <c:axId val="321175072"/>
      </c:barChart>
      <c:catAx>
        <c:axId val="321160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21175072"/>
        <c:crosses val="autoZero"/>
        <c:auto val="1"/>
        <c:lblAlgn val="ctr"/>
        <c:lblOffset val="100"/>
        <c:noMultiLvlLbl val="0"/>
      </c:catAx>
      <c:valAx>
        <c:axId val="32117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21160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800" b="1" i="0" baseline="0">
                <a:effectLst/>
              </a:rPr>
              <a:t>Alumnes que saben llegir en valencià per centres 2023-2024</a:t>
            </a:r>
            <a:endParaRPr lang="ca-ES-valencia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'2023'!$C$57</c:f>
              <c:strCache>
                <c:ptCount val="1"/>
                <c:pt idx="0">
                  <c:v>Gens</c:v>
                </c:pt>
              </c:strCache>
            </c:strRef>
          </c:tx>
          <c:spPr>
            <a:gradFill>
              <a:gsLst>
                <a:gs pos="38000">
                  <a:schemeClr val="accent2"/>
                </a:gs>
                <a:gs pos="100000">
                  <a:schemeClr val="accent2">
                    <a:lumMod val="60000"/>
                    <a:lumOff val="40000"/>
                  </a:schemeClr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'2023'!$C$30:$C$53</c:f>
              <c:strCache>
                <c:ptCount val="24"/>
                <c:pt idx="0">
                  <c:v>Agr.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Indus. Inf</c:v>
                </c:pt>
                <c:pt idx="16">
                  <c:v>Industr.</c:v>
                </c:pt>
                <c:pt idx="17">
                  <c:v>Inf. ADE</c:v>
                </c:pt>
                <c:pt idx="18">
                  <c:v>Ing. Edif.</c:v>
                </c:pt>
                <c:pt idx="19">
                  <c:v>Teleco ADE</c:v>
                </c:pt>
                <c:pt idx="20">
                  <c:v>Teleco Cam</c:v>
                </c:pt>
                <c:pt idx="21">
                  <c:v>Teleco Geo</c:v>
                </c:pt>
                <c:pt idx="22">
                  <c:v>Teleco Inf</c:v>
                </c:pt>
                <c:pt idx="23">
                  <c:v>Uni.Master</c:v>
                </c:pt>
              </c:strCache>
            </c:strRef>
          </c:cat>
          <c:val>
            <c:numRef>
              <c:f>'2023'!$H$30:$H$53</c:f>
              <c:numCache>
                <c:formatCode>0%</c:formatCode>
                <c:ptCount val="24"/>
                <c:pt idx="0">
                  <c:v>5.3333333333333337E-2</c:v>
                </c:pt>
                <c:pt idx="1">
                  <c:v>8.3333333333333329E-2</c:v>
                </c:pt>
                <c:pt idx="2">
                  <c:v>0.17236255572065379</c:v>
                </c:pt>
                <c:pt idx="3">
                  <c:v>0.15789473684210525</c:v>
                </c:pt>
                <c:pt idx="4">
                  <c:v>0.26213592233009708</c:v>
                </c:pt>
                <c:pt idx="5">
                  <c:v>0.18140794223826714</c:v>
                </c:pt>
                <c:pt idx="6">
                  <c:v>0.23204419889502761</c:v>
                </c:pt>
                <c:pt idx="7">
                  <c:v>0.2978017420157611</c:v>
                </c:pt>
                <c:pt idx="8">
                  <c:v>0.23370050610300686</c:v>
                </c:pt>
                <c:pt idx="9">
                  <c:v>0.14217156568686262</c:v>
                </c:pt>
                <c:pt idx="10">
                  <c:v>0.20137931034482759</c:v>
                </c:pt>
                <c:pt idx="11">
                  <c:v>0.12568306010928962</c:v>
                </c:pt>
                <c:pt idx="12">
                  <c:v>0.14307116104868914</c:v>
                </c:pt>
                <c:pt idx="13">
                  <c:v>0.15885714285714286</c:v>
                </c:pt>
                <c:pt idx="14">
                  <c:v>0.26857142857142857</c:v>
                </c:pt>
                <c:pt idx="15">
                  <c:v>0.25</c:v>
                </c:pt>
                <c:pt idx="16">
                  <c:v>0.17899999999999999</c:v>
                </c:pt>
                <c:pt idx="17">
                  <c:v>0.1134453781512605</c:v>
                </c:pt>
                <c:pt idx="18">
                  <c:v>0.21298405466970388</c:v>
                </c:pt>
                <c:pt idx="19">
                  <c:v>0.10600706713780919</c:v>
                </c:pt>
                <c:pt idx="20">
                  <c:v>7.3170731707317069E-2</c:v>
                </c:pt>
                <c:pt idx="21">
                  <c:v>7.6923076923076927E-2</c:v>
                </c:pt>
                <c:pt idx="22">
                  <c:v>0.125</c:v>
                </c:pt>
                <c:pt idx="23">
                  <c:v>0.3780096308186196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7D-44C6-BAC0-FCD254EEE31D}"/>
            </c:ext>
          </c:extLst>
        </c:ser>
        <c:ser>
          <c:idx val="1"/>
          <c:order val="1"/>
          <c:tx>
            <c:strRef>
              <c:f>'2022'!$D$27</c:f>
              <c:strCache>
                <c:ptCount val="1"/>
                <c:pt idx="0">
                  <c:v>Un poc</c:v>
                </c:pt>
              </c:strCache>
            </c:strRef>
          </c:tx>
          <c:spPr>
            <a:gradFill>
              <a:gsLst>
                <a:gs pos="13000">
                  <a:schemeClr val="accent6"/>
                </a:gs>
                <a:gs pos="100000">
                  <a:srgbClr val="FFC000"/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dLbl>
              <c:idx val="11"/>
              <c:layout>
                <c:manualLayout>
                  <c:x val="0"/>
                  <c:y val="-9.55152578103465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7D-44C6-BAC0-FCD254EEE3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'2023'!$C$30:$C$53</c:f>
              <c:strCache>
                <c:ptCount val="24"/>
                <c:pt idx="0">
                  <c:v>Agr.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Indus. Inf</c:v>
                </c:pt>
                <c:pt idx="16">
                  <c:v>Industr.</c:v>
                </c:pt>
                <c:pt idx="17">
                  <c:v>Inf. ADE</c:v>
                </c:pt>
                <c:pt idx="18">
                  <c:v>Ing. Edif.</c:v>
                </c:pt>
                <c:pt idx="19">
                  <c:v>Teleco ADE</c:v>
                </c:pt>
                <c:pt idx="20">
                  <c:v>Teleco Cam</c:v>
                </c:pt>
                <c:pt idx="21">
                  <c:v>Teleco Geo</c:v>
                </c:pt>
                <c:pt idx="22">
                  <c:v>Teleco Inf</c:v>
                </c:pt>
                <c:pt idx="23">
                  <c:v>Uni.Master</c:v>
                </c:pt>
              </c:strCache>
            </c:strRef>
          </c:cat>
          <c:val>
            <c:numRef>
              <c:f>'2023'!$I$30:$I$53</c:f>
              <c:numCache>
                <c:formatCode>0%</c:formatCode>
                <c:ptCount val="24"/>
                <c:pt idx="0">
                  <c:v>0.08</c:v>
                </c:pt>
                <c:pt idx="1">
                  <c:v>9.375E-2</c:v>
                </c:pt>
                <c:pt idx="2">
                  <c:v>0.11243189697870233</c:v>
                </c:pt>
                <c:pt idx="3">
                  <c:v>9.7744360902255634E-2</c:v>
                </c:pt>
                <c:pt idx="4">
                  <c:v>0.16946160635481025</c:v>
                </c:pt>
                <c:pt idx="5">
                  <c:v>0.11462093862815885</c:v>
                </c:pt>
                <c:pt idx="6">
                  <c:v>0.13496448303078137</c:v>
                </c:pt>
                <c:pt idx="7">
                  <c:v>0.21858150145167979</c:v>
                </c:pt>
                <c:pt idx="8">
                  <c:v>0.1482584102411432</c:v>
                </c:pt>
                <c:pt idx="9">
                  <c:v>0.13617276544691062</c:v>
                </c:pt>
                <c:pt idx="10">
                  <c:v>0.14482758620689656</c:v>
                </c:pt>
                <c:pt idx="11">
                  <c:v>0.10889929742388758</c:v>
                </c:pt>
                <c:pt idx="12">
                  <c:v>0.11385767790262172</c:v>
                </c:pt>
                <c:pt idx="13">
                  <c:v>0.1462857142857143</c:v>
                </c:pt>
                <c:pt idx="14">
                  <c:v>0.12</c:v>
                </c:pt>
                <c:pt idx="15">
                  <c:v>0.1875</c:v>
                </c:pt>
                <c:pt idx="16">
                  <c:v>0.1265</c:v>
                </c:pt>
                <c:pt idx="17">
                  <c:v>9.2436974789915971E-2</c:v>
                </c:pt>
                <c:pt idx="18">
                  <c:v>0.14123006833712984</c:v>
                </c:pt>
                <c:pt idx="19">
                  <c:v>0.12014134275618374</c:v>
                </c:pt>
                <c:pt idx="20">
                  <c:v>0.14634146341463414</c:v>
                </c:pt>
                <c:pt idx="21">
                  <c:v>7.6923076923076927E-2</c:v>
                </c:pt>
                <c:pt idx="22">
                  <c:v>0.21875</c:v>
                </c:pt>
                <c:pt idx="23">
                  <c:v>0.19662921348314608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7D-44C6-BAC0-FCD254EEE31D}"/>
            </c:ext>
          </c:extLst>
        </c:ser>
        <c:ser>
          <c:idx val="2"/>
          <c:order val="2"/>
          <c:tx>
            <c:strRef>
              <c:f>'2022'!$E$27</c:f>
              <c:strCache>
                <c:ptCount val="1"/>
                <c:pt idx="0">
                  <c:v>Bastant Bé</c:v>
                </c:pt>
              </c:strCache>
            </c:strRef>
          </c:tx>
          <c:spPr>
            <a:gradFill>
              <a:gsLst>
                <a:gs pos="29000">
                  <a:schemeClr val="accent1"/>
                </a:gs>
                <a:gs pos="100000">
                  <a:schemeClr val="accent5"/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dLbl>
              <c:idx val="10"/>
              <c:layout>
                <c:manualLayout>
                  <c:x val="0"/>
                  <c:y val="4.775762890517327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97D-44C6-BAC0-FCD254EEE31D}"/>
                </c:ext>
              </c:extLst>
            </c:dLbl>
            <c:dLbl>
              <c:idx val="17"/>
              <c:layout>
                <c:manualLayout>
                  <c:x val="0"/>
                  <c:y val="-9.55152578103465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97D-44C6-BAC0-FCD254EEE3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'2023'!$C$30:$C$53</c:f>
              <c:strCache>
                <c:ptCount val="24"/>
                <c:pt idx="0">
                  <c:v>Agr.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Indus. Inf</c:v>
                </c:pt>
                <c:pt idx="16">
                  <c:v>Industr.</c:v>
                </c:pt>
                <c:pt idx="17">
                  <c:v>Inf. ADE</c:v>
                </c:pt>
                <c:pt idx="18">
                  <c:v>Ing. Edif.</c:v>
                </c:pt>
                <c:pt idx="19">
                  <c:v>Teleco ADE</c:v>
                </c:pt>
                <c:pt idx="20">
                  <c:v>Teleco Cam</c:v>
                </c:pt>
                <c:pt idx="21">
                  <c:v>Teleco Geo</c:v>
                </c:pt>
                <c:pt idx="22">
                  <c:v>Teleco Inf</c:v>
                </c:pt>
                <c:pt idx="23">
                  <c:v>Uni.Master</c:v>
                </c:pt>
              </c:strCache>
            </c:strRef>
          </c:cat>
          <c:val>
            <c:numRef>
              <c:f>'2023'!$J$30:$J$53</c:f>
              <c:numCache>
                <c:formatCode>0%</c:formatCode>
                <c:ptCount val="24"/>
                <c:pt idx="0">
                  <c:v>0.29333333333333333</c:v>
                </c:pt>
                <c:pt idx="1">
                  <c:v>0.14583333333333334</c:v>
                </c:pt>
                <c:pt idx="2">
                  <c:v>0.18672610203070827</c:v>
                </c:pt>
                <c:pt idx="3">
                  <c:v>0.21052631578947367</c:v>
                </c:pt>
                <c:pt idx="4">
                  <c:v>0.17299205648720212</c:v>
                </c:pt>
                <c:pt idx="5">
                  <c:v>0.18501805054151624</c:v>
                </c:pt>
                <c:pt idx="6">
                  <c:v>0.16022099447513813</c:v>
                </c:pt>
                <c:pt idx="7">
                  <c:v>0.133139776026545</c:v>
                </c:pt>
                <c:pt idx="8">
                  <c:v>0.18070854420958618</c:v>
                </c:pt>
                <c:pt idx="9">
                  <c:v>0.21535692861427713</c:v>
                </c:pt>
                <c:pt idx="10">
                  <c:v>0.18068965517241378</c:v>
                </c:pt>
                <c:pt idx="11">
                  <c:v>0.22560499609679938</c:v>
                </c:pt>
                <c:pt idx="12">
                  <c:v>0.23820224719101124</c:v>
                </c:pt>
                <c:pt idx="13">
                  <c:v>0.18590476190476191</c:v>
                </c:pt>
                <c:pt idx="14">
                  <c:v>0.20571428571428571</c:v>
                </c:pt>
                <c:pt idx="15">
                  <c:v>0</c:v>
                </c:pt>
                <c:pt idx="16">
                  <c:v>0.20599999999999999</c:v>
                </c:pt>
                <c:pt idx="17">
                  <c:v>0.27731092436974791</c:v>
                </c:pt>
                <c:pt idx="18">
                  <c:v>0.22892938496583143</c:v>
                </c:pt>
                <c:pt idx="19">
                  <c:v>0.24734982332155478</c:v>
                </c:pt>
                <c:pt idx="20">
                  <c:v>0.26829268292682928</c:v>
                </c:pt>
                <c:pt idx="21">
                  <c:v>0.38461538461538464</c:v>
                </c:pt>
                <c:pt idx="22">
                  <c:v>0.125</c:v>
                </c:pt>
                <c:pt idx="23">
                  <c:v>0.11717495987158909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97D-44C6-BAC0-FCD254EEE31D}"/>
            </c:ext>
          </c:extLst>
        </c:ser>
        <c:ser>
          <c:idx val="3"/>
          <c:order val="3"/>
          <c:tx>
            <c:strRef>
              <c:f>'2022'!$F$27</c:f>
              <c:strCache>
                <c:ptCount val="1"/>
                <c:pt idx="0">
                  <c:v>Perfectament</c:v>
                </c:pt>
              </c:strCache>
            </c:strRef>
          </c:tx>
          <c:spPr>
            <a:gradFill>
              <a:gsLst>
                <a:gs pos="7000">
                  <a:schemeClr val="accent3">
                    <a:lumMod val="75000"/>
                  </a:schemeClr>
                </a:gs>
                <a:gs pos="100000">
                  <a:srgbClr val="92D050"/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'2023'!$C$30:$C$53</c:f>
              <c:strCache>
                <c:ptCount val="24"/>
                <c:pt idx="0">
                  <c:v>Agr.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Indus. Inf</c:v>
                </c:pt>
                <c:pt idx="16">
                  <c:v>Industr.</c:v>
                </c:pt>
                <c:pt idx="17">
                  <c:v>Inf. ADE</c:v>
                </c:pt>
                <c:pt idx="18">
                  <c:v>Ing. Edif.</c:v>
                </c:pt>
                <c:pt idx="19">
                  <c:v>Teleco ADE</c:v>
                </c:pt>
                <c:pt idx="20">
                  <c:v>Teleco Cam</c:v>
                </c:pt>
                <c:pt idx="21">
                  <c:v>Teleco Geo</c:v>
                </c:pt>
                <c:pt idx="22">
                  <c:v>Teleco Inf</c:v>
                </c:pt>
                <c:pt idx="23">
                  <c:v>Uni.Master</c:v>
                </c:pt>
              </c:strCache>
            </c:strRef>
          </c:cat>
          <c:val>
            <c:numRef>
              <c:f>'2023'!$K$30:$K$53</c:f>
              <c:numCache>
                <c:formatCode>0%</c:formatCode>
                <c:ptCount val="24"/>
                <c:pt idx="0">
                  <c:v>0.57333333333333336</c:v>
                </c:pt>
                <c:pt idx="1">
                  <c:v>0.67708333333333337</c:v>
                </c:pt>
                <c:pt idx="2">
                  <c:v>0.52847944526993562</c:v>
                </c:pt>
                <c:pt idx="3">
                  <c:v>0.53383458646616544</c:v>
                </c:pt>
                <c:pt idx="4">
                  <c:v>0.39541041482789058</c:v>
                </c:pt>
                <c:pt idx="5">
                  <c:v>0.51895306859205781</c:v>
                </c:pt>
                <c:pt idx="6">
                  <c:v>0.47277032359905286</c:v>
                </c:pt>
                <c:pt idx="7">
                  <c:v>0.35047698050601411</c:v>
                </c:pt>
                <c:pt idx="8">
                  <c:v>0.43733253944626377</c:v>
                </c:pt>
                <c:pt idx="9">
                  <c:v>0.50629874025194965</c:v>
                </c:pt>
                <c:pt idx="10">
                  <c:v>0.47310344827586209</c:v>
                </c:pt>
                <c:pt idx="11">
                  <c:v>0.53981264637002346</c:v>
                </c:pt>
                <c:pt idx="12">
                  <c:v>0.50486891385767785</c:v>
                </c:pt>
                <c:pt idx="13">
                  <c:v>0.50895238095238093</c:v>
                </c:pt>
                <c:pt idx="14">
                  <c:v>0.40571428571428569</c:v>
                </c:pt>
                <c:pt idx="15">
                  <c:v>0.5625</c:v>
                </c:pt>
                <c:pt idx="16">
                  <c:v>0.48849999999999999</c:v>
                </c:pt>
                <c:pt idx="17">
                  <c:v>0.51680672268907568</c:v>
                </c:pt>
                <c:pt idx="18">
                  <c:v>0.41685649202733488</c:v>
                </c:pt>
                <c:pt idx="19">
                  <c:v>0.52650176678445226</c:v>
                </c:pt>
                <c:pt idx="20">
                  <c:v>0.51219512195121952</c:v>
                </c:pt>
                <c:pt idx="21">
                  <c:v>0.46153846153846156</c:v>
                </c:pt>
                <c:pt idx="22">
                  <c:v>0.53125</c:v>
                </c:pt>
                <c:pt idx="23">
                  <c:v>0.30818619582664525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97D-44C6-BAC0-FCD254EEE31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1160512"/>
        <c:axId val="321175072"/>
      </c:barChart>
      <c:catAx>
        <c:axId val="321160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21175072"/>
        <c:crosses val="autoZero"/>
        <c:auto val="1"/>
        <c:lblAlgn val="ctr"/>
        <c:lblOffset val="100"/>
        <c:noMultiLvlLbl val="0"/>
      </c:catAx>
      <c:valAx>
        <c:axId val="32117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21160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800" b="1" i="0" baseline="0">
                <a:effectLst/>
              </a:rPr>
              <a:t>Alumnes que saben escriure en valencià per centres 2023-2024</a:t>
            </a:r>
            <a:endParaRPr lang="ca-ES-valencia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'2023'!$C$57</c:f>
              <c:strCache>
                <c:ptCount val="1"/>
                <c:pt idx="0">
                  <c:v>Gens</c:v>
                </c:pt>
              </c:strCache>
            </c:strRef>
          </c:tx>
          <c:spPr>
            <a:gradFill>
              <a:gsLst>
                <a:gs pos="38000">
                  <a:schemeClr val="accent2"/>
                </a:gs>
                <a:gs pos="100000">
                  <a:schemeClr val="accent2">
                    <a:lumMod val="60000"/>
                    <a:lumOff val="40000"/>
                  </a:schemeClr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'2023'!$C$30:$C$53</c:f>
              <c:strCache>
                <c:ptCount val="24"/>
                <c:pt idx="0">
                  <c:v>Agr.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Indus. Inf</c:v>
                </c:pt>
                <c:pt idx="16">
                  <c:v>Industr.</c:v>
                </c:pt>
                <c:pt idx="17">
                  <c:v>Inf. ADE</c:v>
                </c:pt>
                <c:pt idx="18">
                  <c:v>Ing. Edif.</c:v>
                </c:pt>
                <c:pt idx="19">
                  <c:v>Teleco ADE</c:v>
                </c:pt>
                <c:pt idx="20">
                  <c:v>Teleco Cam</c:v>
                </c:pt>
                <c:pt idx="21">
                  <c:v>Teleco Geo</c:v>
                </c:pt>
                <c:pt idx="22">
                  <c:v>Teleco Inf</c:v>
                </c:pt>
                <c:pt idx="23">
                  <c:v>Uni.Master</c:v>
                </c:pt>
              </c:strCache>
            </c:strRef>
          </c:cat>
          <c:val>
            <c:numRef>
              <c:f>'2023'!$L$30:$L$53</c:f>
              <c:numCache>
                <c:formatCode>0%</c:formatCode>
                <c:ptCount val="24"/>
                <c:pt idx="0">
                  <c:v>0.10666666666666667</c:v>
                </c:pt>
                <c:pt idx="1">
                  <c:v>0.17708333333333334</c:v>
                </c:pt>
                <c:pt idx="2">
                  <c:v>0.27984150569588906</c:v>
                </c:pt>
                <c:pt idx="3">
                  <c:v>0.24812030075187969</c:v>
                </c:pt>
                <c:pt idx="4">
                  <c:v>0.39099735216240072</c:v>
                </c:pt>
                <c:pt idx="5">
                  <c:v>0.26128158844765342</c:v>
                </c:pt>
                <c:pt idx="6">
                  <c:v>0.34175217048145223</c:v>
                </c:pt>
                <c:pt idx="7">
                  <c:v>0.50684363334715887</c:v>
                </c:pt>
                <c:pt idx="8">
                  <c:v>0.356058350699613</c:v>
                </c:pt>
                <c:pt idx="9">
                  <c:v>0.250749850029994</c:v>
                </c:pt>
                <c:pt idx="10">
                  <c:v>0.32</c:v>
                </c:pt>
                <c:pt idx="11">
                  <c:v>0.19984387197501952</c:v>
                </c:pt>
                <c:pt idx="12">
                  <c:v>0.20449438202247192</c:v>
                </c:pt>
                <c:pt idx="13">
                  <c:v>0.30476190476190479</c:v>
                </c:pt>
                <c:pt idx="14">
                  <c:v>0.33142857142857141</c:v>
                </c:pt>
                <c:pt idx="15">
                  <c:v>0.4375</c:v>
                </c:pt>
                <c:pt idx="16">
                  <c:v>0.26950000000000002</c:v>
                </c:pt>
                <c:pt idx="17">
                  <c:v>0.17647058823529413</c:v>
                </c:pt>
                <c:pt idx="18">
                  <c:v>0.28701594533029612</c:v>
                </c:pt>
                <c:pt idx="19">
                  <c:v>0.19081272084805653</c:v>
                </c:pt>
                <c:pt idx="20">
                  <c:v>0.21951219512195122</c:v>
                </c:pt>
                <c:pt idx="21">
                  <c:v>7.6923076923076927E-2</c:v>
                </c:pt>
                <c:pt idx="22">
                  <c:v>0.21875</c:v>
                </c:pt>
                <c:pt idx="23">
                  <c:v>0.5529695024077047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71-4012-A96F-0A5B3DC78E01}"/>
            </c:ext>
          </c:extLst>
        </c:ser>
        <c:ser>
          <c:idx val="1"/>
          <c:order val="1"/>
          <c:tx>
            <c:strRef>
              <c:f>'2022'!$D$27</c:f>
              <c:strCache>
                <c:ptCount val="1"/>
                <c:pt idx="0">
                  <c:v>Un poc</c:v>
                </c:pt>
              </c:strCache>
            </c:strRef>
          </c:tx>
          <c:spPr>
            <a:gradFill>
              <a:gsLst>
                <a:gs pos="13000">
                  <a:schemeClr val="accent6"/>
                </a:gs>
                <a:gs pos="100000">
                  <a:srgbClr val="FFC000"/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dLbl>
              <c:idx val="11"/>
              <c:layout>
                <c:manualLayout>
                  <c:x val="0"/>
                  <c:y val="-9.55152578103465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71-4012-A96F-0A5B3DC78E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'2023'!$C$30:$C$53</c:f>
              <c:strCache>
                <c:ptCount val="24"/>
                <c:pt idx="0">
                  <c:v>Agr.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Indus. Inf</c:v>
                </c:pt>
                <c:pt idx="16">
                  <c:v>Industr.</c:v>
                </c:pt>
                <c:pt idx="17">
                  <c:v>Inf. ADE</c:v>
                </c:pt>
                <c:pt idx="18">
                  <c:v>Ing. Edif.</c:v>
                </c:pt>
                <c:pt idx="19">
                  <c:v>Teleco ADE</c:v>
                </c:pt>
                <c:pt idx="20">
                  <c:v>Teleco Cam</c:v>
                </c:pt>
                <c:pt idx="21">
                  <c:v>Teleco Geo</c:v>
                </c:pt>
                <c:pt idx="22">
                  <c:v>Teleco Inf</c:v>
                </c:pt>
                <c:pt idx="23">
                  <c:v>Uni.Master</c:v>
                </c:pt>
              </c:strCache>
            </c:strRef>
          </c:cat>
          <c:val>
            <c:numRef>
              <c:f>'2023'!$M$30:$M$53</c:f>
              <c:numCache>
                <c:formatCode>0%</c:formatCode>
                <c:ptCount val="24"/>
                <c:pt idx="0">
                  <c:v>0.10666666666666667</c:v>
                </c:pt>
                <c:pt idx="1">
                  <c:v>7.2916666666666671E-2</c:v>
                </c:pt>
                <c:pt idx="2">
                  <c:v>0.11639425458147598</c:v>
                </c:pt>
                <c:pt idx="3">
                  <c:v>0.11278195488721804</c:v>
                </c:pt>
                <c:pt idx="4">
                  <c:v>0.14739629302736099</c:v>
                </c:pt>
                <c:pt idx="5">
                  <c:v>0.14305054151624549</c:v>
                </c:pt>
                <c:pt idx="6">
                  <c:v>0.12312549329123915</c:v>
                </c:pt>
                <c:pt idx="7">
                  <c:v>0.13977602654500207</c:v>
                </c:pt>
                <c:pt idx="8">
                  <c:v>0.14498362607919024</c:v>
                </c:pt>
                <c:pt idx="9">
                  <c:v>0.13857228554289142</c:v>
                </c:pt>
                <c:pt idx="10">
                  <c:v>0.13213793103448276</c:v>
                </c:pt>
                <c:pt idx="11">
                  <c:v>0.1596409055425449</c:v>
                </c:pt>
                <c:pt idx="12">
                  <c:v>0.1752808988764045</c:v>
                </c:pt>
                <c:pt idx="13">
                  <c:v>0.1401904761904762</c:v>
                </c:pt>
                <c:pt idx="14">
                  <c:v>0.17428571428571429</c:v>
                </c:pt>
                <c:pt idx="15">
                  <c:v>6.25E-2</c:v>
                </c:pt>
                <c:pt idx="16">
                  <c:v>0.1525</c:v>
                </c:pt>
                <c:pt idx="17">
                  <c:v>0.19327731092436976</c:v>
                </c:pt>
                <c:pt idx="18">
                  <c:v>0.18337129840546698</c:v>
                </c:pt>
                <c:pt idx="19">
                  <c:v>0.1872791519434629</c:v>
                </c:pt>
                <c:pt idx="20">
                  <c:v>9.7560975609756101E-2</c:v>
                </c:pt>
                <c:pt idx="21">
                  <c:v>7.6923076923076927E-2</c:v>
                </c:pt>
                <c:pt idx="22">
                  <c:v>0.1875</c:v>
                </c:pt>
                <c:pt idx="23">
                  <c:v>0.11717495987158909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71-4012-A96F-0A5B3DC78E01}"/>
            </c:ext>
          </c:extLst>
        </c:ser>
        <c:ser>
          <c:idx val="2"/>
          <c:order val="2"/>
          <c:tx>
            <c:strRef>
              <c:f>'2022'!$E$27</c:f>
              <c:strCache>
                <c:ptCount val="1"/>
                <c:pt idx="0">
                  <c:v>Bastant Bé</c:v>
                </c:pt>
              </c:strCache>
            </c:strRef>
          </c:tx>
          <c:spPr>
            <a:gradFill>
              <a:gsLst>
                <a:gs pos="29000">
                  <a:schemeClr val="accent1"/>
                </a:gs>
                <a:gs pos="100000">
                  <a:schemeClr val="accent5"/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dLbl>
              <c:idx val="10"/>
              <c:layout>
                <c:manualLayout>
                  <c:x val="0"/>
                  <c:y val="4.775762890517327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71-4012-A96F-0A5B3DC78E01}"/>
                </c:ext>
              </c:extLst>
            </c:dLbl>
            <c:dLbl>
              <c:idx val="17"/>
              <c:layout>
                <c:manualLayout>
                  <c:x val="0"/>
                  <c:y val="-9.55152578103465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371-4012-A96F-0A5B3DC78E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'2023'!$C$30:$C$53</c:f>
              <c:strCache>
                <c:ptCount val="24"/>
                <c:pt idx="0">
                  <c:v>Agr.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Indus. Inf</c:v>
                </c:pt>
                <c:pt idx="16">
                  <c:v>Industr.</c:v>
                </c:pt>
                <c:pt idx="17">
                  <c:v>Inf. ADE</c:v>
                </c:pt>
                <c:pt idx="18">
                  <c:v>Ing. Edif.</c:v>
                </c:pt>
                <c:pt idx="19">
                  <c:v>Teleco ADE</c:v>
                </c:pt>
                <c:pt idx="20">
                  <c:v>Teleco Cam</c:v>
                </c:pt>
                <c:pt idx="21">
                  <c:v>Teleco Geo</c:v>
                </c:pt>
                <c:pt idx="22">
                  <c:v>Teleco Inf</c:v>
                </c:pt>
                <c:pt idx="23">
                  <c:v>Uni.Master</c:v>
                </c:pt>
              </c:strCache>
            </c:strRef>
          </c:cat>
          <c:val>
            <c:numRef>
              <c:f>'2023'!$N$30:$N$53</c:f>
              <c:numCache>
                <c:formatCode>0%</c:formatCode>
                <c:ptCount val="24"/>
                <c:pt idx="0">
                  <c:v>0.45333333333333331</c:v>
                </c:pt>
                <c:pt idx="1">
                  <c:v>0.30208333333333331</c:v>
                </c:pt>
                <c:pt idx="2">
                  <c:v>0.28182268449727588</c:v>
                </c:pt>
                <c:pt idx="3">
                  <c:v>0.25563909774436089</c:v>
                </c:pt>
                <c:pt idx="4">
                  <c:v>0.21977052074139453</c:v>
                </c:pt>
                <c:pt idx="5">
                  <c:v>0.28023465703971118</c:v>
                </c:pt>
                <c:pt idx="6">
                  <c:v>0.25098658247829519</c:v>
                </c:pt>
                <c:pt idx="7">
                  <c:v>0.14931563666528411</c:v>
                </c:pt>
                <c:pt idx="8">
                  <c:v>0.24263173563560583</c:v>
                </c:pt>
                <c:pt idx="9">
                  <c:v>0.3089382123575285</c:v>
                </c:pt>
                <c:pt idx="10">
                  <c:v>0.2717241379310345</c:v>
                </c:pt>
                <c:pt idx="11">
                  <c:v>0.3403590944574551</c:v>
                </c:pt>
                <c:pt idx="12">
                  <c:v>0.32209737827715357</c:v>
                </c:pt>
                <c:pt idx="13">
                  <c:v>0.27657142857142858</c:v>
                </c:pt>
                <c:pt idx="14">
                  <c:v>0.30285714285714288</c:v>
                </c:pt>
                <c:pt idx="15">
                  <c:v>0.125</c:v>
                </c:pt>
                <c:pt idx="16">
                  <c:v>0.28575</c:v>
                </c:pt>
                <c:pt idx="17">
                  <c:v>0.31092436974789917</c:v>
                </c:pt>
                <c:pt idx="18">
                  <c:v>0.29954441913439633</c:v>
                </c:pt>
                <c:pt idx="19">
                  <c:v>0.36395759717314485</c:v>
                </c:pt>
                <c:pt idx="20">
                  <c:v>0.31707317073170732</c:v>
                </c:pt>
                <c:pt idx="21">
                  <c:v>0.61538461538461542</c:v>
                </c:pt>
                <c:pt idx="22">
                  <c:v>0.3125</c:v>
                </c:pt>
                <c:pt idx="23">
                  <c:v>0.14686998394863562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371-4012-A96F-0A5B3DC78E01}"/>
            </c:ext>
          </c:extLst>
        </c:ser>
        <c:ser>
          <c:idx val="3"/>
          <c:order val="3"/>
          <c:tx>
            <c:strRef>
              <c:f>'2022'!$F$27</c:f>
              <c:strCache>
                <c:ptCount val="1"/>
                <c:pt idx="0">
                  <c:v>Perfectament</c:v>
                </c:pt>
              </c:strCache>
            </c:strRef>
          </c:tx>
          <c:spPr>
            <a:gradFill>
              <a:gsLst>
                <a:gs pos="7000">
                  <a:schemeClr val="accent3">
                    <a:lumMod val="75000"/>
                  </a:schemeClr>
                </a:gs>
                <a:gs pos="100000">
                  <a:srgbClr val="92D050"/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'2023'!$C$30:$C$53</c:f>
              <c:strCache>
                <c:ptCount val="24"/>
                <c:pt idx="0">
                  <c:v>Agr.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Indus. Inf</c:v>
                </c:pt>
                <c:pt idx="16">
                  <c:v>Industr.</c:v>
                </c:pt>
                <c:pt idx="17">
                  <c:v>Inf. ADE</c:v>
                </c:pt>
                <c:pt idx="18">
                  <c:v>Ing. Edif.</c:v>
                </c:pt>
                <c:pt idx="19">
                  <c:v>Teleco ADE</c:v>
                </c:pt>
                <c:pt idx="20">
                  <c:v>Teleco Cam</c:v>
                </c:pt>
                <c:pt idx="21">
                  <c:v>Teleco Geo</c:v>
                </c:pt>
                <c:pt idx="22">
                  <c:v>Teleco Inf</c:v>
                </c:pt>
                <c:pt idx="23">
                  <c:v>Uni.Master</c:v>
                </c:pt>
              </c:strCache>
            </c:strRef>
          </c:cat>
          <c:val>
            <c:numRef>
              <c:f>'2023'!$O$30:$O$53</c:f>
              <c:numCache>
                <c:formatCode>0%</c:formatCode>
                <c:ptCount val="24"/>
                <c:pt idx="0">
                  <c:v>0.33333333333333331</c:v>
                </c:pt>
                <c:pt idx="1">
                  <c:v>0.44791666666666669</c:v>
                </c:pt>
                <c:pt idx="2">
                  <c:v>0.32194155522535911</c:v>
                </c:pt>
                <c:pt idx="3">
                  <c:v>0.38345864661654133</c:v>
                </c:pt>
                <c:pt idx="4">
                  <c:v>0.24183583406884379</c:v>
                </c:pt>
                <c:pt idx="5">
                  <c:v>0.31543321299638988</c:v>
                </c:pt>
                <c:pt idx="6">
                  <c:v>0.2841357537490134</c:v>
                </c:pt>
                <c:pt idx="7">
                  <c:v>0.20406470344255495</c:v>
                </c:pt>
                <c:pt idx="8">
                  <c:v>0.25632628758559095</c:v>
                </c:pt>
                <c:pt idx="9">
                  <c:v>0.30173965206958608</c:v>
                </c:pt>
                <c:pt idx="10">
                  <c:v>0.27613793103448275</c:v>
                </c:pt>
                <c:pt idx="11">
                  <c:v>0.30015612802498048</c:v>
                </c:pt>
                <c:pt idx="12">
                  <c:v>0.29812734082397002</c:v>
                </c:pt>
                <c:pt idx="13">
                  <c:v>0.27847619047619049</c:v>
                </c:pt>
                <c:pt idx="14">
                  <c:v>0.19142857142857142</c:v>
                </c:pt>
                <c:pt idx="15">
                  <c:v>0.375</c:v>
                </c:pt>
                <c:pt idx="16">
                  <c:v>0.29225000000000001</c:v>
                </c:pt>
                <c:pt idx="17">
                  <c:v>0.31932773109243695</c:v>
                </c:pt>
                <c:pt idx="18">
                  <c:v>0.23006833712984054</c:v>
                </c:pt>
                <c:pt idx="19">
                  <c:v>0.25795053003533569</c:v>
                </c:pt>
                <c:pt idx="20">
                  <c:v>0.36585365853658536</c:v>
                </c:pt>
                <c:pt idx="21">
                  <c:v>0.23076923076923078</c:v>
                </c:pt>
                <c:pt idx="22">
                  <c:v>0.28125</c:v>
                </c:pt>
                <c:pt idx="23">
                  <c:v>0.18298555377207062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371-4012-A96F-0A5B3DC78E0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1160512"/>
        <c:axId val="321175072"/>
      </c:barChart>
      <c:catAx>
        <c:axId val="321160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21175072"/>
        <c:crosses val="autoZero"/>
        <c:auto val="1"/>
        <c:lblAlgn val="ctr"/>
        <c:lblOffset val="100"/>
        <c:noMultiLvlLbl val="0"/>
      </c:catAx>
      <c:valAx>
        <c:axId val="32117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21160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800" b="1" i="0" baseline="0">
                <a:effectLst/>
              </a:rPr>
              <a:t>Alumnes que entenen el valencià per centres 2023-2024</a:t>
            </a:r>
            <a:endParaRPr lang="ca-ES-valencia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'2023'!$C$57</c:f>
              <c:strCache>
                <c:ptCount val="1"/>
                <c:pt idx="0">
                  <c:v>Gens</c:v>
                </c:pt>
              </c:strCache>
            </c:strRef>
          </c:tx>
          <c:spPr>
            <a:gradFill>
              <a:gsLst>
                <a:gs pos="38000">
                  <a:schemeClr val="accent2"/>
                </a:gs>
                <a:gs pos="100000">
                  <a:schemeClr val="accent2">
                    <a:lumMod val="60000"/>
                    <a:lumOff val="40000"/>
                  </a:schemeClr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'2023'!$C$30:$C$53</c:f>
              <c:strCache>
                <c:ptCount val="24"/>
                <c:pt idx="0">
                  <c:v>Agr.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Indus. Inf</c:v>
                </c:pt>
                <c:pt idx="16">
                  <c:v>Industr.</c:v>
                </c:pt>
                <c:pt idx="17">
                  <c:v>Inf. ADE</c:v>
                </c:pt>
                <c:pt idx="18">
                  <c:v>Ing. Edif.</c:v>
                </c:pt>
                <c:pt idx="19">
                  <c:v>Teleco ADE</c:v>
                </c:pt>
                <c:pt idx="20">
                  <c:v>Teleco Cam</c:v>
                </c:pt>
                <c:pt idx="21">
                  <c:v>Teleco Geo</c:v>
                </c:pt>
                <c:pt idx="22">
                  <c:v>Teleco Inf</c:v>
                </c:pt>
                <c:pt idx="23">
                  <c:v>Uni.Master</c:v>
                </c:pt>
              </c:strCache>
            </c:strRef>
          </c:cat>
          <c:val>
            <c:numRef>
              <c:f>'2023'!$P$30:$P$53</c:f>
              <c:numCache>
                <c:formatCode>0%</c:formatCode>
                <c:ptCount val="24"/>
                <c:pt idx="0">
                  <c:v>0.04</c:v>
                </c:pt>
                <c:pt idx="1">
                  <c:v>6.25E-2</c:v>
                </c:pt>
                <c:pt idx="2">
                  <c:v>0.13323427439326399</c:v>
                </c:pt>
                <c:pt idx="3">
                  <c:v>0.12030075187969924</c:v>
                </c:pt>
                <c:pt idx="4">
                  <c:v>0.22771403353927624</c:v>
                </c:pt>
                <c:pt idx="5">
                  <c:v>0.14801444043321299</c:v>
                </c:pt>
                <c:pt idx="6">
                  <c:v>0.19337016574585636</c:v>
                </c:pt>
                <c:pt idx="7">
                  <c:v>0.26379095810866859</c:v>
                </c:pt>
                <c:pt idx="8">
                  <c:v>0.19142601964870498</c:v>
                </c:pt>
                <c:pt idx="9">
                  <c:v>0.11397720455908818</c:v>
                </c:pt>
                <c:pt idx="10">
                  <c:v>0.15475862068965518</c:v>
                </c:pt>
                <c:pt idx="11">
                  <c:v>0.10187353629976581</c:v>
                </c:pt>
                <c:pt idx="12">
                  <c:v>0.11835205992509364</c:v>
                </c:pt>
                <c:pt idx="13">
                  <c:v>0.11314285714285714</c:v>
                </c:pt>
                <c:pt idx="14">
                  <c:v>0.22857142857142856</c:v>
                </c:pt>
                <c:pt idx="15">
                  <c:v>0.1875</c:v>
                </c:pt>
                <c:pt idx="16">
                  <c:v>0.14449999999999999</c:v>
                </c:pt>
                <c:pt idx="17">
                  <c:v>7.9831932773109238E-2</c:v>
                </c:pt>
                <c:pt idx="18">
                  <c:v>0.18906605922551253</c:v>
                </c:pt>
                <c:pt idx="19">
                  <c:v>7.0671378091872794E-2</c:v>
                </c:pt>
                <c:pt idx="20">
                  <c:v>7.3170731707317069E-2</c:v>
                </c:pt>
                <c:pt idx="21">
                  <c:v>7.6923076923076927E-2</c:v>
                </c:pt>
                <c:pt idx="22">
                  <c:v>0.125</c:v>
                </c:pt>
                <c:pt idx="23">
                  <c:v>0.3475120385232745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E4-4D04-8B59-DCC8985F5044}"/>
            </c:ext>
          </c:extLst>
        </c:ser>
        <c:ser>
          <c:idx val="1"/>
          <c:order val="1"/>
          <c:tx>
            <c:strRef>
              <c:f>'2022'!$D$27</c:f>
              <c:strCache>
                <c:ptCount val="1"/>
                <c:pt idx="0">
                  <c:v>Un poc</c:v>
                </c:pt>
              </c:strCache>
            </c:strRef>
          </c:tx>
          <c:spPr>
            <a:gradFill>
              <a:gsLst>
                <a:gs pos="13000">
                  <a:schemeClr val="accent6"/>
                </a:gs>
                <a:gs pos="100000">
                  <a:srgbClr val="FFC000"/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dLbl>
              <c:idx val="11"/>
              <c:layout>
                <c:manualLayout>
                  <c:x val="0"/>
                  <c:y val="-9.55152578103465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E4-4D04-8B59-DCC8985F50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'2023'!$C$30:$C$53</c:f>
              <c:strCache>
                <c:ptCount val="24"/>
                <c:pt idx="0">
                  <c:v>Agr.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Indus. Inf</c:v>
                </c:pt>
                <c:pt idx="16">
                  <c:v>Industr.</c:v>
                </c:pt>
                <c:pt idx="17">
                  <c:v>Inf. ADE</c:v>
                </c:pt>
                <c:pt idx="18">
                  <c:v>Ing. Edif.</c:v>
                </c:pt>
                <c:pt idx="19">
                  <c:v>Teleco ADE</c:v>
                </c:pt>
                <c:pt idx="20">
                  <c:v>Teleco Cam</c:v>
                </c:pt>
                <c:pt idx="21">
                  <c:v>Teleco Geo</c:v>
                </c:pt>
                <c:pt idx="22">
                  <c:v>Teleco Inf</c:v>
                </c:pt>
                <c:pt idx="23">
                  <c:v>Uni.Master</c:v>
                </c:pt>
              </c:strCache>
            </c:strRef>
          </c:cat>
          <c:val>
            <c:numRef>
              <c:f>'2023'!$Q$30:$Q$53</c:f>
              <c:numCache>
                <c:formatCode>0%</c:formatCode>
                <c:ptCount val="24"/>
                <c:pt idx="0">
                  <c:v>6.6666666666666666E-2</c:v>
                </c:pt>
                <c:pt idx="1">
                  <c:v>7.2916666666666671E-2</c:v>
                </c:pt>
                <c:pt idx="2">
                  <c:v>0.12233779098563645</c:v>
                </c:pt>
                <c:pt idx="3">
                  <c:v>0.11278195488721804</c:v>
                </c:pt>
                <c:pt idx="4">
                  <c:v>0.18093556928508384</c:v>
                </c:pt>
                <c:pt idx="5">
                  <c:v>0.12861010830324909</c:v>
                </c:pt>
                <c:pt idx="6">
                  <c:v>0.14443567482241515</c:v>
                </c:pt>
                <c:pt idx="7">
                  <c:v>0.2310244711737868</c:v>
                </c:pt>
                <c:pt idx="8">
                  <c:v>0.16046442393569516</c:v>
                </c:pt>
                <c:pt idx="9">
                  <c:v>0.13437312537492502</c:v>
                </c:pt>
                <c:pt idx="10">
                  <c:v>0.1630344827586207</c:v>
                </c:pt>
                <c:pt idx="11">
                  <c:v>0.11475409836065574</c:v>
                </c:pt>
                <c:pt idx="12">
                  <c:v>0.11760299625468165</c:v>
                </c:pt>
                <c:pt idx="13">
                  <c:v>0.15504761904761905</c:v>
                </c:pt>
                <c:pt idx="14">
                  <c:v>0.14000000000000001</c:v>
                </c:pt>
                <c:pt idx="15">
                  <c:v>0.125</c:v>
                </c:pt>
                <c:pt idx="16">
                  <c:v>0.13075000000000001</c:v>
                </c:pt>
                <c:pt idx="17">
                  <c:v>0.10084033613445378</c:v>
                </c:pt>
                <c:pt idx="18">
                  <c:v>0.15148063781321183</c:v>
                </c:pt>
                <c:pt idx="19">
                  <c:v>0.12014134275618374</c:v>
                </c:pt>
                <c:pt idx="20">
                  <c:v>0.12195121951219512</c:v>
                </c:pt>
                <c:pt idx="21">
                  <c:v>0</c:v>
                </c:pt>
                <c:pt idx="22">
                  <c:v>0.25</c:v>
                </c:pt>
                <c:pt idx="23">
                  <c:v>0.20947030497592295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E4-4D04-8B59-DCC8985F5044}"/>
            </c:ext>
          </c:extLst>
        </c:ser>
        <c:ser>
          <c:idx val="2"/>
          <c:order val="2"/>
          <c:tx>
            <c:strRef>
              <c:f>'2022'!$E$27</c:f>
              <c:strCache>
                <c:ptCount val="1"/>
                <c:pt idx="0">
                  <c:v>Bastant Bé</c:v>
                </c:pt>
              </c:strCache>
            </c:strRef>
          </c:tx>
          <c:spPr>
            <a:gradFill>
              <a:gsLst>
                <a:gs pos="29000">
                  <a:schemeClr val="accent1"/>
                </a:gs>
                <a:gs pos="100000">
                  <a:schemeClr val="accent5"/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dLbl>
              <c:idx val="10"/>
              <c:layout>
                <c:manualLayout>
                  <c:x val="0"/>
                  <c:y val="4.775762890517327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E4-4D04-8B59-DCC8985F5044}"/>
                </c:ext>
              </c:extLst>
            </c:dLbl>
            <c:dLbl>
              <c:idx val="17"/>
              <c:layout>
                <c:manualLayout>
                  <c:x val="0"/>
                  <c:y val="-9.55152578103465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FE4-4D04-8B59-DCC8985F50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'2023'!$C$30:$C$53</c:f>
              <c:strCache>
                <c:ptCount val="24"/>
                <c:pt idx="0">
                  <c:v>Agr.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Indus. Inf</c:v>
                </c:pt>
                <c:pt idx="16">
                  <c:v>Industr.</c:v>
                </c:pt>
                <c:pt idx="17">
                  <c:v>Inf. ADE</c:v>
                </c:pt>
                <c:pt idx="18">
                  <c:v>Ing. Edif.</c:v>
                </c:pt>
                <c:pt idx="19">
                  <c:v>Teleco ADE</c:v>
                </c:pt>
                <c:pt idx="20">
                  <c:v>Teleco Cam</c:v>
                </c:pt>
                <c:pt idx="21">
                  <c:v>Teleco Geo</c:v>
                </c:pt>
                <c:pt idx="22">
                  <c:v>Teleco Inf</c:v>
                </c:pt>
                <c:pt idx="23">
                  <c:v>Uni.Master</c:v>
                </c:pt>
              </c:strCache>
            </c:strRef>
          </c:cat>
          <c:val>
            <c:numRef>
              <c:f>'2023'!$R$30:$R$53</c:f>
              <c:numCache>
                <c:formatCode>0%</c:formatCode>
                <c:ptCount val="24"/>
                <c:pt idx="0">
                  <c:v>0.29333333333333333</c:v>
                </c:pt>
                <c:pt idx="1">
                  <c:v>0.14583333333333334</c:v>
                </c:pt>
                <c:pt idx="2">
                  <c:v>0.17929668152550768</c:v>
                </c:pt>
                <c:pt idx="3">
                  <c:v>0.20300751879699247</c:v>
                </c:pt>
                <c:pt idx="4">
                  <c:v>0.16946160635481025</c:v>
                </c:pt>
                <c:pt idx="5">
                  <c:v>0.16696750902527077</c:v>
                </c:pt>
                <c:pt idx="6">
                  <c:v>0.15469613259668508</c:v>
                </c:pt>
                <c:pt idx="7">
                  <c:v>0.1318954790543343</c:v>
                </c:pt>
                <c:pt idx="8">
                  <c:v>0.17296814528133372</c:v>
                </c:pt>
                <c:pt idx="9">
                  <c:v>0.22375524895020996</c:v>
                </c:pt>
                <c:pt idx="10">
                  <c:v>0.17986206896551724</c:v>
                </c:pt>
                <c:pt idx="11">
                  <c:v>0.21116315378610462</c:v>
                </c:pt>
                <c:pt idx="12">
                  <c:v>0.21348314606741572</c:v>
                </c:pt>
                <c:pt idx="13">
                  <c:v>0.18438095238095237</c:v>
                </c:pt>
                <c:pt idx="14">
                  <c:v>0.19142857142857142</c:v>
                </c:pt>
                <c:pt idx="15">
                  <c:v>0.125</c:v>
                </c:pt>
                <c:pt idx="16">
                  <c:v>0.19550000000000001</c:v>
                </c:pt>
                <c:pt idx="17">
                  <c:v>0.30672268907563027</c:v>
                </c:pt>
                <c:pt idx="18">
                  <c:v>0.20387243735763097</c:v>
                </c:pt>
                <c:pt idx="19">
                  <c:v>0.26855123674911663</c:v>
                </c:pt>
                <c:pt idx="20">
                  <c:v>0.26829268292682928</c:v>
                </c:pt>
                <c:pt idx="21">
                  <c:v>0.46153846153846156</c:v>
                </c:pt>
                <c:pt idx="22">
                  <c:v>9.375E-2</c:v>
                </c:pt>
                <c:pt idx="23">
                  <c:v>0.11556982343499198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FE4-4D04-8B59-DCC8985F5044}"/>
            </c:ext>
          </c:extLst>
        </c:ser>
        <c:ser>
          <c:idx val="3"/>
          <c:order val="3"/>
          <c:tx>
            <c:strRef>
              <c:f>'2022'!$F$27</c:f>
              <c:strCache>
                <c:ptCount val="1"/>
                <c:pt idx="0">
                  <c:v>Perfectament</c:v>
                </c:pt>
              </c:strCache>
            </c:strRef>
          </c:tx>
          <c:spPr>
            <a:gradFill>
              <a:gsLst>
                <a:gs pos="7000">
                  <a:schemeClr val="accent3">
                    <a:lumMod val="75000"/>
                  </a:schemeClr>
                </a:gs>
                <a:gs pos="100000">
                  <a:srgbClr val="92D050"/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'2023'!$C$30:$C$53</c:f>
              <c:strCache>
                <c:ptCount val="24"/>
                <c:pt idx="0">
                  <c:v>Agr.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Indus. Inf</c:v>
                </c:pt>
                <c:pt idx="16">
                  <c:v>Industr.</c:v>
                </c:pt>
                <c:pt idx="17">
                  <c:v>Inf. ADE</c:v>
                </c:pt>
                <c:pt idx="18">
                  <c:v>Ing. Edif.</c:v>
                </c:pt>
                <c:pt idx="19">
                  <c:v>Teleco ADE</c:v>
                </c:pt>
                <c:pt idx="20">
                  <c:v>Teleco Cam</c:v>
                </c:pt>
                <c:pt idx="21">
                  <c:v>Teleco Geo</c:v>
                </c:pt>
                <c:pt idx="22">
                  <c:v>Teleco Inf</c:v>
                </c:pt>
                <c:pt idx="23">
                  <c:v>Uni.Master</c:v>
                </c:pt>
              </c:strCache>
            </c:strRef>
          </c:cat>
          <c:val>
            <c:numRef>
              <c:f>'2023'!$S$30:$S$53</c:f>
              <c:numCache>
                <c:formatCode>0%</c:formatCode>
                <c:ptCount val="24"/>
                <c:pt idx="0">
                  <c:v>0.6</c:v>
                </c:pt>
                <c:pt idx="1">
                  <c:v>0.71875</c:v>
                </c:pt>
                <c:pt idx="2">
                  <c:v>0.56513125309559187</c:v>
                </c:pt>
                <c:pt idx="3">
                  <c:v>0.56390977443609025</c:v>
                </c:pt>
                <c:pt idx="4">
                  <c:v>0.42188879082082964</c:v>
                </c:pt>
                <c:pt idx="5">
                  <c:v>0.55640794223826717</c:v>
                </c:pt>
                <c:pt idx="6">
                  <c:v>0.50749802683504341</c:v>
                </c:pt>
                <c:pt idx="7">
                  <c:v>0.37328909166321028</c:v>
                </c:pt>
                <c:pt idx="8">
                  <c:v>0.47514141113426617</c:v>
                </c:pt>
                <c:pt idx="9">
                  <c:v>0.52789442111577689</c:v>
                </c:pt>
                <c:pt idx="10">
                  <c:v>0.50234482758620691</c:v>
                </c:pt>
                <c:pt idx="11">
                  <c:v>0.57220921155347382</c:v>
                </c:pt>
                <c:pt idx="12">
                  <c:v>0.550561797752809</c:v>
                </c:pt>
                <c:pt idx="13">
                  <c:v>0.54742857142857138</c:v>
                </c:pt>
                <c:pt idx="14">
                  <c:v>0.44</c:v>
                </c:pt>
                <c:pt idx="15">
                  <c:v>0.5625</c:v>
                </c:pt>
                <c:pt idx="16">
                  <c:v>0.52925</c:v>
                </c:pt>
                <c:pt idx="17">
                  <c:v>0.51260504201680668</c:v>
                </c:pt>
                <c:pt idx="18">
                  <c:v>0.45558086560364464</c:v>
                </c:pt>
                <c:pt idx="19">
                  <c:v>0.54063604240282681</c:v>
                </c:pt>
                <c:pt idx="20">
                  <c:v>0.53658536585365857</c:v>
                </c:pt>
                <c:pt idx="21">
                  <c:v>0.46153846153846156</c:v>
                </c:pt>
                <c:pt idx="22">
                  <c:v>0.53125</c:v>
                </c:pt>
                <c:pt idx="23">
                  <c:v>0.3274478330658106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FE4-4D04-8B59-DCC8985F504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1160512"/>
        <c:axId val="321175072"/>
      </c:barChart>
      <c:catAx>
        <c:axId val="321160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21175072"/>
        <c:crosses val="autoZero"/>
        <c:auto val="1"/>
        <c:lblAlgn val="ctr"/>
        <c:lblOffset val="100"/>
        <c:noMultiLvlLbl val="0"/>
      </c:catAx>
      <c:valAx>
        <c:axId val="32117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21160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Coneixement del valencià dels alumnes curs 2024-2025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'2024'!$C$57</c:f>
              <c:strCache>
                <c:ptCount val="1"/>
                <c:pt idx="0">
                  <c:v>Gens</c:v>
                </c:pt>
              </c:strCache>
            </c:strRef>
          </c:tx>
          <c:spPr>
            <a:gradFill flip="none" rotWithShape="1">
              <a:gsLst>
                <a:gs pos="0">
                  <a:schemeClr val="accent2">
                    <a:lumMod val="67000"/>
                  </a:schemeClr>
                </a:gs>
                <a:gs pos="52000">
                  <a:schemeClr val="accent2">
                    <a:lumMod val="97000"/>
                    <a:lumOff val="3000"/>
                  </a:schemeClr>
                </a:gs>
                <a:gs pos="100000">
                  <a:schemeClr val="accent2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'2022'!$C$52:$F$52</c:f>
              <c:strCache>
                <c:ptCount val="4"/>
                <c:pt idx="0">
                  <c:v>Sap parlar</c:v>
                </c:pt>
                <c:pt idx="1">
                  <c:v>Sap llegir</c:v>
                </c:pt>
                <c:pt idx="2">
                  <c:v>Sap escriure</c:v>
                </c:pt>
                <c:pt idx="3">
                  <c:v>Entén</c:v>
                </c:pt>
              </c:strCache>
            </c:strRef>
          </c:cat>
          <c:val>
            <c:numRef>
              <c:f>'2024'!$D$57:$G$57</c:f>
              <c:numCache>
                <c:formatCode>0.0%</c:formatCode>
                <c:ptCount val="4"/>
                <c:pt idx="0">
                  <c:v>0.29297951359769975</c:v>
                </c:pt>
                <c:pt idx="1">
                  <c:v>0.20402539834671141</c:v>
                </c:pt>
                <c:pt idx="2">
                  <c:v>0.31900682880076675</c:v>
                </c:pt>
                <c:pt idx="3">
                  <c:v>0.16478974481849767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45-4C83-9774-311D69E63B8C}"/>
            </c:ext>
          </c:extLst>
        </c:ser>
        <c:ser>
          <c:idx val="1"/>
          <c:order val="1"/>
          <c:tx>
            <c:strRef>
              <c:f>'2024'!$C$58</c:f>
              <c:strCache>
                <c:ptCount val="1"/>
                <c:pt idx="0">
                  <c:v>Un poc</c:v>
                </c:pt>
              </c:strCache>
            </c:strRef>
          </c:tx>
          <c:spPr>
            <a:gradFill rotWithShape="1">
              <a:gsLst>
                <a:gs pos="0">
                  <a:schemeClr val="accent6"/>
                </a:gs>
                <a:gs pos="56000">
                  <a:srgbClr val="FFC000"/>
                </a:gs>
                <a:gs pos="100000">
                  <a:schemeClr val="accent6">
                    <a:lumMod val="60000"/>
                    <a:lumOff val="40000"/>
                  </a:schemeClr>
                </a:gs>
              </a:gsLst>
              <a:lin ang="16200000" scaled="1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'2022'!$C$52:$F$52</c:f>
              <c:strCache>
                <c:ptCount val="4"/>
                <c:pt idx="0">
                  <c:v>Sap parlar</c:v>
                </c:pt>
                <c:pt idx="1">
                  <c:v>Sap llegir</c:v>
                </c:pt>
                <c:pt idx="2">
                  <c:v>Sap escriure</c:v>
                </c:pt>
                <c:pt idx="3">
                  <c:v>Entén</c:v>
                </c:pt>
              </c:strCache>
            </c:strRef>
          </c:cat>
          <c:val>
            <c:numRef>
              <c:f>'2024'!$D$58:$G$58</c:f>
              <c:numCache>
                <c:formatCode>0.0%</c:formatCode>
                <c:ptCount val="4"/>
                <c:pt idx="0">
                  <c:v>0.1516113573739068</c:v>
                </c:pt>
                <c:pt idx="1">
                  <c:v>0.13780400143764227</c:v>
                </c:pt>
                <c:pt idx="2">
                  <c:v>0.13400023960704444</c:v>
                </c:pt>
                <c:pt idx="3">
                  <c:v>0.15092248712112136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45-4C83-9774-311D69E63B8C}"/>
            </c:ext>
          </c:extLst>
        </c:ser>
        <c:ser>
          <c:idx val="2"/>
          <c:order val="2"/>
          <c:tx>
            <c:strRef>
              <c:f>'2024'!$C$59</c:f>
              <c:strCache>
                <c:ptCount val="1"/>
                <c:pt idx="0">
                  <c:v>Bastant</c:v>
                </c:pt>
              </c:strCache>
            </c:strRef>
          </c:tx>
          <c:spPr>
            <a:gradFill rotWithShape="1">
              <a:gsLst>
                <a:gs pos="27000">
                  <a:schemeClr val="accent1"/>
                </a:gs>
                <a:gs pos="100000">
                  <a:schemeClr val="accent5"/>
                </a:gs>
              </a:gsLst>
              <a:lin ang="16200000" scaled="1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'2022'!$C$52:$F$52</c:f>
              <c:strCache>
                <c:ptCount val="4"/>
                <c:pt idx="0">
                  <c:v>Sap parlar</c:v>
                </c:pt>
                <c:pt idx="1">
                  <c:v>Sap llegir</c:v>
                </c:pt>
                <c:pt idx="2">
                  <c:v>Sap escriure</c:v>
                </c:pt>
                <c:pt idx="3">
                  <c:v>Entén</c:v>
                </c:pt>
              </c:strCache>
            </c:strRef>
          </c:cat>
          <c:val>
            <c:numRef>
              <c:f>'2024'!$D$59:$G$59</c:f>
              <c:numCache>
                <c:formatCode>0.0%</c:formatCode>
                <c:ptCount val="4"/>
                <c:pt idx="0">
                  <c:v>0.2410446867137894</c:v>
                </c:pt>
                <c:pt idx="1">
                  <c:v>0.18392835749371031</c:v>
                </c:pt>
                <c:pt idx="2">
                  <c:v>0.26644303342518272</c:v>
                </c:pt>
                <c:pt idx="3">
                  <c:v>0.1780879357853121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45-4C83-9774-311D69E63B8C}"/>
            </c:ext>
          </c:extLst>
        </c:ser>
        <c:ser>
          <c:idx val="3"/>
          <c:order val="3"/>
          <c:tx>
            <c:strRef>
              <c:f>'2024'!$C$60</c:f>
              <c:strCache>
                <c:ptCount val="1"/>
                <c:pt idx="0">
                  <c:v>Perfectament</c:v>
                </c:pt>
              </c:strCache>
            </c:strRef>
          </c:tx>
          <c:spPr>
            <a:gradFill rotWithShape="1">
              <a:gsLst>
                <a:gs pos="72000">
                  <a:srgbClr val="92D050"/>
                </a:gs>
                <a:gs pos="0">
                  <a:schemeClr val="accent3">
                    <a:lumMod val="75000"/>
                  </a:schemeClr>
                </a:gs>
                <a:gs pos="100000">
                  <a:schemeClr val="accent3">
                    <a:lumMod val="60000"/>
                    <a:lumOff val="40000"/>
                  </a:schemeClr>
                </a:gs>
              </a:gsLst>
              <a:lin ang="16200000" scaled="1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'2022'!$C$52:$F$52</c:f>
              <c:strCache>
                <c:ptCount val="4"/>
                <c:pt idx="0">
                  <c:v>Sap parlar</c:v>
                </c:pt>
                <c:pt idx="1">
                  <c:v>Sap llegir</c:v>
                </c:pt>
                <c:pt idx="2">
                  <c:v>Sap escriure</c:v>
                </c:pt>
                <c:pt idx="3">
                  <c:v>Entén</c:v>
                </c:pt>
              </c:strCache>
            </c:strRef>
          </c:cat>
          <c:val>
            <c:numRef>
              <c:f>'2024'!$D$60:$G$60</c:f>
              <c:numCache>
                <c:formatCode>0.0%</c:formatCode>
                <c:ptCount val="4"/>
                <c:pt idx="0">
                  <c:v>0.31436444231460403</c:v>
                </c:pt>
                <c:pt idx="1">
                  <c:v>0.47424224272193605</c:v>
                </c:pt>
                <c:pt idx="2">
                  <c:v>0.2805498981670061</c:v>
                </c:pt>
                <c:pt idx="3">
                  <c:v>0.50619983227506893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545-4C83-9774-311D69E63B8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436067248"/>
        <c:axId val="436044368"/>
      </c:barChart>
      <c:catAx>
        <c:axId val="436067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36044368"/>
        <c:crosses val="autoZero"/>
        <c:auto val="1"/>
        <c:lblAlgn val="ctr"/>
        <c:lblOffset val="100"/>
        <c:noMultiLvlLbl val="0"/>
      </c:catAx>
      <c:valAx>
        <c:axId val="436044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3606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800" b="1" i="0" baseline="0">
                <a:effectLst/>
              </a:rPr>
              <a:t>Alumnes que saben parlar en valencià per </a:t>
            </a:r>
            <a:r>
              <a:rPr lang="ca-ES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centres 2024-2025</a:t>
            </a:r>
            <a:endParaRPr lang="ca-ES-valencia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'2024'!$C$57</c:f>
              <c:strCache>
                <c:ptCount val="1"/>
                <c:pt idx="0">
                  <c:v>Gens</c:v>
                </c:pt>
              </c:strCache>
            </c:strRef>
          </c:tx>
          <c:spPr>
            <a:gradFill>
              <a:gsLst>
                <a:gs pos="0">
                  <a:schemeClr val="accent2">
                    <a:lumMod val="67000"/>
                  </a:schemeClr>
                </a:gs>
                <a:gs pos="52000">
                  <a:schemeClr val="accent2">
                    <a:lumMod val="97000"/>
                    <a:lumOff val="3000"/>
                  </a:schemeClr>
                </a:gs>
                <a:gs pos="100000">
                  <a:schemeClr val="accent2">
                    <a:lumMod val="60000"/>
                    <a:lumOff val="40000"/>
                  </a:schemeClr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'2024'!$C$30:$C$53</c:f>
              <c:strCache>
                <c:ptCount val="24"/>
                <c:pt idx="0">
                  <c:v>Agr.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Indus. Inf</c:v>
                </c:pt>
                <c:pt idx="16">
                  <c:v>Industr.</c:v>
                </c:pt>
                <c:pt idx="17">
                  <c:v>Inf. ADE</c:v>
                </c:pt>
                <c:pt idx="18">
                  <c:v>Ing. Edif.</c:v>
                </c:pt>
                <c:pt idx="19">
                  <c:v>Teleco ADE</c:v>
                </c:pt>
                <c:pt idx="20">
                  <c:v>Teleco Cam</c:v>
                </c:pt>
                <c:pt idx="21">
                  <c:v>Teleco Geo</c:v>
                </c:pt>
                <c:pt idx="22">
                  <c:v>Teleco Inf</c:v>
                </c:pt>
                <c:pt idx="23">
                  <c:v>Uni.Master</c:v>
                </c:pt>
              </c:strCache>
            </c:strRef>
          </c:cat>
          <c:val>
            <c:numRef>
              <c:f>'2024'!$D$30:$D$53</c:f>
              <c:numCache>
                <c:formatCode>0%</c:formatCode>
                <c:ptCount val="24"/>
                <c:pt idx="0">
                  <c:v>0.11494252873563218</c:v>
                </c:pt>
                <c:pt idx="1">
                  <c:v>0.15</c:v>
                </c:pt>
                <c:pt idx="2">
                  <c:v>0.23789571694599629</c:v>
                </c:pt>
                <c:pt idx="3">
                  <c:v>0.25954198473282442</c:v>
                </c:pt>
                <c:pt idx="4">
                  <c:v>0.37587548638132295</c:v>
                </c:pt>
                <c:pt idx="5">
                  <c:v>0.23549488054607509</c:v>
                </c:pt>
                <c:pt idx="6">
                  <c:v>0.29531722054380666</c:v>
                </c:pt>
                <c:pt idx="7">
                  <c:v>0.4593379648549244</c:v>
                </c:pt>
                <c:pt idx="8">
                  <c:v>0.33117583603020495</c:v>
                </c:pt>
                <c:pt idx="9">
                  <c:v>0.21828752642706131</c:v>
                </c:pt>
                <c:pt idx="10">
                  <c:v>0.30802603036876358</c:v>
                </c:pt>
                <c:pt idx="11">
                  <c:v>0.18912881608339538</c:v>
                </c:pt>
                <c:pt idx="12">
                  <c:v>0.22844509948415623</c:v>
                </c:pt>
                <c:pt idx="13">
                  <c:v>0.278544061302682</c:v>
                </c:pt>
                <c:pt idx="14">
                  <c:v>0.34974093264248707</c:v>
                </c:pt>
                <c:pt idx="15">
                  <c:v>0.19354838709677419</c:v>
                </c:pt>
                <c:pt idx="16">
                  <c:v>0.24927466150870406</c:v>
                </c:pt>
                <c:pt idx="17">
                  <c:v>0.15481171548117154</c:v>
                </c:pt>
                <c:pt idx="18">
                  <c:v>0.28462998102466791</c:v>
                </c:pt>
                <c:pt idx="19">
                  <c:v>0.14851485148514851</c:v>
                </c:pt>
                <c:pt idx="20">
                  <c:v>0.2</c:v>
                </c:pt>
                <c:pt idx="21">
                  <c:v>0.2857142857142857</c:v>
                </c:pt>
                <c:pt idx="22">
                  <c:v>0.28260869565217389</c:v>
                </c:pt>
                <c:pt idx="23">
                  <c:v>0.57709923664122142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13-4783-9D9B-B6D9C0330813}"/>
            </c:ext>
          </c:extLst>
        </c:ser>
        <c:ser>
          <c:idx val="1"/>
          <c:order val="1"/>
          <c:tx>
            <c:strRef>
              <c:f>'2022'!$D$27</c:f>
              <c:strCache>
                <c:ptCount val="1"/>
                <c:pt idx="0">
                  <c:v>Un poc</c:v>
                </c:pt>
              </c:strCache>
            </c:strRef>
          </c:tx>
          <c:spPr>
            <a:gradFill>
              <a:gsLst>
                <a:gs pos="0">
                  <a:schemeClr val="accent6"/>
                </a:gs>
                <a:gs pos="100000">
                  <a:srgbClr val="FFC000"/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dLbl>
              <c:idx val="11"/>
              <c:layout>
                <c:manualLayout>
                  <c:x val="0"/>
                  <c:y val="-9.55152578103465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813-4783-9D9B-B6D9C03308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'2024'!$C$30:$C$53</c:f>
              <c:strCache>
                <c:ptCount val="24"/>
                <c:pt idx="0">
                  <c:v>Agr.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Indus. Inf</c:v>
                </c:pt>
                <c:pt idx="16">
                  <c:v>Industr.</c:v>
                </c:pt>
                <c:pt idx="17">
                  <c:v>Inf. ADE</c:v>
                </c:pt>
                <c:pt idx="18">
                  <c:v>Ing. Edif.</c:v>
                </c:pt>
                <c:pt idx="19">
                  <c:v>Teleco ADE</c:v>
                </c:pt>
                <c:pt idx="20">
                  <c:v>Teleco Cam</c:v>
                </c:pt>
                <c:pt idx="21">
                  <c:v>Teleco Geo</c:v>
                </c:pt>
                <c:pt idx="22">
                  <c:v>Teleco Inf</c:v>
                </c:pt>
                <c:pt idx="23">
                  <c:v>Uni.Master</c:v>
                </c:pt>
              </c:strCache>
            </c:strRef>
          </c:cat>
          <c:val>
            <c:numRef>
              <c:f>'2024'!$E$30:$E$53</c:f>
              <c:numCache>
                <c:formatCode>0%</c:formatCode>
                <c:ptCount val="24"/>
                <c:pt idx="0">
                  <c:v>0.14942528735632185</c:v>
                </c:pt>
                <c:pt idx="1">
                  <c:v>7.0000000000000007E-2</c:v>
                </c:pt>
                <c:pt idx="2">
                  <c:v>0.12988826815642457</c:v>
                </c:pt>
                <c:pt idx="3">
                  <c:v>6.8702290076335881E-2</c:v>
                </c:pt>
                <c:pt idx="4">
                  <c:v>0.14708171206225681</c:v>
                </c:pt>
                <c:pt idx="5">
                  <c:v>0.13310580204778158</c:v>
                </c:pt>
                <c:pt idx="6">
                  <c:v>0.14652567975830816</c:v>
                </c:pt>
                <c:pt idx="7">
                  <c:v>0.1565181855333061</c:v>
                </c:pt>
                <c:pt idx="8">
                  <c:v>0.15911542610571736</c:v>
                </c:pt>
                <c:pt idx="9">
                  <c:v>0.16437632135306554</c:v>
                </c:pt>
                <c:pt idx="10">
                  <c:v>0.1420824295010846</c:v>
                </c:pt>
                <c:pt idx="11">
                  <c:v>0.16679076693968728</c:v>
                </c:pt>
                <c:pt idx="12">
                  <c:v>0.14738393515106854</c:v>
                </c:pt>
                <c:pt idx="13">
                  <c:v>0.15134099616858238</c:v>
                </c:pt>
                <c:pt idx="14">
                  <c:v>0.18134715025906736</c:v>
                </c:pt>
                <c:pt idx="15">
                  <c:v>9.6774193548387094E-2</c:v>
                </c:pt>
                <c:pt idx="16">
                  <c:v>0.16320116054158607</c:v>
                </c:pt>
                <c:pt idx="17">
                  <c:v>0.20083682008368201</c:v>
                </c:pt>
                <c:pt idx="18">
                  <c:v>0.16698292220113853</c:v>
                </c:pt>
                <c:pt idx="19">
                  <c:v>0.21122112211221122</c:v>
                </c:pt>
                <c:pt idx="20">
                  <c:v>0.16363636363636364</c:v>
                </c:pt>
                <c:pt idx="21">
                  <c:v>0.19047619047619047</c:v>
                </c:pt>
                <c:pt idx="22">
                  <c:v>0.10869565217391304</c:v>
                </c:pt>
                <c:pt idx="23">
                  <c:v>0.11755725190839694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13-4783-9D9B-B6D9C0330813}"/>
            </c:ext>
          </c:extLst>
        </c:ser>
        <c:ser>
          <c:idx val="2"/>
          <c:order val="2"/>
          <c:tx>
            <c:strRef>
              <c:f>'2022'!$E$27</c:f>
              <c:strCache>
                <c:ptCount val="1"/>
                <c:pt idx="0">
                  <c:v>Bastant Bé</c:v>
                </c:pt>
              </c:strCache>
            </c:strRef>
          </c:tx>
          <c:spPr>
            <a:gradFill>
              <a:gsLst>
                <a:gs pos="38000">
                  <a:schemeClr val="accent1"/>
                </a:gs>
                <a:gs pos="100000">
                  <a:schemeClr val="accent5"/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dLbl>
              <c:idx val="10"/>
              <c:layout>
                <c:manualLayout>
                  <c:x val="0"/>
                  <c:y val="4.775762890517327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813-4783-9D9B-B6D9C0330813}"/>
                </c:ext>
              </c:extLst>
            </c:dLbl>
            <c:dLbl>
              <c:idx val="17"/>
              <c:layout>
                <c:manualLayout>
                  <c:x val="0"/>
                  <c:y val="-9.55152578103465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813-4783-9D9B-B6D9C03308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'2024'!$C$30:$C$53</c:f>
              <c:strCache>
                <c:ptCount val="24"/>
                <c:pt idx="0">
                  <c:v>Agr.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Indus. Inf</c:v>
                </c:pt>
                <c:pt idx="16">
                  <c:v>Industr.</c:v>
                </c:pt>
                <c:pt idx="17">
                  <c:v>Inf. ADE</c:v>
                </c:pt>
                <c:pt idx="18">
                  <c:v>Ing. Edif.</c:v>
                </c:pt>
                <c:pt idx="19">
                  <c:v>Teleco ADE</c:v>
                </c:pt>
                <c:pt idx="20">
                  <c:v>Teleco Cam</c:v>
                </c:pt>
                <c:pt idx="21">
                  <c:v>Teleco Geo</c:v>
                </c:pt>
                <c:pt idx="22">
                  <c:v>Teleco Inf</c:v>
                </c:pt>
                <c:pt idx="23">
                  <c:v>Uni.Master</c:v>
                </c:pt>
              </c:strCache>
            </c:strRef>
          </c:cat>
          <c:val>
            <c:numRef>
              <c:f>'2024'!$F$30:$F$53</c:f>
              <c:numCache>
                <c:formatCode>0%</c:formatCode>
                <c:ptCount val="24"/>
                <c:pt idx="0">
                  <c:v>0.41379310344827586</c:v>
                </c:pt>
                <c:pt idx="1">
                  <c:v>0.26</c:v>
                </c:pt>
                <c:pt idx="2">
                  <c:v>0.27467411545623838</c:v>
                </c:pt>
                <c:pt idx="3">
                  <c:v>0.26717557251908397</c:v>
                </c:pt>
                <c:pt idx="4">
                  <c:v>0.22178988326848248</c:v>
                </c:pt>
                <c:pt idx="5">
                  <c:v>0.22653583617747441</c:v>
                </c:pt>
                <c:pt idx="6">
                  <c:v>0.20317220543806647</c:v>
                </c:pt>
                <c:pt idx="7">
                  <c:v>0.14303228442991417</c:v>
                </c:pt>
                <c:pt idx="8">
                  <c:v>0.21197411003236247</c:v>
                </c:pt>
                <c:pt idx="9">
                  <c:v>0.27325581395348836</c:v>
                </c:pt>
                <c:pt idx="10">
                  <c:v>0.23156182212581344</c:v>
                </c:pt>
                <c:pt idx="11">
                  <c:v>0.30230826507818315</c:v>
                </c:pt>
                <c:pt idx="12">
                  <c:v>0.29697862932940311</c:v>
                </c:pt>
                <c:pt idx="13">
                  <c:v>0.25708812260536401</c:v>
                </c:pt>
                <c:pt idx="14">
                  <c:v>0.25647668393782386</c:v>
                </c:pt>
                <c:pt idx="15">
                  <c:v>0.35483870967741937</c:v>
                </c:pt>
                <c:pt idx="16">
                  <c:v>0.27248549323017407</c:v>
                </c:pt>
                <c:pt idx="17">
                  <c:v>0.34309623430962344</c:v>
                </c:pt>
                <c:pt idx="18">
                  <c:v>0.27229601518026564</c:v>
                </c:pt>
                <c:pt idx="19">
                  <c:v>0.33333333333333331</c:v>
                </c:pt>
                <c:pt idx="20">
                  <c:v>0.23636363636363636</c:v>
                </c:pt>
                <c:pt idx="21">
                  <c:v>0.33333333333333331</c:v>
                </c:pt>
                <c:pt idx="22">
                  <c:v>0.30434782608695654</c:v>
                </c:pt>
                <c:pt idx="23">
                  <c:v>0.10839694656488549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813-4783-9D9B-B6D9C0330813}"/>
            </c:ext>
          </c:extLst>
        </c:ser>
        <c:ser>
          <c:idx val="3"/>
          <c:order val="3"/>
          <c:tx>
            <c:strRef>
              <c:f>'2022'!$F$27</c:f>
              <c:strCache>
                <c:ptCount val="1"/>
                <c:pt idx="0">
                  <c:v>Perfectament</c:v>
                </c:pt>
              </c:strCache>
            </c:strRef>
          </c:tx>
          <c:spPr>
            <a:gradFill>
              <a:gsLst>
                <a:gs pos="7000">
                  <a:schemeClr val="accent3">
                    <a:lumMod val="75000"/>
                  </a:schemeClr>
                </a:gs>
                <a:gs pos="100000">
                  <a:srgbClr val="92D050"/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'2024'!$C$30:$C$53</c:f>
              <c:strCache>
                <c:ptCount val="24"/>
                <c:pt idx="0">
                  <c:v>Agr.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Indus. Inf</c:v>
                </c:pt>
                <c:pt idx="16">
                  <c:v>Industr.</c:v>
                </c:pt>
                <c:pt idx="17">
                  <c:v>Inf. ADE</c:v>
                </c:pt>
                <c:pt idx="18">
                  <c:v>Ing. Edif.</c:v>
                </c:pt>
                <c:pt idx="19">
                  <c:v>Teleco ADE</c:v>
                </c:pt>
                <c:pt idx="20">
                  <c:v>Teleco Cam</c:v>
                </c:pt>
                <c:pt idx="21">
                  <c:v>Teleco Geo</c:v>
                </c:pt>
                <c:pt idx="22">
                  <c:v>Teleco Inf</c:v>
                </c:pt>
                <c:pt idx="23">
                  <c:v>Uni.Master</c:v>
                </c:pt>
              </c:strCache>
            </c:strRef>
          </c:cat>
          <c:val>
            <c:numRef>
              <c:f>'2024'!$G$30:$G$53</c:f>
              <c:numCache>
                <c:formatCode>0%</c:formatCode>
                <c:ptCount val="24"/>
                <c:pt idx="0">
                  <c:v>0.32183908045977011</c:v>
                </c:pt>
                <c:pt idx="1">
                  <c:v>0.52</c:v>
                </c:pt>
                <c:pt idx="2">
                  <c:v>0.35754189944134079</c:v>
                </c:pt>
                <c:pt idx="3">
                  <c:v>0.40458015267175573</c:v>
                </c:pt>
                <c:pt idx="4">
                  <c:v>0.25525291828793772</c:v>
                </c:pt>
                <c:pt idx="5">
                  <c:v>0.40486348122866894</c:v>
                </c:pt>
                <c:pt idx="6">
                  <c:v>0.35498489425981872</c:v>
                </c:pt>
                <c:pt idx="7">
                  <c:v>0.24111156518185534</c:v>
                </c:pt>
                <c:pt idx="8">
                  <c:v>0.29773462783171523</c:v>
                </c:pt>
                <c:pt idx="9">
                  <c:v>0.34408033826638479</c:v>
                </c:pt>
                <c:pt idx="10">
                  <c:v>0.3183297180043384</c:v>
                </c:pt>
                <c:pt idx="11">
                  <c:v>0.34177215189873417</c:v>
                </c:pt>
                <c:pt idx="12">
                  <c:v>0.32719233603537212</c:v>
                </c:pt>
                <c:pt idx="13">
                  <c:v>0.31302681992337167</c:v>
                </c:pt>
                <c:pt idx="14">
                  <c:v>0.21243523316062177</c:v>
                </c:pt>
                <c:pt idx="15">
                  <c:v>0.35483870967741937</c:v>
                </c:pt>
                <c:pt idx="16">
                  <c:v>0.31503868471953578</c:v>
                </c:pt>
                <c:pt idx="17">
                  <c:v>0.30125523012552302</c:v>
                </c:pt>
                <c:pt idx="18">
                  <c:v>0.27609108159392787</c:v>
                </c:pt>
                <c:pt idx="19">
                  <c:v>0.30693069306930693</c:v>
                </c:pt>
                <c:pt idx="20">
                  <c:v>0.4</c:v>
                </c:pt>
                <c:pt idx="21">
                  <c:v>0.19047619047619047</c:v>
                </c:pt>
                <c:pt idx="22">
                  <c:v>0.30434782608695654</c:v>
                </c:pt>
                <c:pt idx="23">
                  <c:v>0.19694656488549619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813-4783-9D9B-B6D9C033081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1160512"/>
        <c:axId val="321175072"/>
      </c:barChart>
      <c:catAx>
        <c:axId val="321160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21175072"/>
        <c:crosses val="autoZero"/>
        <c:auto val="1"/>
        <c:lblAlgn val="ctr"/>
        <c:lblOffset val="100"/>
        <c:noMultiLvlLbl val="0"/>
      </c:catAx>
      <c:valAx>
        <c:axId val="32117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21160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800" b="1" i="0" baseline="0">
                <a:effectLst/>
              </a:rPr>
              <a:t>Alumnes que saben llegir en valencià per </a:t>
            </a:r>
            <a:r>
              <a:rPr lang="ca-ES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centres 2024-2025</a:t>
            </a:r>
            <a:endParaRPr lang="ca-ES-valencia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'2024'!$C$57</c:f>
              <c:strCache>
                <c:ptCount val="1"/>
                <c:pt idx="0">
                  <c:v>Gens</c:v>
                </c:pt>
              </c:strCache>
            </c:strRef>
          </c:tx>
          <c:spPr>
            <a:gradFill>
              <a:gsLst>
                <a:gs pos="38000">
                  <a:schemeClr val="accent2"/>
                </a:gs>
                <a:gs pos="100000">
                  <a:schemeClr val="accent2">
                    <a:lumMod val="60000"/>
                    <a:lumOff val="40000"/>
                  </a:schemeClr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'2024'!$C$30:$C$53</c:f>
              <c:strCache>
                <c:ptCount val="24"/>
                <c:pt idx="0">
                  <c:v>Agr.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Indus. Inf</c:v>
                </c:pt>
                <c:pt idx="16">
                  <c:v>Industr.</c:v>
                </c:pt>
                <c:pt idx="17">
                  <c:v>Inf. ADE</c:v>
                </c:pt>
                <c:pt idx="18">
                  <c:v>Ing. Edif.</c:v>
                </c:pt>
                <c:pt idx="19">
                  <c:v>Teleco ADE</c:v>
                </c:pt>
                <c:pt idx="20">
                  <c:v>Teleco Cam</c:v>
                </c:pt>
                <c:pt idx="21">
                  <c:v>Teleco Geo</c:v>
                </c:pt>
                <c:pt idx="22">
                  <c:v>Teleco Inf</c:v>
                </c:pt>
                <c:pt idx="23">
                  <c:v>Uni.Master</c:v>
                </c:pt>
              </c:strCache>
            </c:strRef>
          </c:cat>
          <c:val>
            <c:numRef>
              <c:f>'2024'!$H$30:$H$53</c:f>
              <c:numCache>
                <c:formatCode>0%</c:formatCode>
                <c:ptCount val="24"/>
                <c:pt idx="0">
                  <c:v>6.8965517241379309E-2</c:v>
                </c:pt>
                <c:pt idx="1">
                  <c:v>0.11</c:v>
                </c:pt>
                <c:pt idx="2">
                  <c:v>0.16899441340782123</c:v>
                </c:pt>
                <c:pt idx="3">
                  <c:v>0.14503816793893129</c:v>
                </c:pt>
                <c:pt idx="4">
                  <c:v>0.27081712062256807</c:v>
                </c:pt>
                <c:pt idx="5">
                  <c:v>0.17491467576791808</c:v>
                </c:pt>
                <c:pt idx="6">
                  <c:v>0.20166163141993956</c:v>
                </c:pt>
                <c:pt idx="7">
                  <c:v>0.30118512464241931</c:v>
                </c:pt>
                <c:pt idx="8">
                  <c:v>0.22572815533980584</c:v>
                </c:pt>
                <c:pt idx="9">
                  <c:v>0.15169133192389006</c:v>
                </c:pt>
                <c:pt idx="10">
                  <c:v>0.21854663774403471</c:v>
                </c:pt>
                <c:pt idx="11">
                  <c:v>0.13216679076693968</c:v>
                </c:pt>
                <c:pt idx="12">
                  <c:v>0.1643330876934414</c:v>
                </c:pt>
                <c:pt idx="13">
                  <c:v>0.15900383141762453</c:v>
                </c:pt>
                <c:pt idx="14">
                  <c:v>0.25388601036269431</c:v>
                </c:pt>
                <c:pt idx="15">
                  <c:v>0.19354838709677419</c:v>
                </c:pt>
                <c:pt idx="16">
                  <c:v>0.18617021276595744</c:v>
                </c:pt>
                <c:pt idx="17">
                  <c:v>9.2050209205020925E-2</c:v>
                </c:pt>
                <c:pt idx="18">
                  <c:v>0.20208728652751423</c:v>
                </c:pt>
                <c:pt idx="19">
                  <c:v>9.9009900990099015E-2</c:v>
                </c:pt>
                <c:pt idx="20">
                  <c:v>0.10909090909090909</c:v>
                </c:pt>
                <c:pt idx="21">
                  <c:v>0.2857142857142857</c:v>
                </c:pt>
                <c:pt idx="22">
                  <c:v>0.17391304347826086</c:v>
                </c:pt>
                <c:pt idx="23">
                  <c:v>0.43435114503816796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85-41A1-A1A1-586E618E44D5}"/>
            </c:ext>
          </c:extLst>
        </c:ser>
        <c:ser>
          <c:idx val="1"/>
          <c:order val="1"/>
          <c:tx>
            <c:strRef>
              <c:f>'2022'!$D$27</c:f>
              <c:strCache>
                <c:ptCount val="1"/>
                <c:pt idx="0">
                  <c:v>Un poc</c:v>
                </c:pt>
              </c:strCache>
            </c:strRef>
          </c:tx>
          <c:spPr>
            <a:gradFill>
              <a:gsLst>
                <a:gs pos="13000">
                  <a:schemeClr val="accent6"/>
                </a:gs>
                <a:gs pos="100000">
                  <a:srgbClr val="FFC000"/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dLbl>
              <c:idx val="11"/>
              <c:layout>
                <c:manualLayout>
                  <c:x val="0"/>
                  <c:y val="-9.55152578103465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85-41A1-A1A1-586E618E44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'2024'!$C$30:$C$53</c:f>
              <c:strCache>
                <c:ptCount val="24"/>
                <c:pt idx="0">
                  <c:v>Agr.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Indus. Inf</c:v>
                </c:pt>
                <c:pt idx="16">
                  <c:v>Industr.</c:v>
                </c:pt>
                <c:pt idx="17">
                  <c:v>Inf. ADE</c:v>
                </c:pt>
                <c:pt idx="18">
                  <c:v>Ing. Edif.</c:v>
                </c:pt>
                <c:pt idx="19">
                  <c:v>Teleco ADE</c:v>
                </c:pt>
                <c:pt idx="20">
                  <c:v>Teleco Cam</c:v>
                </c:pt>
                <c:pt idx="21">
                  <c:v>Teleco Geo</c:v>
                </c:pt>
                <c:pt idx="22">
                  <c:v>Teleco Inf</c:v>
                </c:pt>
                <c:pt idx="23">
                  <c:v>Uni.Master</c:v>
                </c:pt>
              </c:strCache>
            </c:strRef>
          </c:cat>
          <c:val>
            <c:numRef>
              <c:f>'2024'!$I$30:$I$53</c:f>
              <c:numCache>
                <c:formatCode>0%</c:formatCode>
                <c:ptCount val="24"/>
                <c:pt idx="0">
                  <c:v>8.0459770114942528E-2</c:v>
                </c:pt>
                <c:pt idx="1">
                  <c:v>0.06</c:v>
                </c:pt>
                <c:pt idx="2">
                  <c:v>0.10521415270018622</c:v>
                </c:pt>
                <c:pt idx="3">
                  <c:v>0.12977099236641221</c:v>
                </c:pt>
                <c:pt idx="4">
                  <c:v>0.15097276264591439</c:v>
                </c:pt>
                <c:pt idx="5">
                  <c:v>0.11006825938566553</c:v>
                </c:pt>
                <c:pt idx="6">
                  <c:v>0.1404833836858006</c:v>
                </c:pt>
                <c:pt idx="7">
                  <c:v>0.21373109930527176</c:v>
                </c:pt>
                <c:pt idx="8">
                  <c:v>0.15210355987055016</c:v>
                </c:pt>
                <c:pt idx="9">
                  <c:v>0.12156448202959831</c:v>
                </c:pt>
                <c:pt idx="10">
                  <c:v>0.13449023861171366</c:v>
                </c:pt>
                <c:pt idx="11">
                  <c:v>0.10573343261355175</c:v>
                </c:pt>
                <c:pt idx="12">
                  <c:v>0.1208548268238762</c:v>
                </c:pt>
                <c:pt idx="13">
                  <c:v>0.15019157088122606</c:v>
                </c:pt>
                <c:pt idx="14">
                  <c:v>0.17098445595854922</c:v>
                </c:pt>
                <c:pt idx="15">
                  <c:v>3.2258064516129031E-2</c:v>
                </c:pt>
                <c:pt idx="16">
                  <c:v>0.12645067698259188</c:v>
                </c:pt>
                <c:pt idx="17">
                  <c:v>0.13389121338912133</c:v>
                </c:pt>
                <c:pt idx="18">
                  <c:v>0.14231499051233396</c:v>
                </c:pt>
                <c:pt idx="19">
                  <c:v>0.14521452145214522</c:v>
                </c:pt>
                <c:pt idx="20">
                  <c:v>0.14545454545454545</c:v>
                </c:pt>
                <c:pt idx="21">
                  <c:v>9.5238095238095233E-2</c:v>
                </c:pt>
                <c:pt idx="22">
                  <c:v>0.10869565217391304</c:v>
                </c:pt>
                <c:pt idx="23">
                  <c:v>0.17022900763358778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85-41A1-A1A1-586E618E44D5}"/>
            </c:ext>
          </c:extLst>
        </c:ser>
        <c:ser>
          <c:idx val="2"/>
          <c:order val="2"/>
          <c:tx>
            <c:strRef>
              <c:f>'2022'!$E$27</c:f>
              <c:strCache>
                <c:ptCount val="1"/>
                <c:pt idx="0">
                  <c:v>Bastant Bé</c:v>
                </c:pt>
              </c:strCache>
            </c:strRef>
          </c:tx>
          <c:spPr>
            <a:gradFill>
              <a:gsLst>
                <a:gs pos="29000">
                  <a:schemeClr val="accent1"/>
                </a:gs>
                <a:gs pos="100000">
                  <a:schemeClr val="accent5"/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dLbl>
              <c:idx val="10"/>
              <c:layout>
                <c:manualLayout>
                  <c:x val="0"/>
                  <c:y val="4.775762890517327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785-41A1-A1A1-586E618E44D5}"/>
                </c:ext>
              </c:extLst>
            </c:dLbl>
            <c:dLbl>
              <c:idx val="17"/>
              <c:layout>
                <c:manualLayout>
                  <c:x val="0"/>
                  <c:y val="-9.55152578103465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785-41A1-A1A1-586E618E44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'2024'!$C$30:$C$53</c:f>
              <c:strCache>
                <c:ptCount val="24"/>
                <c:pt idx="0">
                  <c:v>Agr.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Indus. Inf</c:v>
                </c:pt>
                <c:pt idx="16">
                  <c:v>Industr.</c:v>
                </c:pt>
                <c:pt idx="17">
                  <c:v>Inf. ADE</c:v>
                </c:pt>
                <c:pt idx="18">
                  <c:v>Ing. Edif.</c:v>
                </c:pt>
                <c:pt idx="19">
                  <c:v>Teleco ADE</c:v>
                </c:pt>
                <c:pt idx="20">
                  <c:v>Teleco Cam</c:v>
                </c:pt>
                <c:pt idx="21">
                  <c:v>Teleco Geo</c:v>
                </c:pt>
                <c:pt idx="22">
                  <c:v>Teleco Inf</c:v>
                </c:pt>
                <c:pt idx="23">
                  <c:v>Uni.Master</c:v>
                </c:pt>
              </c:strCache>
            </c:strRef>
          </c:cat>
          <c:val>
            <c:numRef>
              <c:f>'2024'!$J$30:$J$53</c:f>
              <c:numCache>
                <c:formatCode>0%</c:formatCode>
                <c:ptCount val="24"/>
                <c:pt idx="0">
                  <c:v>0.25287356321839083</c:v>
                </c:pt>
                <c:pt idx="1">
                  <c:v>0.09</c:v>
                </c:pt>
                <c:pt idx="2">
                  <c:v>0.17783985102420857</c:v>
                </c:pt>
                <c:pt idx="3">
                  <c:v>0.19083969465648856</c:v>
                </c:pt>
                <c:pt idx="4">
                  <c:v>0.18832684824902723</c:v>
                </c:pt>
                <c:pt idx="5">
                  <c:v>0.17491467576791808</c:v>
                </c:pt>
                <c:pt idx="6">
                  <c:v>0.16691842900302115</c:v>
                </c:pt>
                <c:pt idx="7">
                  <c:v>0.12505108295872497</c:v>
                </c:pt>
                <c:pt idx="8">
                  <c:v>0.17664509169363538</c:v>
                </c:pt>
                <c:pt idx="9">
                  <c:v>0.20983086680761098</c:v>
                </c:pt>
                <c:pt idx="10">
                  <c:v>0.17760303687635576</c:v>
                </c:pt>
                <c:pt idx="11">
                  <c:v>0.22673119880863737</c:v>
                </c:pt>
                <c:pt idx="12">
                  <c:v>0.22033898305084745</c:v>
                </c:pt>
                <c:pt idx="13">
                  <c:v>0.18697318007662836</c:v>
                </c:pt>
                <c:pt idx="14">
                  <c:v>0.20207253886010362</c:v>
                </c:pt>
                <c:pt idx="15">
                  <c:v>0.22580645161290322</c:v>
                </c:pt>
                <c:pt idx="16">
                  <c:v>0.19439071566731142</c:v>
                </c:pt>
                <c:pt idx="17">
                  <c:v>0.21338912133891214</c:v>
                </c:pt>
                <c:pt idx="18">
                  <c:v>0.22201138519924099</c:v>
                </c:pt>
                <c:pt idx="19">
                  <c:v>0.25082508250825081</c:v>
                </c:pt>
                <c:pt idx="20">
                  <c:v>0.2</c:v>
                </c:pt>
                <c:pt idx="21">
                  <c:v>0.19047619047619047</c:v>
                </c:pt>
                <c:pt idx="22">
                  <c:v>0.19565217391304349</c:v>
                </c:pt>
                <c:pt idx="23">
                  <c:v>0.11221374045801527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785-41A1-A1A1-586E618E44D5}"/>
            </c:ext>
          </c:extLst>
        </c:ser>
        <c:ser>
          <c:idx val="3"/>
          <c:order val="3"/>
          <c:tx>
            <c:strRef>
              <c:f>'2022'!$F$27</c:f>
              <c:strCache>
                <c:ptCount val="1"/>
                <c:pt idx="0">
                  <c:v>Perfectament</c:v>
                </c:pt>
              </c:strCache>
            </c:strRef>
          </c:tx>
          <c:spPr>
            <a:gradFill>
              <a:gsLst>
                <a:gs pos="7000">
                  <a:schemeClr val="accent3">
                    <a:lumMod val="75000"/>
                  </a:schemeClr>
                </a:gs>
                <a:gs pos="100000">
                  <a:srgbClr val="92D050"/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'2024'!$C$30:$C$53</c:f>
              <c:strCache>
                <c:ptCount val="24"/>
                <c:pt idx="0">
                  <c:v>Agr.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Indus. Inf</c:v>
                </c:pt>
                <c:pt idx="16">
                  <c:v>Industr.</c:v>
                </c:pt>
                <c:pt idx="17">
                  <c:v>Inf. ADE</c:v>
                </c:pt>
                <c:pt idx="18">
                  <c:v>Ing. Edif.</c:v>
                </c:pt>
                <c:pt idx="19">
                  <c:v>Teleco ADE</c:v>
                </c:pt>
                <c:pt idx="20">
                  <c:v>Teleco Cam</c:v>
                </c:pt>
                <c:pt idx="21">
                  <c:v>Teleco Geo</c:v>
                </c:pt>
                <c:pt idx="22">
                  <c:v>Teleco Inf</c:v>
                </c:pt>
                <c:pt idx="23">
                  <c:v>Uni.Master</c:v>
                </c:pt>
              </c:strCache>
            </c:strRef>
          </c:cat>
          <c:val>
            <c:numRef>
              <c:f>'2024'!$K$30:$K$53</c:f>
              <c:numCache>
                <c:formatCode>0%</c:formatCode>
                <c:ptCount val="24"/>
                <c:pt idx="0">
                  <c:v>0.5977011494252874</c:v>
                </c:pt>
                <c:pt idx="1">
                  <c:v>0.74</c:v>
                </c:pt>
                <c:pt idx="2">
                  <c:v>0.547951582867784</c:v>
                </c:pt>
                <c:pt idx="3">
                  <c:v>0.53435114503816794</c:v>
                </c:pt>
                <c:pt idx="4">
                  <c:v>0.38988326848249028</c:v>
                </c:pt>
                <c:pt idx="5">
                  <c:v>0.54010238907849828</c:v>
                </c:pt>
                <c:pt idx="6">
                  <c:v>0.49093655589123869</c:v>
                </c:pt>
                <c:pt idx="7">
                  <c:v>0.36003269309358399</c:v>
                </c:pt>
                <c:pt idx="8">
                  <c:v>0.44552319309600863</c:v>
                </c:pt>
                <c:pt idx="9">
                  <c:v>0.5169133192389006</c:v>
                </c:pt>
                <c:pt idx="10">
                  <c:v>0.46936008676789587</c:v>
                </c:pt>
                <c:pt idx="11">
                  <c:v>0.53536857781087122</c:v>
                </c:pt>
                <c:pt idx="12">
                  <c:v>0.49447310243183495</c:v>
                </c:pt>
                <c:pt idx="13">
                  <c:v>0.50383141762452111</c:v>
                </c:pt>
                <c:pt idx="14">
                  <c:v>0.37305699481865284</c:v>
                </c:pt>
                <c:pt idx="15">
                  <c:v>0.54838709677419351</c:v>
                </c:pt>
                <c:pt idx="16">
                  <c:v>0.49298839458413929</c:v>
                </c:pt>
                <c:pt idx="17">
                  <c:v>0.56066945606694563</c:v>
                </c:pt>
                <c:pt idx="18">
                  <c:v>0.43358633776091082</c:v>
                </c:pt>
                <c:pt idx="19">
                  <c:v>0.50495049504950495</c:v>
                </c:pt>
                <c:pt idx="20">
                  <c:v>0.54545454545454541</c:v>
                </c:pt>
                <c:pt idx="21">
                  <c:v>0.42857142857142855</c:v>
                </c:pt>
                <c:pt idx="22">
                  <c:v>0.52173913043478259</c:v>
                </c:pt>
                <c:pt idx="23">
                  <c:v>0.28320610687022901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785-41A1-A1A1-586E618E44D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1160512"/>
        <c:axId val="321175072"/>
      </c:barChart>
      <c:catAx>
        <c:axId val="321160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21175072"/>
        <c:crosses val="autoZero"/>
        <c:auto val="1"/>
        <c:lblAlgn val="ctr"/>
        <c:lblOffset val="100"/>
        <c:noMultiLvlLbl val="0"/>
      </c:catAx>
      <c:valAx>
        <c:axId val="32117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21160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800" b="1" i="0" baseline="0">
                <a:effectLst/>
              </a:rPr>
              <a:t>Alumnes que saben escriure en valencià per centres 2024-2025</a:t>
            </a:r>
            <a:endParaRPr lang="ca-ES-valencia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'2024'!$C$57</c:f>
              <c:strCache>
                <c:ptCount val="1"/>
                <c:pt idx="0">
                  <c:v>Gens</c:v>
                </c:pt>
              </c:strCache>
            </c:strRef>
          </c:tx>
          <c:spPr>
            <a:gradFill>
              <a:gsLst>
                <a:gs pos="38000">
                  <a:schemeClr val="accent2"/>
                </a:gs>
                <a:gs pos="100000">
                  <a:schemeClr val="accent2">
                    <a:lumMod val="60000"/>
                    <a:lumOff val="40000"/>
                  </a:schemeClr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'2024'!$C$30:$C$53</c:f>
              <c:strCache>
                <c:ptCount val="24"/>
                <c:pt idx="0">
                  <c:v>Agr.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Indus. Inf</c:v>
                </c:pt>
                <c:pt idx="16">
                  <c:v>Industr.</c:v>
                </c:pt>
                <c:pt idx="17">
                  <c:v>Inf. ADE</c:v>
                </c:pt>
                <c:pt idx="18">
                  <c:v>Ing. Edif.</c:v>
                </c:pt>
                <c:pt idx="19">
                  <c:v>Teleco ADE</c:v>
                </c:pt>
                <c:pt idx="20">
                  <c:v>Teleco Cam</c:v>
                </c:pt>
                <c:pt idx="21">
                  <c:v>Teleco Geo</c:v>
                </c:pt>
                <c:pt idx="22">
                  <c:v>Teleco Inf</c:v>
                </c:pt>
                <c:pt idx="23">
                  <c:v>Uni.Master</c:v>
                </c:pt>
              </c:strCache>
            </c:strRef>
          </c:cat>
          <c:val>
            <c:numRef>
              <c:f>'2024'!$L$30:$L$53</c:f>
              <c:numCache>
                <c:formatCode>0%</c:formatCode>
                <c:ptCount val="24"/>
                <c:pt idx="0">
                  <c:v>0.12643678160919541</c:v>
                </c:pt>
                <c:pt idx="1">
                  <c:v>0.16</c:v>
                </c:pt>
                <c:pt idx="2">
                  <c:v>0.26396648044692739</c:v>
                </c:pt>
                <c:pt idx="3">
                  <c:v>0.29007633587786258</c:v>
                </c:pt>
                <c:pt idx="4">
                  <c:v>0.39610894941634239</c:v>
                </c:pt>
                <c:pt idx="5">
                  <c:v>0.25767918088737202</c:v>
                </c:pt>
                <c:pt idx="6">
                  <c:v>0.32175226586102718</c:v>
                </c:pt>
                <c:pt idx="7">
                  <c:v>0.5046996322026972</c:v>
                </c:pt>
                <c:pt idx="8">
                  <c:v>0.35679611650485438</c:v>
                </c:pt>
                <c:pt idx="9">
                  <c:v>0.2452431289640592</c:v>
                </c:pt>
                <c:pt idx="10">
                  <c:v>0.33378524945770066</c:v>
                </c:pt>
                <c:pt idx="11">
                  <c:v>0.20476545048399106</c:v>
                </c:pt>
                <c:pt idx="12">
                  <c:v>0.24392041267501843</c:v>
                </c:pt>
                <c:pt idx="13">
                  <c:v>0.31034482758620691</c:v>
                </c:pt>
                <c:pt idx="14">
                  <c:v>0.3549222797927461</c:v>
                </c:pt>
                <c:pt idx="15">
                  <c:v>0.22580645161290322</c:v>
                </c:pt>
                <c:pt idx="16">
                  <c:v>0.27635396518375244</c:v>
                </c:pt>
                <c:pt idx="17">
                  <c:v>0.20083682008368201</c:v>
                </c:pt>
                <c:pt idx="18">
                  <c:v>0.29981024667931688</c:v>
                </c:pt>
                <c:pt idx="19">
                  <c:v>0.18811881188118812</c:v>
                </c:pt>
                <c:pt idx="20">
                  <c:v>0.25454545454545452</c:v>
                </c:pt>
                <c:pt idx="21">
                  <c:v>0.33333333333333331</c:v>
                </c:pt>
                <c:pt idx="22">
                  <c:v>0.28260869565217389</c:v>
                </c:pt>
                <c:pt idx="23">
                  <c:v>0.60610687022900767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4A-4A25-91AE-0B4FD7C04D32}"/>
            </c:ext>
          </c:extLst>
        </c:ser>
        <c:ser>
          <c:idx val="1"/>
          <c:order val="1"/>
          <c:tx>
            <c:strRef>
              <c:f>'2022'!$D$27</c:f>
              <c:strCache>
                <c:ptCount val="1"/>
                <c:pt idx="0">
                  <c:v>Un poc</c:v>
                </c:pt>
              </c:strCache>
            </c:strRef>
          </c:tx>
          <c:spPr>
            <a:gradFill>
              <a:gsLst>
                <a:gs pos="13000">
                  <a:schemeClr val="accent6"/>
                </a:gs>
                <a:gs pos="100000">
                  <a:srgbClr val="FFC000"/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dLbl>
              <c:idx val="11"/>
              <c:layout>
                <c:manualLayout>
                  <c:x val="0"/>
                  <c:y val="-9.55152578103465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4A-4A25-91AE-0B4FD7C04D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'2024'!$C$30:$C$53</c:f>
              <c:strCache>
                <c:ptCount val="24"/>
                <c:pt idx="0">
                  <c:v>Agr.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Indus. Inf</c:v>
                </c:pt>
                <c:pt idx="16">
                  <c:v>Industr.</c:v>
                </c:pt>
                <c:pt idx="17">
                  <c:v>Inf. ADE</c:v>
                </c:pt>
                <c:pt idx="18">
                  <c:v>Ing. Edif.</c:v>
                </c:pt>
                <c:pt idx="19">
                  <c:v>Teleco ADE</c:v>
                </c:pt>
                <c:pt idx="20">
                  <c:v>Teleco Cam</c:v>
                </c:pt>
                <c:pt idx="21">
                  <c:v>Teleco Geo</c:v>
                </c:pt>
                <c:pt idx="22">
                  <c:v>Teleco Inf</c:v>
                </c:pt>
                <c:pt idx="23">
                  <c:v>Uni.Master</c:v>
                </c:pt>
              </c:strCache>
            </c:strRef>
          </c:cat>
          <c:val>
            <c:numRef>
              <c:f>'2024'!$M$30:$M$53</c:f>
              <c:numCache>
                <c:formatCode>0%</c:formatCode>
                <c:ptCount val="24"/>
                <c:pt idx="0">
                  <c:v>0.16091954022988506</c:v>
                </c:pt>
                <c:pt idx="1">
                  <c:v>0.09</c:v>
                </c:pt>
                <c:pt idx="2">
                  <c:v>0.1084729981378026</c:v>
                </c:pt>
                <c:pt idx="3">
                  <c:v>6.8702290076335881E-2</c:v>
                </c:pt>
                <c:pt idx="4">
                  <c:v>0.13151750972762646</c:v>
                </c:pt>
                <c:pt idx="5">
                  <c:v>0.125</c:v>
                </c:pt>
                <c:pt idx="6">
                  <c:v>0.13217522658610273</c:v>
                </c:pt>
                <c:pt idx="7">
                  <c:v>0.12913771965672252</c:v>
                </c:pt>
                <c:pt idx="8">
                  <c:v>0.13754045307443366</c:v>
                </c:pt>
                <c:pt idx="9">
                  <c:v>0.13054968287526428</c:v>
                </c:pt>
                <c:pt idx="10">
                  <c:v>0.12445770065075921</c:v>
                </c:pt>
                <c:pt idx="11">
                  <c:v>0.15078183172002979</c:v>
                </c:pt>
                <c:pt idx="12">
                  <c:v>0.15254237288135594</c:v>
                </c:pt>
                <c:pt idx="13">
                  <c:v>0.1421455938697318</c:v>
                </c:pt>
                <c:pt idx="14">
                  <c:v>0.15284974093264247</c:v>
                </c:pt>
                <c:pt idx="15">
                  <c:v>9.6774193548387094E-2</c:v>
                </c:pt>
                <c:pt idx="16">
                  <c:v>0.14119922630560927</c:v>
                </c:pt>
                <c:pt idx="17">
                  <c:v>0.14644351464435146</c:v>
                </c:pt>
                <c:pt idx="18">
                  <c:v>0.16318785578747627</c:v>
                </c:pt>
                <c:pt idx="19">
                  <c:v>0.19141914191419143</c:v>
                </c:pt>
                <c:pt idx="20">
                  <c:v>9.0909090909090912E-2</c:v>
                </c:pt>
                <c:pt idx="21">
                  <c:v>0.14285714285714285</c:v>
                </c:pt>
                <c:pt idx="22">
                  <c:v>0.17391304347826086</c:v>
                </c:pt>
                <c:pt idx="23">
                  <c:v>9.9236641221374045E-2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4A-4A25-91AE-0B4FD7C04D32}"/>
            </c:ext>
          </c:extLst>
        </c:ser>
        <c:ser>
          <c:idx val="2"/>
          <c:order val="2"/>
          <c:tx>
            <c:strRef>
              <c:f>'2022'!$E$27</c:f>
              <c:strCache>
                <c:ptCount val="1"/>
                <c:pt idx="0">
                  <c:v>Bastant Bé</c:v>
                </c:pt>
              </c:strCache>
            </c:strRef>
          </c:tx>
          <c:spPr>
            <a:gradFill>
              <a:gsLst>
                <a:gs pos="29000">
                  <a:schemeClr val="accent1"/>
                </a:gs>
                <a:gs pos="100000">
                  <a:schemeClr val="accent5"/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dLbl>
              <c:idx val="10"/>
              <c:layout>
                <c:manualLayout>
                  <c:x val="0"/>
                  <c:y val="4.775762890517327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4A-4A25-91AE-0B4FD7C04D32}"/>
                </c:ext>
              </c:extLst>
            </c:dLbl>
            <c:dLbl>
              <c:idx val="17"/>
              <c:layout>
                <c:manualLayout>
                  <c:x val="0"/>
                  <c:y val="-9.55152578103465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E4A-4A25-91AE-0B4FD7C04D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'2024'!$C$30:$C$53</c:f>
              <c:strCache>
                <c:ptCount val="24"/>
                <c:pt idx="0">
                  <c:v>Agr.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Indus. Inf</c:v>
                </c:pt>
                <c:pt idx="16">
                  <c:v>Industr.</c:v>
                </c:pt>
                <c:pt idx="17">
                  <c:v>Inf. ADE</c:v>
                </c:pt>
                <c:pt idx="18">
                  <c:v>Ing. Edif.</c:v>
                </c:pt>
                <c:pt idx="19">
                  <c:v>Teleco ADE</c:v>
                </c:pt>
                <c:pt idx="20">
                  <c:v>Teleco Cam</c:v>
                </c:pt>
                <c:pt idx="21">
                  <c:v>Teleco Geo</c:v>
                </c:pt>
                <c:pt idx="22">
                  <c:v>Teleco Inf</c:v>
                </c:pt>
                <c:pt idx="23">
                  <c:v>Uni.Master</c:v>
                </c:pt>
              </c:strCache>
            </c:strRef>
          </c:cat>
          <c:val>
            <c:numRef>
              <c:f>'2024'!$N$30:$N$53</c:f>
              <c:numCache>
                <c:formatCode>0%</c:formatCode>
                <c:ptCount val="24"/>
                <c:pt idx="0">
                  <c:v>0.42528735632183906</c:v>
                </c:pt>
                <c:pt idx="1">
                  <c:v>0.28999999999999998</c:v>
                </c:pt>
                <c:pt idx="2">
                  <c:v>0.30446927374301674</c:v>
                </c:pt>
                <c:pt idx="3">
                  <c:v>0.31297709923664124</c:v>
                </c:pt>
                <c:pt idx="4">
                  <c:v>0.2396887159533074</c:v>
                </c:pt>
                <c:pt idx="5">
                  <c:v>0.29394197952218432</c:v>
                </c:pt>
                <c:pt idx="6">
                  <c:v>0.2348942598187311</c:v>
                </c:pt>
                <c:pt idx="7">
                  <c:v>0.15284021250510829</c:v>
                </c:pt>
                <c:pt idx="8">
                  <c:v>0.24352750809061488</c:v>
                </c:pt>
                <c:pt idx="9">
                  <c:v>0.30761099365750527</c:v>
                </c:pt>
                <c:pt idx="10">
                  <c:v>0.25135574837310193</c:v>
                </c:pt>
                <c:pt idx="11">
                  <c:v>0.3276247207743857</c:v>
                </c:pt>
                <c:pt idx="12">
                  <c:v>0.31171702284450997</c:v>
                </c:pt>
                <c:pt idx="13">
                  <c:v>0.27816091954022987</c:v>
                </c:pt>
                <c:pt idx="14">
                  <c:v>0.31088082901554404</c:v>
                </c:pt>
                <c:pt idx="15">
                  <c:v>0.29032258064516131</c:v>
                </c:pt>
                <c:pt idx="16">
                  <c:v>0.28868471953578334</c:v>
                </c:pt>
                <c:pt idx="17">
                  <c:v>0.33054393305439328</c:v>
                </c:pt>
                <c:pt idx="18">
                  <c:v>0.30550284629981023</c:v>
                </c:pt>
                <c:pt idx="19">
                  <c:v>0.33663366336633666</c:v>
                </c:pt>
                <c:pt idx="20">
                  <c:v>0.23636363636363636</c:v>
                </c:pt>
                <c:pt idx="21">
                  <c:v>0.47619047619047616</c:v>
                </c:pt>
                <c:pt idx="22">
                  <c:v>0.17391304347826086</c:v>
                </c:pt>
                <c:pt idx="23">
                  <c:v>0.1183206106870229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E4A-4A25-91AE-0B4FD7C04D32}"/>
            </c:ext>
          </c:extLst>
        </c:ser>
        <c:ser>
          <c:idx val="3"/>
          <c:order val="3"/>
          <c:tx>
            <c:strRef>
              <c:f>'2022'!$F$27</c:f>
              <c:strCache>
                <c:ptCount val="1"/>
                <c:pt idx="0">
                  <c:v>Perfectament</c:v>
                </c:pt>
              </c:strCache>
            </c:strRef>
          </c:tx>
          <c:spPr>
            <a:gradFill>
              <a:gsLst>
                <a:gs pos="7000">
                  <a:schemeClr val="accent3">
                    <a:lumMod val="75000"/>
                  </a:schemeClr>
                </a:gs>
                <a:gs pos="100000">
                  <a:srgbClr val="92D050"/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'2024'!$C$30:$C$53</c:f>
              <c:strCache>
                <c:ptCount val="24"/>
                <c:pt idx="0">
                  <c:v>Agr.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Indus. Inf</c:v>
                </c:pt>
                <c:pt idx="16">
                  <c:v>Industr.</c:v>
                </c:pt>
                <c:pt idx="17">
                  <c:v>Inf. ADE</c:v>
                </c:pt>
                <c:pt idx="18">
                  <c:v>Ing. Edif.</c:v>
                </c:pt>
                <c:pt idx="19">
                  <c:v>Teleco ADE</c:v>
                </c:pt>
                <c:pt idx="20">
                  <c:v>Teleco Cam</c:v>
                </c:pt>
                <c:pt idx="21">
                  <c:v>Teleco Geo</c:v>
                </c:pt>
                <c:pt idx="22">
                  <c:v>Teleco Inf</c:v>
                </c:pt>
                <c:pt idx="23">
                  <c:v>Uni.Master</c:v>
                </c:pt>
              </c:strCache>
            </c:strRef>
          </c:cat>
          <c:val>
            <c:numRef>
              <c:f>'2024'!$O$30:$O$53</c:f>
              <c:numCache>
                <c:formatCode>0%</c:formatCode>
                <c:ptCount val="24"/>
                <c:pt idx="0">
                  <c:v>0.28735632183908044</c:v>
                </c:pt>
                <c:pt idx="1">
                  <c:v>0.46</c:v>
                </c:pt>
                <c:pt idx="2">
                  <c:v>0.32309124767225328</c:v>
                </c:pt>
                <c:pt idx="3">
                  <c:v>0.3282442748091603</c:v>
                </c:pt>
                <c:pt idx="4">
                  <c:v>0.23268482490272374</c:v>
                </c:pt>
                <c:pt idx="5">
                  <c:v>0.32337883959044367</c:v>
                </c:pt>
                <c:pt idx="6">
                  <c:v>0.31117824773413899</c:v>
                </c:pt>
                <c:pt idx="7">
                  <c:v>0.21332243563547201</c:v>
                </c:pt>
                <c:pt idx="8">
                  <c:v>0.26213592233009708</c:v>
                </c:pt>
                <c:pt idx="9">
                  <c:v>0.31659619450317122</c:v>
                </c:pt>
                <c:pt idx="10">
                  <c:v>0.29040130151843818</c:v>
                </c:pt>
                <c:pt idx="11">
                  <c:v>0.31682799702159342</c:v>
                </c:pt>
                <c:pt idx="12">
                  <c:v>0.29182019159911571</c:v>
                </c:pt>
                <c:pt idx="13">
                  <c:v>0.26934865900383143</c:v>
                </c:pt>
                <c:pt idx="14">
                  <c:v>0.18134715025906736</c:v>
                </c:pt>
                <c:pt idx="15">
                  <c:v>0.38709677419354838</c:v>
                </c:pt>
                <c:pt idx="16">
                  <c:v>0.29376208897485495</c:v>
                </c:pt>
                <c:pt idx="17">
                  <c:v>0.32217573221757323</c:v>
                </c:pt>
                <c:pt idx="18">
                  <c:v>0.23149905123339659</c:v>
                </c:pt>
                <c:pt idx="19">
                  <c:v>0.28382838283828382</c:v>
                </c:pt>
                <c:pt idx="20">
                  <c:v>0.41818181818181815</c:v>
                </c:pt>
                <c:pt idx="21">
                  <c:v>4.7619047619047616E-2</c:v>
                </c:pt>
                <c:pt idx="22">
                  <c:v>0.36956521739130432</c:v>
                </c:pt>
                <c:pt idx="23">
                  <c:v>0.17633587786259541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E4A-4A25-91AE-0B4FD7C04D3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1160512"/>
        <c:axId val="321175072"/>
      </c:barChart>
      <c:catAx>
        <c:axId val="321160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21175072"/>
        <c:crosses val="autoZero"/>
        <c:auto val="1"/>
        <c:lblAlgn val="ctr"/>
        <c:lblOffset val="100"/>
        <c:noMultiLvlLbl val="0"/>
      </c:catAx>
      <c:valAx>
        <c:axId val="32117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21160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Coneixement del valencià dels alumnes</a:t>
            </a:r>
            <a:r>
              <a:rPr lang="es-ES" baseline="0"/>
              <a:t> (curs 2011-2012)</a:t>
            </a:r>
            <a:endParaRPr lang="es-E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Gens</c:v>
          </c:tx>
          <c:invertIfNegative val="0"/>
          <c:cat>
            <c:strRef>
              <c:f>'2011'!$B$39:$B$42</c:f>
              <c:strCache>
                <c:ptCount val="4"/>
                <c:pt idx="0">
                  <c:v>Sap parlar </c:v>
                </c:pt>
                <c:pt idx="1">
                  <c:v>Sap llegir </c:v>
                </c:pt>
                <c:pt idx="2">
                  <c:v>Sap escriure</c:v>
                </c:pt>
                <c:pt idx="3">
                  <c:v>Entèn</c:v>
                </c:pt>
              </c:strCache>
            </c:strRef>
          </c:cat>
          <c:val>
            <c:numRef>
              <c:f>'2011'!$C$39:$C$42</c:f>
              <c:numCache>
                <c:formatCode>0%</c:formatCode>
                <c:ptCount val="4"/>
                <c:pt idx="0">
                  <c:v>0.13966343951378921</c:v>
                </c:pt>
                <c:pt idx="1">
                  <c:v>9.4096448095776192E-2</c:v>
                </c:pt>
                <c:pt idx="2">
                  <c:v>0.21608497723823974</c:v>
                </c:pt>
                <c:pt idx="3">
                  <c:v>0.15296052631578946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0B-4537-93BB-CD97C9F3BC1B}"/>
            </c:ext>
          </c:extLst>
        </c:ser>
        <c:ser>
          <c:idx val="1"/>
          <c:order val="1"/>
          <c:tx>
            <c:strRef>
              <c:f>'2011'!$D$38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cat>
            <c:strRef>
              <c:f>'2011'!$B$39:$B$42</c:f>
              <c:strCache>
                <c:ptCount val="4"/>
                <c:pt idx="0">
                  <c:v>Sap parlar </c:v>
                </c:pt>
                <c:pt idx="1">
                  <c:v>Sap llegir </c:v>
                </c:pt>
                <c:pt idx="2">
                  <c:v>Sap escriure</c:v>
                </c:pt>
                <c:pt idx="3">
                  <c:v>Entèn</c:v>
                </c:pt>
              </c:strCache>
            </c:strRef>
          </c:cat>
          <c:val>
            <c:numRef>
              <c:f>'2011'!$D$39:$D$42</c:f>
              <c:numCache>
                <c:formatCode>0%</c:formatCode>
                <c:ptCount val="4"/>
                <c:pt idx="0">
                  <c:v>0.1452218794856916</c:v>
                </c:pt>
                <c:pt idx="1">
                  <c:v>8.807989493937636E-2</c:v>
                </c:pt>
                <c:pt idx="2">
                  <c:v>0.15811836115326253</c:v>
                </c:pt>
                <c:pt idx="3">
                  <c:v>0.14901315789473685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0B-4537-93BB-CD97C9F3BC1B}"/>
            </c:ext>
          </c:extLst>
        </c:ser>
        <c:ser>
          <c:idx val="2"/>
          <c:order val="2"/>
          <c:tx>
            <c:v>Bastant bé</c:v>
          </c:tx>
          <c:invertIfNegative val="0"/>
          <c:cat>
            <c:strRef>
              <c:f>'2011'!$B$39:$B$42</c:f>
              <c:strCache>
                <c:ptCount val="4"/>
                <c:pt idx="0">
                  <c:v>Sap parlar </c:v>
                </c:pt>
                <c:pt idx="1">
                  <c:v>Sap llegir </c:v>
                </c:pt>
                <c:pt idx="2">
                  <c:v>Sap escriure</c:v>
                </c:pt>
                <c:pt idx="3">
                  <c:v>Entèn</c:v>
                </c:pt>
              </c:strCache>
            </c:strRef>
          </c:cat>
          <c:val>
            <c:numRef>
              <c:f>'2011'!$E$39:$E$42</c:f>
              <c:numCache>
                <c:formatCode>0%</c:formatCode>
                <c:ptCount val="4"/>
                <c:pt idx="0">
                  <c:v>0.26540023821885594</c:v>
                </c:pt>
                <c:pt idx="1">
                  <c:v>0.20480713434932657</c:v>
                </c:pt>
                <c:pt idx="2">
                  <c:v>0.21396054628224584</c:v>
                </c:pt>
                <c:pt idx="3">
                  <c:v>0.24835526315789475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0B-4537-93BB-CD97C9F3BC1B}"/>
            </c:ext>
          </c:extLst>
        </c:ser>
        <c:ser>
          <c:idx val="3"/>
          <c:order val="3"/>
          <c:tx>
            <c:strRef>
              <c:f>'2011'!$F$38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cat>
            <c:strRef>
              <c:f>'2011'!$B$39:$B$42</c:f>
              <c:strCache>
                <c:ptCount val="4"/>
                <c:pt idx="0">
                  <c:v>Sap parlar </c:v>
                </c:pt>
                <c:pt idx="1">
                  <c:v>Sap llegir </c:v>
                </c:pt>
                <c:pt idx="2">
                  <c:v>Sap escriure</c:v>
                </c:pt>
                <c:pt idx="3">
                  <c:v>Entèn</c:v>
                </c:pt>
              </c:strCache>
            </c:strRef>
          </c:cat>
          <c:val>
            <c:numRef>
              <c:f>'2011'!$F$39:$F$42</c:f>
              <c:numCache>
                <c:formatCode>0%</c:formatCode>
                <c:ptCount val="4"/>
                <c:pt idx="0">
                  <c:v>0.44971444278166328</c:v>
                </c:pt>
                <c:pt idx="1">
                  <c:v>0.61301652261552086</c:v>
                </c:pt>
                <c:pt idx="2">
                  <c:v>0.41183611532625192</c:v>
                </c:pt>
                <c:pt idx="3">
                  <c:v>0.44967105263157897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0B-4537-93BB-CD97C9F3B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371712"/>
        <c:axId val="270646592"/>
      </c:barChart>
      <c:catAx>
        <c:axId val="7237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/>
            </a:pPr>
            <a:endParaRPr lang="ca-ES"/>
          </a:p>
        </c:txPr>
        <c:crossAx val="270646592"/>
        <c:crosses val="autoZero"/>
        <c:auto val="1"/>
        <c:lblAlgn val="ctr"/>
        <c:lblOffset val="100"/>
        <c:noMultiLvlLbl val="0"/>
      </c:catAx>
      <c:valAx>
        <c:axId val="27064659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237171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4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800" b="1" i="0" baseline="0">
                <a:effectLst/>
              </a:rPr>
              <a:t>Alumnes que entenen el valencià per centres </a:t>
            </a:r>
            <a:r>
              <a:rPr lang="ca-ES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centres 2024-2025</a:t>
            </a:r>
            <a:endParaRPr lang="ca-ES-valencia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'2024'!$C$57</c:f>
              <c:strCache>
                <c:ptCount val="1"/>
                <c:pt idx="0">
                  <c:v>Gens</c:v>
                </c:pt>
              </c:strCache>
            </c:strRef>
          </c:tx>
          <c:spPr>
            <a:gradFill>
              <a:gsLst>
                <a:gs pos="38000">
                  <a:schemeClr val="accent2"/>
                </a:gs>
                <a:gs pos="100000">
                  <a:schemeClr val="accent2">
                    <a:lumMod val="60000"/>
                    <a:lumOff val="40000"/>
                  </a:schemeClr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'2024'!$C$30:$C$53</c:f>
              <c:strCache>
                <c:ptCount val="24"/>
                <c:pt idx="0">
                  <c:v>Agr.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Indus. Inf</c:v>
                </c:pt>
                <c:pt idx="16">
                  <c:v>Industr.</c:v>
                </c:pt>
                <c:pt idx="17">
                  <c:v>Inf. ADE</c:v>
                </c:pt>
                <c:pt idx="18">
                  <c:v>Ing. Edif.</c:v>
                </c:pt>
                <c:pt idx="19">
                  <c:v>Teleco ADE</c:v>
                </c:pt>
                <c:pt idx="20">
                  <c:v>Teleco Cam</c:v>
                </c:pt>
                <c:pt idx="21">
                  <c:v>Teleco Geo</c:v>
                </c:pt>
                <c:pt idx="22">
                  <c:v>Teleco Inf</c:v>
                </c:pt>
                <c:pt idx="23">
                  <c:v>Uni.Master</c:v>
                </c:pt>
              </c:strCache>
            </c:strRef>
          </c:cat>
          <c:val>
            <c:numRef>
              <c:f>'2024'!$P$30:$P$53</c:f>
              <c:numCache>
                <c:formatCode>0%</c:formatCode>
                <c:ptCount val="24"/>
                <c:pt idx="0">
                  <c:v>3.4482758620689655E-2</c:v>
                </c:pt>
                <c:pt idx="1">
                  <c:v>7.0000000000000007E-2</c:v>
                </c:pt>
                <c:pt idx="2">
                  <c:v>0.13128491620111732</c:v>
                </c:pt>
                <c:pt idx="3">
                  <c:v>9.1603053435114504E-2</c:v>
                </c:pt>
                <c:pt idx="4">
                  <c:v>0.22723735408560311</c:v>
                </c:pt>
                <c:pt idx="5">
                  <c:v>0.13438566552901024</c:v>
                </c:pt>
                <c:pt idx="6">
                  <c:v>0.16540785498489427</c:v>
                </c:pt>
                <c:pt idx="7">
                  <c:v>0.26971802206783818</c:v>
                </c:pt>
                <c:pt idx="8">
                  <c:v>0.18284789644012944</c:v>
                </c:pt>
                <c:pt idx="9">
                  <c:v>0.11469344608879492</c:v>
                </c:pt>
                <c:pt idx="10">
                  <c:v>0.17706073752711496</c:v>
                </c:pt>
                <c:pt idx="11">
                  <c:v>0.10461653015636635</c:v>
                </c:pt>
                <c:pt idx="12">
                  <c:v>0.13706705969049374</c:v>
                </c:pt>
                <c:pt idx="13">
                  <c:v>0.11762452107279693</c:v>
                </c:pt>
                <c:pt idx="14">
                  <c:v>0.21502590673575128</c:v>
                </c:pt>
                <c:pt idx="15">
                  <c:v>0.12903225806451613</c:v>
                </c:pt>
                <c:pt idx="16">
                  <c:v>0.14216634429400388</c:v>
                </c:pt>
                <c:pt idx="17">
                  <c:v>5.4393305439330547E-2</c:v>
                </c:pt>
                <c:pt idx="18">
                  <c:v>0.16508538899430741</c:v>
                </c:pt>
                <c:pt idx="19">
                  <c:v>5.2805280528052806E-2</c:v>
                </c:pt>
                <c:pt idx="20">
                  <c:v>7.2727272727272724E-2</c:v>
                </c:pt>
                <c:pt idx="21">
                  <c:v>0.19047619047619047</c:v>
                </c:pt>
                <c:pt idx="22">
                  <c:v>0.13043478260869565</c:v>
                </c:pt>
                <c:pt idx="23">
                  <c:v>0.3801526717557252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EF-4EAB-9F7A-70F6061C2C9A}"/>
            </c:ext>
          </c:extLst>
        </c:ser>
        <c:ser>
          <c:idx val="1"/>
          <c:order val="1"/>
          <c:tx>
            <c:strRef>
              <c:f>'2022'!$D$27</c:f>
              <c:strCache>
                <c:ptCount val="1"/>
                <c:pt idx="0">
                  <c:v>Un poc</c:v>
                </c:pt>
              </c:strCache>
            </c:strRef>
          </c:tx>
          <c:spPr>
            <a:gradFill>
              <a:gsLst>
                <a:gs pos="13000">
                  <a:schemeClr val="accent6"/>
                </a:gs>
                <a:gs pos="100000">
                  <a:srgbClr val="FFC000"/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dLbl>
              <c:idx val="11"/>
              <c:layout>
                <c:manualLayout>
                  <c:x val="0"/>
                  <c:y val="-9.55152578103465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EF-4EAB-9F7A-70F6061C2C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'2024'!$C$30:$C$53</c:f>
              <c:strCache>
                <c:ptCount val="24"/>
                <c:pt idx="0">
                  <c:v>Agr.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Indus. Inf</c:v>
                </c:pt>
                <c:pt idx="16">
                  <c:v>Industr.</c:v>
                </c:pt>
                <c:pt idx="17">
                  <c:v>Inf. ADE</c:v>
                </c:pt>
                <c:pt idx="18">
                  <c:v>Ing. Edif.</c:v>
                </c:pt>
                <c:pt idx="19">
                  <c:v>Teleco ADE</c:v>
                </c:pt>
                <c:pt idx="20">
                  <c:v>Teleco Cam</c:v>
                </c:pt>
                <c:pt idx="21">
                  <c:v>Teleco Geo</c:v>
                </c:pt>
                <c:pt idx="22">
                  <c:v>Teleco Inf</c:v>
                </c:pt>
                <c:pt idx="23">
                  <c:v>Uni.Master</c:v>
                </c:pt>
              </c:strCache>
            </c:strRef>
          </c:cat>
          <c:val>
            <c:numRef>
              <c:f>'2024'!$Q$30:$Q$53</c:f>
              <c:numCache>
                <c:formatCode>0%</c:formatCode>
                <c:ptCount val="24"/>
                <c:pt idx="0">
                  <c:v>9.1954022988505746E-2</c:v>
                </c:pt>
                <c:pt idx="1">
                  <c:v>7.0000000000000007E-2</c:v>
                </c:pt>
                <c:pt idx="2">
                  <c:v>0.11871508379888268</c:v>
                </c:pt>
                <c:pt idx="3">
                  <c:v>0.13740458015267176</c:v>
                </c:pt>
                <c:pt idx="4">
                  <c:v>0.17509727626459143</c:v>
                </c:pt>
                <c:pt idx="5">
                  <c:v>0.12969283276450511</c:v>
                </c:pt>
                <c:pt idx="6">
                  <c:v>0.15332326283987915</c:v>
                </c:pt>
                <c:pt idx="7">
                  <c:v>0.22435635472006538</c:v>
                </c:pt>
                <c:pt idx="8">
                  <c:v>0.16936353829557713</c:v>
                </c:pt>
                <c:pt idx="9">
                  <c:v>0.1321353065539112</c:v>
                </c:pt>
                <c:pt idx="10">
                  <c:v>0.14343817787418656</c:v>
                </c:pt>
                <c:pt idx="11">
                  <c:v>0.11169024571854058</c:v>
                </c:pt>
                <c:pt idx="12">
                  <c:v>0.12380250552689757</c:v>
                </c:pt>
                <c:pt idx="13">
                  <c:v>0.15785440613026819</c:v>
                </c:pt>
                <c:pt idx="14">
                  <c:v>0.20207253886010362</c:v>
                </c:pt>
                <c:pt idx="15">
                  <c:v>3.2258064516129031E-2</c:v>
                </c:pt>
                <c:pt idx="16">
                  <c:v>0.13902321083172148</c:v>
                </c:pt>
                <c:pt idx="17">
                  <c:v>0.13389121338912133</c:v>
                </c:pt>
                <c:pt idx="18">
                  <c:v>0.15180265654648956</c:v>
                </c:pt>
                <c:pt idx="19">
                  <c:v>0.15181518151815182</c:v>
                </c:pt>
                <c:pt idx="20">
                  <c:v>0.10909090909090909</c:v>
                </c:pt>
                <c:pt idx="21">
                  <c:v>0.14285714285714285</c:v>
                </c:pt>
                <c:pt idx="22">
                  <c:v>0.15217391304347827</c:v>
                </c:pt>
                <c:pt idx="23">
                  <c:v>0.20992366412213739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EF-4EAB-9F7A-70F6061C2C9A}"/>
            </c:ext>
          </c:extLst>
        </c:ser>
        <c:ser>
          <c:idx val="2"/>
          <c:order val="2"/>
          <c:tx>
            <c:strRef>
              <c:f>'2022'!$E$27</c:f>
              <c:strCache>
                <c:ptCount val="1"/>
                <c:pt idx="0">
                  <c:v>Bastant Bé</c:v>
                </c:pt>
              </c:strCache>
            </c:strRef>
          </c:tx>
          <c:spPr>
            <a:gradFill>
              <a:gsLst>
                <a:gs pos="29000">
                  <a:schemeClr val="accent1"/>
                </a:gs>
                <a:gs pos="100000">
                  <a:schemeClr val="accent5"/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dLbl>
              <c:idx val="10"/>
              <c:layout>
                <c:manualLayout>
                  <c:x val="0"/>
                  <c:y val="4.775762890517327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EF-4EAB-9F7A-70F6061C2C9A}"/>
                </c:ext>
              </c:extLst>
            </c:dLbl>
            <c:dLbl>
              <c:idx val="17"/>
              <c:layout>
                <c:manualLayout>
                  <c:x val="0"/>
                  <c:y val="-9.55152578103465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EF-4EAB-9F7A-70F6061C2C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'2024'!$C$30:$C$53</c:f>
              <c:strCache>
                <c:ptCount val="24"/>
                <c:pt idx="0">
                  <c:v>Agr.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Indus. Inf</c:v>
                </c:pt>
                <c:pt idx="16">
                  <c:v>Industr.</c:v>
                </c:pt>
                <c:pt idx="17">
                  <c:v>Inf. ADE</c:v>
                </c:pt>
                <c:pt idx="18">
                  <c:v>Ing. Edif.</c:v>
                </c:pt>
                <c:pt idx="19">
                  <c:v>Teleco ADE</c:v>
                </c:pt>
                <c:pt idx="20">
                  <c:v>Teleco Cam</c:v>
                </c:pt>
                <c:pt idx="21">
                  <c:v>Teleco Geo</c:v>
                </c:pt>
                <c:pt idx="22">
                  <c:v>Teleco Inf</c:v>
                </c:pt>
                <c:pt idx="23">
                  <c:v>Uni.Master</c:v>
                </c:pt>
              </c:strCache>
            </c:strRef>
          </c:cat>
          <c:val>
            <c:numRef>
              <c:f>'2024'!$R$30:$R$53</c:f>
              <c:numCache>
                <c:formatCode>0%</c:formatCode>
                <c:ptCount val="24"/>
                <c:pt idx="0">
                  <c:v>0.2413793103448276</c:v>
                </c:pt>
                <c:pt idx="1">
                  <c:v>0.13</c:v>
                </c:pt>
                <c:pt idx="2">
                  <c:v>0.16759776536312848</c:v>
                </c:pt>
                <c:pt idx="3">
                  <c:v>0.20610687022900764</c:v>
                </c:pt>
                <c:pt idx="4">
                  <c:v>0.17509727626459143</c:v>
                </c:pt>
                <c:pt idx="5">
                  <c:v>0.16638225255972697</c:v>
                </c:pt>
                <c:pt idx="6">
                  <c:v>0.14803625377643503</c:v>
                </c:pt>
                <c:pt idx="7">
                  <c:v>0.12586841029832449</c:v>
                </c:pt>
                <c:pt idx="8">
                  <c:v>0.16882416396979505</c:v>
                </c:pt>
                <c:pt idx="9">
                  <c:v>0.20613107822410148</c:v>
                </c:pt>
                <c:pt idx="10">
                  <c:v>0.17706073752711496</c:v>
                </c:pt>
                <c:pt idx="11">
                  <c:v>0.22375279225614297</c:v>
                </c:pt>
                <c:pt idx="12">
                  <c:v>0.18275607958732498</c:v>
                </c:pt>
                <c:pt idx="13">
                  <c:v>0.18697318007662836</c:v>
                </c:pt>
                <c:pt idx="14">
                  <c:v>0.18911917098445596</c:v>
                </c:pt>
                <c:pt idx="15">
                  <c:v>0.29032258064516131</c:v>
                </c:pt>
                <c:pt idx="16">
                  <c:v>0.1926982591876209</c:v>
                </c:pt>
                <c:pt idx="17">
                  <c:v>0.24686192468619247</c:v>
                </c:pt>
                <c:pt idx="18">
                  <c:v>0.2049335863377609</c:v>
                </c:pt>
                <c:pt idx="19">
                  <c:v>0.22772277227722773</c:v>
                </c:pt>
                <c:pt idx="20">
                  <c:v>0.23636363636363636</c:v>
                </c:pt>
                <c:pt idx="21">
                  <c:v>0.14285714285714285</c:v>
                </c:pt>
                <c:pt idx="22">
                  <c:v>0.19565217391304349</c:v>
                </c:pt>
                <c:pt idx="23">
                  <c:v>0.11603053435114503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4EF-4EAB-9F7A-70F6061C2C9A}"/>
            </c:ext>
          </c:extLst>
        </c:ser>
        <c:ser>
          <c:idx val="3"/>
          <c:order val="3"/>
          <c:tx>
            <c:strRef>
              <c:f>'2022'!$F$27</c:f>
              <c:strCache>
                <c:ptCount val="1"/>
                <c:pt idx="0">
                  <c:v>Perfectament</c:v>
                </c:pt>
              </c:strCache>
            </c:strRef>
          </c:tx>
          <c:spPr>
            <a:gradFill>
              <a:gsLst>
                <a:gs pos="7000">
                  <a:schemeClr val="accent3">
                    <a:lumMod val="75000"/>
                  </a:schemeClr>
                </a:gs>
                <a:gs pos="100000">
                  <a:srgbClr val="92D050"/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'2024'!$C$30:$C$53</c:f>
              <c:strCache>
                <c:ptCount val="24"/>
                <c:pt idx="0">
                  <c:v>Agr.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Indus. Inf</c:v>
                </c:pt>
                <c:pt idx="16">
                  <c:v>Industr.</c:v>
                </c:pt>
                <c:pt idx="17">
                  <c:v>Inf. ADE</c:v>
                </c:pt>
                <c:pt idx="18">
                  <c:v>Ing. Edif.</c:v>
                </c:pt>
                <c:pt idx="19">
                  <c:v>Teleco ADE</c:v>
                </c:pt>
                <c:pt idx="20">
                  <c:v>Teleco Cam</c:v>
                </c:pt>
                <c:pt idx="21">
                  <c:v>Teleco Geo</c:v>
                </c:pt>
                <c:pt idx="22">
                  <c:v>Teleco Inf</c:v>
                </c:pt>
                <c:pt idx="23">
                  <c:v>Uni.Master</c:v>
                </c:pt>
              </c:strCache>
            </c:strRef>
          </c:cat>
          <c:val>
            <c:numRef>
              <c:f>'2024'!$S$30:$S$53</c:f>
              <c:numCache>
                <c:formatCode>0%</c:formatCode>
                <c:ptCount val="24"/>
                <c:pt idx="0">
                  <c:v>0.63218390804597702</c:v>
                </c:pt>
                <c:pt idx="1">
                  <c:v>0.73</c:v>
                </c:pt>
                <c:pt idx="2">
                  <c:v>0.58240223463687146</c:v>
                </c:pt>
                <c:pt idx="3">
                  <c:v>0.56488549618320616</c:v>
                </c:pt>
                <c:pt idx="4">
                  <c:v>0.42256809338521401</c:v>
                </c:pt>
                <c:pt idx="5">
                  <c:v>0.56953924914675769</c:v>
                </c:pt>
                <c:pt idx="6">
                  <c:v>0.53323262839879149</c:v>
                </c:pt>
                <c:pt idx="7">
                  <c:v>0.38005721291377198</c:v>
                </c:pt>
                <c:pt idx="8">
                  <c:v>0.47896440129449835</c:v>
                </c:pt>
                <c:pt idx="9">
                  <c:v>0.54704016913319242</c:v>
                </c:pt>
                <c:pt idx="10">
                  <c:v>0.50244034707158347</c:v>
                </c:pt>
                <c:pt idx="11">
                  <c:v>0.55994043186895015</c:v>
                </c:pt>
                <c:pt idx="12">
                  <c:v>0.55637435519528367</c:v>
                </c:pt>
                <c:pt idx="13">
                  <c:v>0.53754789272030656</c:v>
                </c:pt>
                <c:pt idx="14">
                  <c:v>0.39378238341968913</c:v>
                </c:pt>
                <c:pt idx="15">
                  <c:v>0.54838709677419351</c:v>
                </c:pt>
                <c:pt idx="16">
                  <c:v>0.52611218568665374</c:v>
                </c:pt>
                <c:pt idx="17">
                  <c:v>0.56485355648535562</c:v>
                </c:pt>
                <c:pt idx="18">
                  <c:v>0.4781783681214421</c:v>
                </c:pt>
                <c:pt idx="19">
                  <c:v>0.56765676567656764</c:v>
                </c:pt>
                <c:pt idx="20">
                  <c:v>0.58181818181818179</c:v>
                </c:pt>
                <c:pt idx="21">
                  <c:v>0.52380952380952384</c:v>
                </c:pt>
                <c:pt idx="22">
                  <c:v>0.52173913043478259</c:v>
                </c:pt>
                <c:pt idx="23">
                  <c:v>0.29389312977099236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4EF-4EAB-9F7A-70F6061C2C9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1160512"/>
        <c:axId val="321175072"/>
      </c:barChart>
      <c:catAx>
        <c:axId val="321160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21175072"/>
        <c:crosses val="autoZero"/>
        <c:auto val="1"/>
        <c:lblAlgn val="ctr"/>
        <c:lblOffset val="100"/>
        <c:noMultiLvlLbl val="0"/>
      </c:catAx>
      <c:valAx>
        <c:axId val="32117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21160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Coneixement del valencià dels alumnes curs 2025-2026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'2025'!$C$57</c:f>
              <c:strCache>
                <c:ptCount val="1"/>
                <c:pt idx="0">
                  <c:v>Gens</c:v>
                </c:pt>
              </c:strCache>
            </c:strRef>
          </c:tx>
          <c:spPr>
            <a:gradFill flip="none" rotWithShape="1">
              <a:gsLst>
                <a:gs pos="0">
                  <a:schemeClr val="accent2">
                    <a:lumMod val="67000"/>
                  </a:schemeClr>
                </a:gs>
                <a:gs pos="52000">
                  <a:schemeClr val="accent2">
                    <a:lumMod val="97000"/>
                    <a:lumOff val="3000"/>
                  </a:schemeClr>
                </a:gs>
                <a:gs pos="100000">
                  <a:schemeClr val="accent2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'2022'!$C$52:$F$52</c:f>
              <c:strCache>
                <c:ptCount val="4"/>
                <c:pt idx="0">
                  <c:v>Sap parlar</c:v>
                </c:pt>
                <c:pt idx="1">
                  <c:v>Sap llegir</c:v>
                </c:pt>
                <c:pt idx="2">
                  <c:v>Sap escriure</c:v>
                </c:pt>
                <c:pt idx="3">
                  <c:v>Entén</c:v>
                </c:pt>
              </c:strCache>
            </c:strRef>
          </c:cat>
          <c:val>
            <c:numRef>
              <c:f>'2025'!$D$57:$G$57</c:f>
              <c:numCache>
                <c:formatCode>0.0%</c:formatCode>
                <c:ptCount val="4"/>
                <c:pt idx="0">
                  <c:v>0.28295819935691319</c:v>
                </c:pt>
                <c:pt idx="1">
                  <c:v>0.19645728066146073</c:v>
                </c:pt>
                <c:pt idx="2">
                  <c:v>0.3091984382177308</c:v>
                </c:pt>
                <c:pt idx="3">
                  <c:v>0.15523082223242995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95-49D7-8031-AB805A03AD59}"/>
            </c:ext>
          </c:extLst>
        </c:ser>
        <c:ser>
          <c:idx val="1"/>
          <c:order val="1"/>
          <c:tx>
            <c:strRef>
              <c:f>'2025'!$C$58</c:f>
              <c:strCache>
                <c:ptCount val="1"/>
                <c:pt idx="0">
                  <c:v>Un poc</c:v>
                </c:pt>
              </c:strCache>
            </c:strRef>
          </c:tx>
          <c:spPr>
            <a:gradFill rotWithShape="1">
              <a:gsLst>
                <a:gs pos="0">
                  <a:schemeClr val="accent6"/>
                </a:gs>
                <a:gs pos="56000">
                  <a:srgbClr val="FFC000"/>
                </a:gs>
                <a:gs pos="100000">
                  <a:schemeClr val="accent6">
                    <a:lumMod val="60000"/>
                    <a:lumOff val="40000"/>
                  </a:schemeClr>
                </a:gs>
              </a:gsLst>
              <a:lin ang="16200000" scaled="1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'2022'!$C$52:$F$52</c:f>
              <c:strCache>
                <c:ptCount val="4"/>
                <c:pt idx="0">
                  <c:v>Sap parlar</c:v>
                </c:pt>
                <c:pt idx="1">
                  <c:v>Sap llegir</c:v>
                </c:pt>
                <c:pt idx="2">
                  <c:v>Sap escriure</c:v>
                </c:pt>
                <c:pt idx="3">
                  <c:v>Entén</c:v>
                </c:pt>
              </c:strCache>
            </c:strRef>
          </c:cat>
          <c:val>
            <c:numRef>
              <c:f>'2025'!$D$58:$G$58</c:f>
              <c:numCache>
                <c:formatCode>0.0%</c:formatCode>
                <c:ptCount val="4"/>
                <c:pt idx="0">
                  <c:v>0.14808222324299494</c:v>
                </c:pt>
                <c:pt idx="1">
                  <c:v>0.13392857142857142</c:v>
                </c:pt>
                <c:pt idx="2">
                  <c:v>0.13191892512632061</c:v>
                </c:pt>
                <c:pt idx="3">
                  <c:v>0.14977606798346349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95-49D7-8031-AB805A03AD59}"/>
            </c:ext>
          </c:extLst>
        </c:ser>
        <c:ser>
          <c:idx val="2"/>
          <c:order val="2"/>
          <c:tx>
            <c:strRef>
              <c:f>'2025'!$C$59</c:f>
              <c:strCache>
                <c:ptCount val="1"/>
                <c:pt idx="0">
                  <c:v>Bastant</c:v>
                </c:pt>
              </c:strCache>
            </c:strRef>
          </c:tx>
          <c:spPr>
            <a:gradFill rotWithShape="1">
              <a:gsLst>
                <a:gs pos="27000">
                  <a:schemeClr val="accent1"/>
                </a:gs>
                <a:gs pos="100000">
                  <a:schemeClr val="accent5"/>
                </a:gs>
              </a:gsLst>
              <a:lin ang="16200000" scaled="1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'2022'!$C$52:$F$52</c:f>
              <c:strCache>
                <c:ptCount val="4"/>
                <c:pt idx="0">
                  <c:v>Sap parlar</c:v>
                </c:pt>
                <c:pt idx="1">
                  <c:v>Sap llegir</c:v>
                </c:pt>
                <c:pt idx="2">
                  <c:v>Sap escriure</c:v>
                </c:pt>
                <c:pt idx="3">
                  <c:v>Entén</c:v>
                </c:pt>
              </c:strCache>
            </c:strRef>
          </c:cat>
          <c:val>
            <c:numRef>
              <c:f>'2025'!$D$59:$G$59</c:f>
              <c:numCache>
                <c:formatCode>0.0%</c:formatCode>
                <c:ptCount val="4"/>
                <c:pt idx="0">
                  <c:v>0.23501378043178686</c:v>
                </c:pt>
                <c:pt idx="1">
                  <c:v>0.17478180983004135</c:v>
                </c:pt>
                <c:pt idx="2">
                  <c:v>0.25944533762057875</c:v>
                </c:pt>
                <c:pt idx="3">
                  <c:v>0.17038929719797888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95-49D7-8031-AB805A03AD59}"/>
            </c:ext>
          </c:extLst>
        </c:ser>
        <c:ser>
          <c:idx val="3"/>
          <c:order val="3"/>
          <c:tx>
            <c:strRef>
              <c:f>'2025'!$C$60</c:f>
              <c:strCache>
                <c:ptCount val="1"/>
                <c:pt idx="0">
                  <c:v>Perfectament</c:v>
                </c:pt>
              </c:strCache>
            </c:strRef>
          </c:tx>
          <c:spPr>
            <a:gradFill rotWithShape="1">
              <a:gsLst>
                <a:gs pos="72000">
                  <a:srgbClr val="92D050"/>
                </a:gs>
                <a:gs pos="0">
                  <a:schemeClr val="accent3">
                    <a:lumMod val="75000"/>
                  </a:schemeClr>
                </a:gs>
                <a:gs pos="100000">
                  <a:schemeClr val="accent3">
                    <a:lumMod val="60000"/>
                    <a:lumOff val="40000"/>
                  </a:schemeClr>
                </a:gs>
              </a:gsLst>
              <a:lin ang="16200000" scaled="1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'2022'!$C$52:$F$52</c:f>
              <c:strCache>
                <c:ptCount val="4"/>
                <c:pt idx="0">
                  <c:v>Sap parlar</c:v>
                </c:pt>
                <c:pt idx="1">
                  <c:v>Sap llegir</c:v>
                </c:pt>
                <c:pt idx="2">
                  <c:v>Sap escriure</c:v>
                </c:pt>
                <c:pt idx="3">
                  <c:v>Entén</c:v>
                </c:pt>
              </c:strCache>
            </c:strRef>
          </c:cat>
          <c:val>
            <c:numRef>
              <c:f>'2025'!$D$60:$G$60</c:f>
              <c:numCache>
                <c:formatCode>0.0%</c:formatCode>
                <c:ptCount val="4"/>
                <c:pt idx="0">
                  <c:v>0.33394579696830501</c:v>
                </c:pt>
                <c:pt idx="1">
                  <c:v>0.49483233807992649</c:v>
                </c:pt>
                <c:pt idx="2">
                  <c:v>0.29943729903536975</c:v>
                </c:pt>
                <c:pt idx="3">
                  <c:v>0.52460381258612765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95-49D7-8031-AB805A03AD5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436067248"/>
        <c:axId val="436044368"/>
      </c:barChart>
      <c:catAx>
        <c:axId val="436067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36044368"/>
        <c:crosses val="autoZero"/>
        <c:auto val="1"/>
        <c:lblAlgn val="ctr"/>
        <c:lblOffset val="100"/>
        <c:noMultiLvlLbl val="0"/>
      </c:catAx>
      <c:valAx>
        <c:axId val="436044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3606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800" b="1" i="0" baseline="0">
                <a:effectLst/>
              </a:rPr>
              <a:t>Alumnes que saben parlar en valencià per </a:t>
            </a:r>
            <a:r>
              <a:rPr lang="ca-ES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centres 2025-2026</a:t>
            </a:r>
            <a:endParaRPr lang="ca-ES-valencia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'2025'!$C$57</c:f>
              <c:strCache>
                <c:ptCount val="1"/>
                <c:pt idx="0">
                  <c:v>Gens</c:v>
                </c:pt>
              </c:strCache>
            </c:strRef>
          </c:tx>
          <c:spPr>
            <a:gradFill>
              <a:gsLst>
                <a:gs pos="0">
                  <a:schemeClr val="accent2">
                    <a:lumMod val="67000"/>
                  </a:schemeClr>
                </a:gs>
                <a:gs pos="52000">
                  <a:schemeClr val="accent2">
                    <a:lumMod val="97000"/>
                    <a:lumOff val="3000"/>
                  </a:schemeClr>
                </a:gs>
                <a:gs pos="100000">
                  <a:schemeClr val="accent2">
                    <a:lumMod val="60000"/>
                    <a:lumOff val="40000"/>
                  </a:schemeClr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'2025'!$C$30:$C$53</c:f>
              <c:strCache>
                <c:ptCount val="24"/>
                <c:pt idx="0">
                  <c:v>Agr.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Indus. Inf</c:v>
                </c:pt>
                <c:pt idx="16">
                  <c:v>Industr.</c:v>
                </c:pt>
                <c:pt idx="17">
                  <c:v>Inf. ADE</c:v>
                </c:pt>
                <c:pt idx="18">
                  <c:v>Ing. Edif.</c:v>
                </c:pt>
                <c:pt idx="19">
                  <c:v>Teleco ADE</c:v>
                </c:pt>
                <c:pt idx="20">
                  <c:v>Teleco Cam</c:v>
                </c:pt>
                <c:pt idx="21">
                  <c:v>Teleco Geo</c:v>
                </c:pt>
                <c:pt idx="22">
                  <c:v>Teleco Inf</c:v>
                </c:pt>
                <c:pt idx="23">
                  <c:v>Uni.Master</c:v>
                </c:pt>
              </c:strCache>
            </c:strRef>
          </c:cat>
          <c:val>
            <c:numRef>
              <c:f>'2025'!$D$30:$D$53</c:f>
              <c:numCache>
                <c:formatCode>0%</c:formatCode>
                <c:ptCount val="24"/>
                <c:pt idx="0">
                  <c:v>7.0707070707070704E-2</c:v>
                </c:pt>
                <c:pt idx="1">
                  <c:v>0.14814814814814814</c:v>
                </c:pt>
                <c:pt idx="2">
                  <c:v>0.20943820224719101</c:v>
                </c:pt>
                <c:pt idx="3">
                  <c:v>0.25531914893617019</c:v>
                </c:pt>
                <c:pt idx="4">
                  <c:v>0.3249146757679181</c:v>
                </c:pt>
                <c:pt idx="5">
                  <c:v>0.2165144596651446</c:v>
                </c:pt>
                <c:pt idx="6">
                  <c:v>0.29098966026587886</c:v>
                </c:pt>
                <c:pt idx="7">
                  <c:v>0.46368932038834954</c:v>
                </c:pt>
                <c:pt idx="8">
                  <c:v>0.32546459065796085</c:v>
                </c:pt>
                <c:pt idx="9">
                  <c:v>0.19846547314578006</c:v>
                </c:pt>
                <c:pt idx="10">
                  <c:v>0.31130063965884863</c:v>
                </c:pt>
                <c:pt idx="11">
                  <c:v>0.19642857142857142</c:v>
                </c:pt>
                <c:pt idx="12">
                  <c:v>0.23479599692070824</c:v>
                </c:pt>
                <c:pt idx="13">
                  <c:v>0.26920093095422809</c:v>
                </c:pt>
                <c:pt idx="14">
                  <c:v>0.32920792079207922</c:v>
                </c:pt>
                <c:pt idx="15">
                  <c:v>0.23529411764705882</c:v>
                </c:pt>
                <c:pt idx="16">
                  <c:v>0.24450286806883365</c:v>
                </c:pt>
                <c:pt idx="17">
                  <c:v>0.13414634146341464</c:v>
                </c:pt>
                <c:pt idx="18">
                  <c:v>0.27423363711681858</c:v>
                </c:pt>
                <c:pt idx="19">
                  <c:v>0.14625850340136054</c:v>
                </c:pt>
                <c:pt idx="20">
                  <c:v>0.19402985074626866</c:v>
                </c:pt>
                <c:pt idx="21">
                  <c:v>0.2</c:v>
                </c:pt>
                <c:pt idx="22">
                  <c:v>0.21666666666666667</c:v>
                </c:pt>
                <c:pt idx="23">
                  <c:v>0.53512233622730865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2E-46C8-A2B9-7B7E964503F9}"/>
            </c:ext>
          </c:extLst>
        </c:ser>
        <c:ser>
          <c:idx val="1"/>
          <c:order val="1"/>
          <c:tx>
            <c:strRef>
              <c:f>'2022'!$D$27</c:f>
              <c:strCache>
                <c:ptCount val="1"/>
                <c:pt idx="0">
                  <c:v>Un poc</c:v>
                </c:pt>
              </c:strCache>
            </c:strRef>
          </c:tx>
          <c:spPr>
            <a:gradFill>
              <a:gsLst>
                <a:gs pos="0">
                  <a:schemeClr val="accent6"/>
                </a:gs>
                <a:gs pos="100000">
                  <a:srgbClr val="FFC000"/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dLbl>
              <c:idx val="11"/>
              <c:layout>
                <c:manualLayout>
                  <c:x val="0"/>
                  <c:y val="-9.55152578103465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2E-46C8-A2B9-7B7E964503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'2025'!$C$30:$C$53</c:f>
              <c:strCache>
                <c:ptCount val="24"/>
                <c:pt idx="0">
                  <c:v>Agr.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Indus. Inf</c:v>
                </c:pt>
                <c:pt idx="16">
                  <c:v>Industr.</c:v>
                </c:pt>
                <c:pt idx="17">
                  <c:v>Inf. ADE</c:v>
                </c:pt>
                <c:pt idx="18">
                  <c:v>Ing. Edif.</c:v>
                </c:pt>
                <c:pt idx="19">
                  <c:v>Teleco ADE</c:v>
                </c:pt>
                <c:pt idx="20">
                  <c:v>Teleco Cam</c:v>
                </c:pt>
                <c:pt idx="21">
                  <c:v>Teleco Geo</c:v>
                </c:pt>
                <c:pt idx="22">
                  <c:v>Teleco Inf</c:v>
                </c:pt>
                <c:pt idx="23">
                  <c:v>Uni.Master</c:v>
                </c:pt>
              </c:strCache>
            </c:strRef>
          </c:cat>
          <c:val>
            <c:numRef>
              <c:f>'2025'!$E$30:$E$53</c:f>
              <c:numCache>
                <c:formatCode>0%</c:formatCode>
                <c:ptCount val="24"/>
                <c:pt idx="0">
                  <c:v>0.13131313131313133</c:v>
                </c:pt>
                <c:pt idx="1">
                  <c:v>9.2592592592592587E-2</c:v>
                </c:pt>
                <c:pt idx="2">
                  <c:v>0.13123595505617977</c:v>
                </c:pt>
                <c:pt idx="3">
                  <c:v>0.12056737588652482</c:v>
                </c:pt>
                <c:pt idx="4">
                  <c:v>0.14948805460750852</c:v>
                </c:pt>
                <c:pt idx="5">
                  <c:v>0.1404109589041096</c:v>
                </c:pt>
                <c:pt idx="6">
                  <c:v>0.14844903988183161</c:v>
                </c:pt>
                <c:pt idx="7">
                  <c:v>0.1483495145631068</c:v>
                </c:pt>
                <c:pt idx="8">
                  <c:v>0.1539427423405324</c:v>
                </c:pt>
                <c:pt idx="9">
                  <c:v>0.16368286445012789</c:v>
                </c:pt>
                <c:pt idx="10">
                  <c:v>0.13539445628997868</c:v>
                </c:pt>
                <c:pt idx="11">
                  <c:v>0.15791316526610644</c:v>
                </c:pt>
                <c:pt idx="12">
                  <c:v>0.15242494226327943</c:v>
                </c:pt>
                <c:pt idx="13">
                  <c:v>0.1586501163692785</c:v>
                </c:pt>
                <c:pt idx="14">
                  <c:v>0.20049504950495051</c:v>
                </c:pt>
                <c:pt idx="15">
                  <c:v>0.13725490196078433</c:v>
                </c:pt>
                <c:pt idx="16">
                  <c:v>0.14149139579349904</c:v>
                </c:pt>
                <c:pt idx="17">
                  <c:v>0.17479674796747968</c:v>
                </c:pt>
                <c:pt idx="18">
                  <c:v>0.164043082021541</c:v>
                </c:pt>
                <c:pt idx="19">
                  <c:v>0.20408163265306123</c:v>
                </c:pt>
                <c:pt idx="20">
                  <c:v>0.13432835820895522</c:v>
                </c:pt>
                <c:pt idx="21">
                  <c:v>0.14285714285714285</c:v>
                </c:pt>
                <c:pt idx="22">
                  <c:v>0.2</c:v>
                </c:pt>
                <c:pt idx="23">
                  <c:v>0.11760063141278611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2E-46C8-A2B9-7B7E964503F9}"/>
            </c:ext>
          </c:extLst>
        </c:ser>
        <c:ser>
          <c:idx val="2"/>
          <c:order val="2"/>
          <c:tx>
            <c:strRef>
              <c:f>'2022'!$E$27</c:f>
              <c:strCache>
                <c:ptCount val="1"/>
                <c:pt idx="0">
                  <c:v>Bastant Bé</c:v>
                </c:pt>
              </c:strCache>
            </c:strRef>
          </c:tx>
          <c:spPr>
            <a:gradFill>
              <a:gsLst>
                <a:gs pos="38000">
                  <a:schemeClr val="accent1"/>
                </a:gs>
                <a:gs pos="100000">
                  <a:schemeClr val="accent5"/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dLbl>
              <c:idx val="10"/>
              <c:layout>
                <c:manualLayout>
                  <c:x val="0"/>
                  <c:y val="4.775762890517327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2E-46C8-A2B9-7B7E964503F9}"/>
                </c:ext>
              </c:extLst>
            </c:dLbl>
            <c:dLbl>
              <c:idx val="17"/>
              <c:layout>
                <c:manualLayout>
                  <c:x val="0"/>
                  <c:y val="-9.55152578103465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62E-46C8-A2B9-7B7E964503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'2025'!$C$30:$C$53</c:f>
              <c:strCache>
                <c:ptCount val="24"/>
                <c:pt idx="0">
                  <c:v>Agr.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Indus. Inf</c:v>
                </c:pt>
                <c:pt idx="16">
                  <c:v>Industr.</c:v>
                </c:pt>
                <c:pt idx="17">
                  <c:v>Inf. ADE</c:v>
                </c:pt>
                <c:pt idx="18">
                  <c:v>Ing. Edif.</c:v>
                </c:pt>
                <c:pt idx="19">
                  <c:v>Teleco ADE</c:v>
                </c:pt>
                <c:pt idx="20">
                  <c:v>Teleco Cam</c:v>
                </c:pt>
                <c:pt idx="21">
                  <c:v>Teleco Geo</c:v>
                </c:pt>
                <c:pt idx="22">
                  <c:v>Teleco Inf</c:v>
                </c:pt>
                <c:pt idx="23">
                  <c:v>Uni.Master</c:v>
                </c:pt>
              </c:strCache>
            </c:strRef>
          </c:cat>
          <c:val>
            <c:numRef>
              <c:f>'2025'!$F$30:$F$53</c:f>
              <c:numCache>
                <c:formatCode>0%</c:formatCode>
                <c:ptCount val="24"/>
                <c:pt idx="0">
                  <c:v>0.39393939393939392</c:v>
                </c:pt>
                <c:pt idx="1">
                  <c:v>0.30555555555555558</c:v>
                </c:pt>
                <c:pt idx="2">
                  <c:v>0.26651685393258429</c:v>
                </c:pt>
                <c:pt idx="3">
                  <c:v>0.20567375886524822</c:v>
                </c:pt>
                <c:pt idx="4">
                  <c:v>0.24641638225255974</c:v>
                </c:pt>
                <c:pt idx="5">
                  <c:v>0.20928462709284626</c:v>
                </c:pt>
                <c:pt idx="6">
                  <c:v>0.18685376661742983</c:v>
                </c:pt>
                <c:pt idx="7">
                  <c:v>0.13592233009708737</c:v>
                </c:pt>
                <c:pt idx="8">
                  <c:v>0.21120040180813662</c:v>
                </c:pt>
                <c:pt idx="9">
                  <c:v>0.27212276214833758</c:v>
                </c:pt>
                <c:pt idx="10">
                  <c:v>0.21775053304904052</c:v>
                </c:pt>
                <c:pt idx="11">
                  <c:v>0.29026610644257705</c:v>
                </c:pt>
                <c:pt idx="12">
                  <c:v>0.27944572748267898</c:v>
                </c:pt>
                <c:pt idx="13">
                  <c:v>0.25019394879751744</c:v>
                </c:pt>
                <c:pt idx="14">
                  <c:v>0.23019801980198021</c:v>
                </c:pt>
                <c:pt idx="15">
                  <c:v>0.27450980392156865</c:v>
                </c:pt>
                <c:pt idx="16">
                  <c:v>0.27198852772466542</c:v>
                </c:pt>
                <c:pt idx="17">
                  <c:v>0.32926829268292684</c:v>
                </c:pt>
                <c:pt idx="18">
                  <c:v>0.26760563380281688</c:v>
                </c:pt>
                <c:pt idx="19">
                  <c:v>0.31292517006802723</c:v>
                </c:pt>
                <c:pt idx="20">
                  <c:v>0.26865671641791045</c:v>
                </c:pt>
                <c:pt idx="21">
                  <c:v>0.2857142857142857</c:v>
                </c:pt>
                <c:pt idx="22">
                  <c:v>0.25</c:v>
                </c:pt>
                <c:pt idx="23">
                  <c:v>0.13180741910023677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2E-46C8-A2B9-7B7E964503F9}"/>
            </c:ext>
          </c:extLst>
        </c:ser>
        <c:ser>
          <c:idx val="3"/>
          <c:order val="3"/>
          <c:tx>
            <c:strRef>
              <c:f>'2022'!$F$27</c:f>
              <c:strCache>
                <c:ptCount val="1"/>
                <c:pt idx="0">
                  <c:v>Perfectament</c:v>
                </c:pt>
              </c:strCache>
            </c:strRef>
          </c:tx>
          <c:spPr>
            <a:gradFill>
              <a:gsLst>
                <a:gs pos="7000">
                  <a:schemeClr val="accent3">
                    <a:lumMod val="75000"/>
                  </a:schemeClr>
                </a:gs>
                <a:gs pos="100000">
                  <a:srgbClr val="92D050"/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'2025'!$C$30:$C$53</c:f>
              <c:strCache>
                <c:ptCount val="24"/>
                <c:pt idx="0">
                  <c:v>Agr.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Indus. Inf</c:v>
                </c:pt>
                <c:pt idx="16">
                  <c:v>Industr.</c:v>
                </c:pt>
                <c:pt idx="17">
                  <c:v>Inf. ADE</c:v>
                </c:pt>
                <c:pt idx="18">
                  <c:v>Ing. Edif.</c:v>
                </c:pt>
                <c:pt idx="19">
                  <c:v>Teleco ADE</c:v>
                </c:pt>
                <c:pt idx="20">
                  <c:v>Teleco Cam</c:v>
                </c:pt>
                <c:pt idx="21">
                  <c:v>Teleco Geo</c:v>
                </c:pt>
                <c:pt idx="22">
                  <c:v>Teleco Inf</c:v>
                </c:pt>
                <c:pt idx="23">
                  <c:v>Uni.Master</c:v>
                </c:pt>
              </c:strCache>
            </c:strRef>
          </c:cat>
          <c:val>
            <c:numRef>
              <c:f>'2025'!$G$30:$G$53</c:f>
              <c:numCache>
                <c:formatCode>0%</c:formatCode>
                <c:ptCount val="24"/>
                <c:pt idx="0">
                  <c:v>0.40404040404040403</c:v>
                </c:pt>
                <c:pt idx="1">
                  <c:v>0.45370370370370372</c:v>
                </c:pt>
                <c:pt idx="2">
                  <c:v>0.39280898876404496</c:v>
                </c:pt>
                <c:pt idx="3">
                  <c:v>0.41843971631205673</c:v>
                </c:pt>
                <c:pt idx="4">
                  <c:v>0.27918088737201363</c:v>
                </c:pt>
                <c:pt idx="5">
                  <c:v>0.43378995433789952</c:v>
                </c:pt>
                <c:pt idx="6">
                  <c:v>0.37370753323485967</c:v>
                </c:pt>
                <c:pt idx="7">
                  <c:v>0.25203883495145629</c:v>
                </c:pt>
                <c:pt idx="8">
                  <c:v>0.30939226519337015</c:v>
                </c:pt>
                <c:pt idx="9">
                  <c:v>0.3657289002557545</c:v>
                </c:pt>
                <c:pt idx="10">
                  <c:v>0.3355543710021322</c:v>
                </c:pt>
                <c:pt idx="11">
                  <c:v>0.35539215686274511</c:v>
                </c:pt>
                <c:pt idx="12">
                  <c:v>0.33333333333333331</c:v>
                </c:pt>
                <c:pt idx="13">
                  <c:v>0.32195500387897596</c:v>
                </c:pt>
                <c:pt idx="14">
                  <c:v>0.24009900990099009</c:v>
                </c:pt>
                <c:pt idx="15">
                  <c:v>0.35294117647058826</c:v>
                </c:pt>
                <c:pt idx="16">
                  <c:v>0.34201720841300193</c:v>
                </c:pt>
                <c:pt idx="17">
                  <c:v>0.36178861788617889</c:v>
                </c:pt>
                <c:pt idx="18">
                  <c:v>0.29411764705882354</c:v>
                </c:pt>
                <c:pt idx="19">
                  <c:v>0.33673469387755101</c:v>
                </c:pt>
                <c:pt idx="20">
                  <c:v>0.40298507462686567</c:v>
                </c:pt>
                <c:pt idx="21">
                  <c:v>0.37142857142857144</c:v>
                </c:pt>
                <c:pt idx="22">
                  <c:v>0.33333333333333331</c:v>
                </c:pt>
                <c:pt idx="23">
                  <c:v>0.21546961325966851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62E-46C8-A2B9-7B7E964503F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1160512"/>
        <c:axId val="321175072"/>
      </c:barChart>
      <c:catAx>
        <c:axId val="321160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21175072"/>
        <c:crosses val="autoZero"/>
        <c:auto val="1"/>
        <c:lblAlgn val="ctr"/>
        <c:lblOffset val="100"/>
        <c:noMultiLvlLbl val="0"/>
      </c:catAx>
      <c:valAx>
        <c:axId val="32117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21160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800" b="1" i="0" baseline="0">
                <a:effectLst/>
              </a:rPr>
              <a:t>Alumnes que saben llegir en valencià per </a:t>
            </a:r>
            <a:r>
              <a:rPr lang="ca-ES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centres 2025-2026</a:t>
            </a:r>
            <a:endParaRPr lang="ca-ES-valencia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'2025'!$C$57</c:f>
              <c:strCache>
                <c:ptCount val="1"/>
                <c:pt idx="0">
                  <c:v>Gens</c:v>
                </c:pt>
              </c:strCache>
            </c:strRef>
          </c:tx>
          <c:spPr>
            <a:gradFill>
              <a:gsLst>
                <a:gs pos="38000">
                  <a:schemeClr val="accent2"/>
                </a:gs>
                <a:gs pos="100000">
                  <a:schemeClr val="accent2">
                    <a:lumMod val="60000"/>
                    <a:lumOff val="40000"/>
                  </a:schemeClr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'2025'!$C$30:$C$53</c:f>
              <c:strCache>
                <c:ptCount val="24"/>
                <c:pt idx="0">
                  <c:v>Agr.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Indus. Inf</c:v>
                </c:pt>
                <c:pt idx="16">
                  <c:v>Industr.</c:v>
                </c:pt>
                <c:pt idx="17">
                  <c:v>Inf. ADE</c:v>
                </c:pt>
                <c:pt idx="18">
                  <c:v>Ing. Edif.</c:v>
                </c:pt>
                <c:pt idx="19">
                  <c:v>Teleco ADE</c:v>
                </c:pt>
                <c:pt idx="20">
                  <c:v>Teleco Cam</c:v>
                </c:pt>
                <c:pt idx="21">
                  <c:v>Teleco Geo</c:v>
                </c:pt>
                <c:pt idx="22">
                  <c:v>Teleco Inf</c:v>
                </c:pt>
                <c:pt idx="23">
                  <c:v>Uni.Master</c:v>
                </c:pt>
              </c:strCache>
            </c:strRef>
          </c:cat>
          <c:val>
            <c:numRef>
              <c:f>'2025'!$H$30:$H$53</c:f>
              <c:numCache>
                <c:formatCode>0%</c:formatCode>
                <c:ptCount val="24"/>
                <c:pt idx="0">
                  <c:v>3.0303030303030304E-2</c:v>
                </c:pt>
                <c:pt idx="1">
                  <c:v>8.3333333333333329E-2</c:v>
                </c:pt>
                <c:pt idx="2">
                  <c:v>0.15325842696629213</c:v>
                </c:pt>
                <c:pt idx="3">
                  <c:v>0.1773049645390071</c:v>
                </c:pt>
                <c:pt idx="4">
                  <c:v>0.23481228668941981</c:v>
                </c:pt>
                <c:pt idx="5">
                  <c:v>0.1556316590563166</c:v>
                </c:pt>
                <c:pt idx="6">
                  <c:v>0.2119645494830133</c:v>
                </c:pt>
                <c:pt idx="7">
                  <c:v>0.30912621359223302</c:v>
                </c:pt>
                <c:pt idx="8">
                  <c:v>0.23053741838272224</c:v>
                </c:pt>
                <c:pt idx="9">
                  <c:v>0.14322250639386189</c:v>
                </c:pt>
                <c:pt idx="10">
                  <c:v>0.21961620469083157</c:v>
                </c:pt>
                <c:pt idx="11">
                  <c:v>0.12745098039215685</c:v>
                </c:pt>
                <c:pt idx="12">
                  <c:v>0.16551193225558122</c:v>
                </c:pt>
                <c:pt idx="13">
                  <c:v>0.15903801396431341</c:v>
                </c:pt>
                <c:pt idx="14">
                  <c:v>0.2202970297029703</c:v>
                </c:pt>
                <c:pt idx="15">
                  <c:v>0.19607843137254902</c:v>
                </c:pt>
                <c:pt idx="16">
                  <c:v>0.16993307839388144</c:v>
                </c:pt>
                <c:pt idx="17">
                  <c:v>7.3170731707317069E-2</c:v>
                </c:pt>
                <c:pt idx="18">
                  <c:v>0.18309859154929578</c:v>
                </c:pt>
                <c:pt idx="19">
                  <c:v>0.11904761904761904</c:v>
                </c:pt>
                <c:pt idx="20">
                  <c:v>0.13432835820895522</c:v>
                </c:pt>
                <c:pt idx="21">
                  <c:v>0.14285714285714285</c:v>
                </c:pt>
                <c:pt idx="22">
                  <c:v>0.15</c:v>
                </c:pt>
                <c:pt idx="23">
                  <c:v>0.40331491712707185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4F-4D89-9D0B-BDD9C90A36B3}"/>
            </c:ext>
          </c:extLst>
        </c:ser>
        <c:ser>
          <c:idx val="1"/>
          <c:order val="1"/>
          <c:tx>
            <c:strRef>
              <c:f>'2022'!$D$27</c:f>
              <c:strCache>
                <c:ptCount val="1"/>
                <c:pt idx="0">
                  <c:v>Un poc</c:v>
                </c:pt>
              </c:strCache>
            </c:strRef>
          </c:tx>
          <c:spPr>
            <a:gradFill>
              <a:gsLst>
                <a:gs pos="13000">
                  <a:schemeClr val="accent6"/>
                </a:gs>
                <a:gs pos="100000">
                  <a:srgbClr val="FFC000"/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dLbl>
              <c:idx val="11"/>
              <c:layout>
                <c:manualLayout>
                  <c:x val="0"/>
                  <c:y val="-9.55152578103465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4F-4D89-9D0B-BDD9C90A36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'2025'!$C$30:$C$53</c:f>
              <c:strCache>
                <c:ptCount val="24"/>
                <c:pt idx="0">
                  <c:v>Agr.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Indus. Inf</c:v>
                </c:pt>
                <c:pt idx="16">
                  <c:v>Industr.</c:v>
                </c:pt>
                <c:pt idx="17">
                  <c:v>Inf. ADE</c:v>
                </c:pt>
                <c:pt idx="18">
                  <c:v>Ing. Edif.</c:v>
                </c:pt>
                <c:pt idx="19">
                  <c:v>Teleco ADE</c:v>
                </c:pt>
                <c:pt idx="20">
                  <c:v>Teleco Cam</c:v>
                </c:pt>
                <c:pt idx="21">
                  <c:v>Teleco Geo</c:v>
                </c:pt>
                <c:pt idx="22">
                  <c:v>Teleco Inf</c:v>
                </c:pt>
                <c:pt idx="23">
                  <c:v>Uni.Master</c:v>
                </c:pt>
              </c:strCache>
            </c:strRef>
          </c:cat>
          <c:val>
            <c:numRef>
              <c:f>'2025'!$I$30:$I$53</c:f>
              <c:numCache>
                <c:formatCode>0%</c:formatCode>
                <c:ptCount val="24"/>
                <c:pt idx="0">
                  <c:v>8.0808080808080815E-2</c:v>
                </c:pt>
                <c:pt idx="1">
                  <c:v>7.407407407407407E-2</c:v>
                </c:pt>
                <c:pt idx="2">
                  <c:v>9.7078651685393258E-2</c:v>
                </c:pt>
                <c:pt idx="3">
                  <c:v>0.1276595744680851</c:v>
                </c:pt>
                <c:pt idx="4">
                  <c:v>0.14880546075085324</c:v>
                </c:pt>
                <c:pt idx="5">
                  <c:v>0.11986301369863013</c:v>
                </c:pt>
                <c:pt idx="6">
                  <c:v>0.13146233382570163</c:v>
                </c:pt>
                <c:pt idx="7">
                  <c:v>0.2062135922330097</c:v>
                </c:pt>
                <c:pt idx="8">
                  <c:v>0.14389753892516324</c:v>
                </c:pt>
                <c:pt idx="9">
                  <c:v>0.11304347826086956</c:v>
                </c:pt>
                <c:pt idx="10">
                  <c:v>0.12739872068230276</c:v>
                </c:pt>
                <c:pt idx="11">
                  <c:v>0.10784313725490197</c:v>
                </c:pt>
                <c:pt idx="12">
                  <c:v>0.13471901462663588</c:v>
                </c:pt>
                <c:pt idx="13">
                  <c:v>0.13886733902249807</c:v>
                </c:pt>
                <c:pt idx="14">
                  <c:v>0.18316831683168316</c:v>
                </c:pt>
                <c:pt idx="15">
                  <c:v>5.8823529411764705E-2</c:v>
                </c:pt>
                <c:pt idx="16">
                  <c:v>0.12165391969407266</c:v>
                </c:pt>
                <c:pt idx="17">
                  <c:v>0.13821138211382114</c:v>
                </c:pt>
                <c:pt idx="18">
                  <c:v>0.14581607290803644</c:v>
                </c:pt>
                <c:pt idx="19">
                  <c:v>9.1836734693877556E-2</c:v>
                </c:pt>
                <c:pt idx="20">
                  <c:v>7.4626865671641784E-2</c:v>
                </c:pt>
                <c:pt idx="21">
                  <c:v>0.11428571428571428</c:v>
                </c:pt>
                <c:pt idx="22">
                  <c:v>0.13333333333333333</c:v>
                </c:pt>
                <c:pt idx="23">
                  <c:v>0.17363851617995266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4F-4D89-9D0B-BDD9C90A36B3}"/>
            </c:ext>
          </c:extLst>
        </c:ser>
        <c:ser>
          <c:idx val="2"/>
          <c:order val="2"/>
          <c:tx>
            <c:strRef>
              <c:f>'2022'!$E$27</c:f>
              <c:strCache>
                <c:ptCount val="1"/>
                <c:pt idx="0">
                  <c:v>Bastant Bé</c:v>
                </c:pt>
              </c:strCache>
            </c:strRef>
          </c:tx>
          <c:spPr>
            <a:gradFill>
              <a:gsLst>
                <a:gs pos="29000">
                  <a:schemeClr val="accent1"/>
                </a:gs>
                <a:gs pos="100000">
                  <a:schemeClr val="accent5"/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dLbl>
              <c:idx val="10"/>
              <c:layout>
                <c:manualLayout>
                  <c:x val="0"/>
                  <c:y val="4.775762890517327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4F-4D89-9D0B-BDD9C90A36B3}"/>
                </c:ext>
              </c:extLst>
            </c:dLbl>
            <c:dLbl>
              <c:idx val="17"/>
              <c:layout>
                <c:manualLayout>
                  <c:x val="0"/>
                  <c:y val="-9.55152578103465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D4F-4D89-9D0B-BDD9C90A36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'2025'!$C$30:$C$53</c:f>
              <c:strCache>
                <c:ptCount val="24"/>
                <c:pt idx="0">
                  <c:v>Agr.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Indus. Inf</c:v>
                </c:pt>
                <c:pt idx="16">
                  <c:v>Industr.</c:v>
                </c:pt>
                <c:pt idx="17">
                  <c:v>Inf. ADE</c:v>
                </c:pt>
                <c:pt idx="18">
                  <c:v>Ing. Edif.</c:v>
                </c:pt>
                <c:pt idx="19">
                  <c:v>Teleco ADE</c:v>
                </c:pt>
                <c:pt idx="20">
                  <c:v>Teleco Cam</c:v>
                </c:pt>
                <c:pt idx="21">
                  <c:v>Teleco Geo</c:v>
                </c:pt>
                <c:pt idx="22">
                  <c:v>Teleco Inf</c:v>
                </c:pt>
                <c:pt idx="23">
                  <c:v>Uni.Master</c:v>
                </c:pt>
              </c:strCache>
            </c:strRef>
          </c:cat>
          <c:val>
            <c:numRef>
              <c:f>'2025'!$J$30:$J$53</c:f>
              <c:numCache>
                <c:formatCode>0%</c:formatCode>
                <c:ptCount val="24"/>
                <c:pt idx="0">
                  <c:v>0.20202020202020202</c:v>
                </c:pt>
                <c:pt idx="1">
                  <c:v>0.18518518518518517</c:v>
                </c:pt>
                <c:pt idx="2">
                  <c:v>0.16898876404494381</c:v>
                </c:pt>
                <c:pt idx="3">
                  <c:v>0.18439716312056736</c:v>
                </c:pt>
                <c:pt idx="4">
                  <c:v>0.18020477815699659</c:v>
                </c:pt>
                <c:pt idx="5">
                  <c:v>0.16590563165905631</c:v>
                </c:pt>
                <c:pt idx="6">
                  <c:v>0.15805022156573117</c:v>
                </c:pt>
                <c:pt idx="7">
                  <c:v>0.12194174757281553</c:v>
                </c:pt>
                <c:pt idx="8">
                  <c:v>0.16022099447513813</c:v>
                </c:pt>
                <c:pt idx="9">
                  <c:v>0.20358056265984656</c:v>
                </c:pt>
                <c:pt idx="10">
                  <c:v>0.16631130063965885</c:v>
                </c:pt>
                <c:pt idx="11">
                  <c:v>0.21813725490196079</c:v>
                </c:pt>
                <c:pt idx="12">
                  <c:v>0.18629715165511931</c:v>
                </c:pt>
                <c:pt idx="13">
                  <c:v>0.19666408068269978</c:v>
                </c:pt>
                <c:pt idx="14">
                  <c:v>0.21039603960396039</c:v>
                </c:pt>
                <c:pt idx="15">
                  <c:v>0.19607843137254902</c:v>
                </c:pt>
                <c:pt idx="16">
                  <c:v>0.18068833652007649</c:v>
                </c:pt>
                <c:pt idx="17">
                  <c:v>0.2032520325203252</c:v>
                </c:pt>
                <c:pt idx="18">
                  <c:v>0.20298260149130073</c:v>
                </c:pt>
                <c:pt idx="19">
                  <c:v>0.27891156462585032</c:v>
                </c:pt>
                <c:pt idx="20">
                  <c:v>0.16417910447761194</c:v>
                </c:pt>
                <c:pt idx="21">
                  <c:v>0.14285714285714285</c:v>
                </c:pt>
                <c:pt idx="22">
                  <c:v>0.1</c:v>
                </c:pt>
                <c:pt idx="23">
                  <c:v>0.10734017363851618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D4F-4D89-9D0B-BDD9C90A36B3}"/>
            </c:ext>
          </c:extLst>
        </c:ser>
        <c:ser>
          <c:idx val="3"/>
          <c:order val="3"/>
          <c:tx>
            <c:strRef>
              <c:f>'2022'!$F$27</c:f>
              <c:strCache>
                <c:ptCount val="1"/>
                <c:pt idx="0">
                  <c:v>Perfectament</c:v>
                </c:pt>
              </c:strCache>
            </c:strRef>
          </c:tx>
          <c:spPr>
            <a:gradFill>
              <a:gsLst>
                <a:gs pos="7000">
                  <a:schemeClr val="accent3">
                    <a:lumMod val="75000"/>
                  </a:schemeClr>
                </a:gs>
                <a:gs pos="100000">
                  <a:srgbClr val="92D050"/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'2025'!$C$30:$C$53</c:f>
              <c:strCache>
                <c:ptCount val="24"/>
                <c:pt idx="0">
                  <c:v>Agr.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Indus. Inf</c:v>
                </c:pt>
                <c:pt idx="16">
                  <c:v>Industr.</c:v>
                </c:pt>
                <c:pt idx="17">
                  <c:v>Inf. ADE</c:v>
                </c:pt>
                <c:pt idx="18">
                  <c:v>Ing. Edif.</c:v>
                </c:pt>
                <c:pt idx="19">
                  <c:v>Teleco ADE</c:v>
                </c:pt>
                <c:pt idx="20">
                  <c:v>Teleco Cam</c:v>
                </c:pt>
                <c:pt idx="21">
                  <c:v>Teleco Geo</c:v>
                </c:pt>
                <c:pt idx="22">
                  <c:v>Teleco Inf</c:v>
                </c:pt>
                <c:pt idx="23">
                  <c:v>Uni.Master</c:v>
                </c:pt>
              </c:strCache>
            </c:strRef>
          </c:cat>
          <c:val>
            <c:numRef>
              <c:f>'2025'!$K$30:$K$53</c:f>
              <c:numCache>
                <c:formatCode>0%</c:formatCode>
                <c:ptCount val="24"/>
                <c:pt idx="0">
                  <c:v>0.68686868686868685</c:v>
                </c:pt>
                <c:pt idx="1">
                  <c:v>0.65740740740740744</c:v>
                </c:pt>
                <c:pt idx="2">
                  <c:v>0.5806741573033708</c:v>
                </c:pt>
                <c:pt idx="3">
                  <c:v>0.51063829787234039</c:v>
                </c:pt>
                <c:pt idx="4">
                  <c:v>0.43617747440273036</c:v>
                </c:pt>
                <c:pt idx="5">
                  <c:v>0.55859969558599698</c:v>
                </c:pt>
                <c:pt idx="6">
                  <c:v>0.49852289512555392</c:v>
                </c:pt>
                <c:pt idx="7">
                  <c:v>0.36271844660194175</c:v>
                </c:pt>
                <c:pt idx="8">
                  <c:v>0.46534404821697639</c:v>
                </c:pt>
                <c:pt idx="9">
                  <c:v>0.54015345268542203</c:v>
                </c:pt>
                <c:pt idx="10">
                  <c:v>0.48667377398720685</c:v>
                </c:pt>
                <c:pt idx="11">
                  <c:v>0.54656862745098034</c:v>
                </c:pt>
                <c:pt idx="12">
                  <c:v>0.51347190146266364</c:v>
                </c:pt>
                <c:pt idx="13">
                  <c:v>0.50543056633048877</c:v>
                </c:pt>
                <c:pt idx="14">
                  <c:v>0.38613861386138615</c:v>
                </c:pt>
                <c:pt idx="15">
                  <c:v>0.5490196078431373</c:v>
                </c:pt>
                <c:pt idx="16">
                  <c:v>0.52772466539196938</c:v>
                </c:pt>
                <c:pt idx="17">
                  <c:v>0.58536585365853655</c:v>
                </c:pt>
                <c:pt idx="18">
                  <c:v>0.46810273405136704</c:v>
                </c:pt>
                <c:pt idx="19">
                  <c:v>0.51020408163265307</c:v>
                </c:pt>
                <c:pt idx="20">
                  <c:v>0.62686567164179108</c:v>
                </c:pt>
                <c:pt idx="21">
                  <c:v>0.6</c:v>
                </c:pt>
                <c:pt idx="22">
                  <c:v>0.6166666666666667</c:v>
                </c:pt>
                <c:pt idx="23">
                  <c:v>0.31570639305445936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D4F-4D89-9D0B-BDD9C90A36B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1160512"/>
        <c:axId val="321175072"/>
      </c:barChart>
      <c:catAx>
        <c:axId val="321160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21175072"/>
        <c:crosses val="autoZero"/>
        <c:auto val="1"/>
        <c:lblAlgn val="ctr"/>
        <c:lblOffset val="100"/>
        <c:noMultiLvlLbl val="0"/>
      </c:catAx>
      <c:valAx>
        <c:axId val="32117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21160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800" b="1" i="0" baseline="0">
                <a:effectLst/>
              </a:rPr>
              <a:t>Alumnes que saben escriure en valencià per centres 2025-2026</a:t>
            </a:r>
            <a:endParaRPr lang="ca-ES-valencia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'2025'!$C$57</c:f>
              <c:strCache>
                <c:ptCount val="1"/>
                <c:pt idx="0">
                  <c:v>Gens</c:v>
                </c:pt>
              </c:strCache>
            </c:strRef>
          </c:tx>
          <c:spPr>
            <a:gradFill>
              <a:gsLst>
                <a:gs pos="38000">
                  <a:schemeClr val="accent2"/>
                </a:gs>
                <a:gs pos="100000">
                  <a:schemeClr val="accent2">
                    <a:lumMod val="60000"/>
                    <a:lumOff val="40000"/>
                  </a:schemeClr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'2025'!$C$30:$C$53</c:f>
              <c:strCache>
                <c:ptCount val="24"/>
                <c:pt idx="0">
                  <c:v>Agr.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Indus. Inf</c:v>
                </c:pt>
                <c:pt idx="16">
                  <c:v>Industr.</c:v>
                </c:pt>
                <c:pt idx="17">
                  <c:v>Inf. ADE</c:v>
                </c:pt>
                <c:pt idx="18">
                  <c:v>Ing. Edif.</c:v>
                </c:pt>
                <c:pt idx="19">
                  <c:v>Teleco ADE</c:v>
                </c:pt>
                <c:pt idx="20">
                  <c:v>Teleco Cam</c:v>
                </c:pt>
                <c:pt idx="21">
                  <c:v>Teleco Geo</c:v>
                </c:pt>
                <c:pt idx="22">
                  <c:v>Teleco Inf</c:v>
                </c:pt>
                <c:pt idx="23">
                  <c:v>Uni.Master</c:v>
                </c:pt>
              </c:strCache>
            </c:strRef>
          </c:cat>
          <c:val>
            <c:numRef>
              <c:f>'2025'!$L$30:$L$53</c:f>
              <c:numCache>
                <c:formatCode>0%</c:formatCode>
                <c:ptCount val="24"/>
                <c:pt idx="0">
                  <c:v>8.0808080808080815E-2</c:v>
                </c:pt>
                <c:pt idx="1">
                  <c:v>0.1388888888888889</c:v>
                </c:pt>
                <c:pt idx="2">
                  <c:v>0.23595505617977527</c:v>
                </c:pt>
                <c:pt idx="3">
                  <c:v>0.26241134751773049</c:v>
                </c:pt>
                <c:pt idx="4">
                  <c:v>0.35290102389078498</c:v>
                </c:pt>
                <c:pt idx="5">
                  <c:v>0.2454337899543379</c:v>
                </c:pt>
                <c:pt idx="6">
                  <c:v>0.32127031019202362</c:v>
                </c:pt>
                <c:pt idx="7">
                  <c:v>0.50485436893203883</c:v>
                </c:pt>
                <c:pt idx="8">
                  <c:v>0.35685585133098946</c:v>
                </c:pt>
                <c:pt idx="9">
                  <c:v>0.23273657289002558</c:v>
                </c:pt>
                <c:pt idx="10">
                  <c:v>0.33742004264392322</c:v>
                </c:pt>
                <c:pt idx="11">
                  <c:v>0.21253501400560224</c:v>
                </c:pt>
                <c:pt idx="12">
                  <c:v>0.24018475750577367</c:v>
                </c:pt>
                <c:pt idx="13">
                  <c:v>0.30411171450737007</c:v>
                </c:pt>
                <c:pt idx="14">
                  <c:v>0.33663366336633666</c:v>
                </c:pt>
                <c:pt idx="15">
                  <c:v>0.21568627450980393</c:v>
                </c:pt>
                <c:pt idx="16">
                  <c:v>0.26338432122370936</c:v>
                </c:pt>
                <c:pt idx="17">
                  <c:v>0.16666666666666666</c:v>
                </c:pt>
                <c:pt idx="18">
                  <c:v>0.28417564208782103</c:v>
                </c:pt>
                <c:pt idx="19">
                  <c:v>0.18367346938775511</c:v>
                </c:pt>
                <c:pt idx="20">
                  <c:v>0.2537313432835821</c:v>
                </c:pt>
                <c:pt idx="21">
                  <c:v>0.2</c:v>
                </c:pt>
                <c:pt idx="22">
                  <c:v>0.26666666666666666</c:v>
                </c:pt>
                <c:pt idx="23">
                  <c:v>0.56511444356748219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7D-4147-9B22-6F2ED08EC73E}"/>
            </c:ext>
          </c:extLst>
        </c:ser>
        <c:ser>
          <c:idx val="1"/>
          <c:order val="1"/>
          <c:tx>
            <c:strRef>
              <c:f>'2022'!$D$27</c:f>
              <c:strCache>
                <c:ptCount val="1"/>
                <c:pt idx="0">
                  <c:v>Un poc</c:v>
                </c:pt>
              </c:strCache>
            </c:strRef>
          </c:tx>
          <c:spPr>
            <a:gradFill>
              <a:gsLst>
                <a:gs pos="13000">
                  <a:schemeClr val="accent6"/>
                </a:gs>
                <a:gs pos="100000">
                  <a:srgbClr val="FFC000"/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dLbl>
              <c:idx val="11"/>
              <c:layout>
                <c:manualLayout>
                  <c:x val="0"/>
                  <c:y val="-9.55152578103465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7D-4147-9B22-6F2ED08EC7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'2025'!$C$30:$C$53</c:f>
              <c:strCache>
                <c:ptCount val="24"/>
                <c:pt idx="0">
                  <c:v>Agr.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Indus. Inf</c:v>
                </c:pt>
                <c:pt idx="16">
                  <c:v>Industr.</c:v>
                </c:pt>
                <c:pt idx="17">
                  <c:v>Inf. ADE</c:v>
                </c:pt>
                <c:pt idx="18">
                  <c:v>Ing. Edif.</c:v>
                </c:pt>
                <c:pt idx="19">
                  <c:v>Teleco ADE</c:v>
                </c:pt>
                <c:pt idx="20">
                  <c:v>Teleco Cam</c:v>
                </c:pt>
                <c:pt idx="21">
                  <c:v>Teleco Geo</c:v>
                </c:pt>
                <c:pt idx="22">
                  <c:v>Teleco Inf</c:v>
                </c:pt>
                <c:pt idx="23">
                  <c:v>Uni.Master</c:v>
                </c:pt>
              </c:strCache>
            </c:strRef>
          </c:cat>
          <c:val>
            <c:numRef>
              <c:f>'2025'!$M$30:$M$53</c:f>
              <c:numCache>
                <c:formatCode>0%</c:formatCode>
                <c:ptCount val="24"/>
                <c:pt idx="0">
                  <c:v>0.10101010101010101</c:v>
                </c:pt>
                <c:pt idx="1">
                  <c:v>0.10185185185185185</c:v>
                </c:pt>
                <c:pt idx="2">
                  <c:v>0.11325842696629214</c:v>
                </c:pt>
                <c:pt idx="3">
                  <c:v>0.14184397163120568</c:v>
                </c:pt>
                <c:pt idx="4">
                  <c:v>0.13310580204778158</c:v>
                </c:pt>
                <c:pt idx="5">
                  <c:v>0.12785388127853881</c:v>
                </c:pt>
                <c:pt idx="6">
                  <c:v>0.12629246676514033</c:v>
                </c:pt>
                <c:pt idx="7">
                  <c:v>0.12427184466019417</c:v>
                </c:pt>
                <c:pt idx="8">
                  <c:v>0.13611250627825214</c:v>
                </c:pt>
                <c:pt idx="9">
                  <c:v>0.12787723785166241</c:v>
                </c:pt>
                <c:pt idx="10">
                  <c:v>0.1170042643923241</c:v>
                </c:pt>
                <c:pt idx="11">
                  <c:v>0.14320728291316526</c:v>
                </c:pt>
                <c:pt idx="12">
                  <c:v>0.1608929946112394</c:v>
                </c:pt>
                <c:pt idx="13">
                  <c:v>0.14197051978277736</c:v>
                </c:pt>
                <c:pt idx="14">
                  <c:v>0.17821782178217821</c:v>
                </c:pt>
                <c:pt idx="15">
                  <c:v>0.11764705882352941</c:v>
                </c:pt>
                <c:pt idx="16">
                  <c:v>0.13240917782026768</c:v>
                </c:pt>
                <c:pt idx="17">
                  <c:v>0.15040650406504066</c:v>
                </c:pt>
                <c:pt idx="18">
                  <c:v>0.1632145816072908</c:v>
                </c:pt>
                <c:pt idx="19">
                  <c:v>0.17346938775510204</c:v>
                </c:pt>
                <c:pt idx="20">
                  <c:v>7.4626865671641784E-2</c:v>
                </c:pt>
                <c:pt idx="21">
                  <c:v>0.17142857142857143</c:v>
                </c:pt>
                <c:pt idx="22">
                  <c:v>0.16666666666666666</c:v>
                </c:pt>
                <c:pt idx="23">
                  <c:v>0.10023677979479084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7D-4147-9B22-6F2ED08EC73E}"/>
            </c:ext>
          </c:extLst>
        </c:ser>
        <c:ser>
          <c:idx val="2"/>
          <c:order val="2"/>
          <c:tx>
            <c:strRef>
              <c:f>'2022'!$E$27</c:f>
              <c:strCache>
                <c:ptCount val="1"/>
                <c:pt idx="0">
                  <c:v>Bastant Bé</c:v>
                </c:pt>
              </c:strCache>
            </c:strRef>
          </c:tx>
          <c:spPr>
            <a:gradFill>
              <a:gsLst>
                <a:gs pos="29000">
                  <a:schemeClr val="accent1"/>
                </a:gs>
                <a:gs pos="100000">
                  <a:schemeClr val="accent5"/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dLbl>
              <c:idx val="10"/>
              <c:layout>
                <c:manualLayout>
                  <c:x val="0"/>
                  <c:y val="4.775762890517327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97D-4147-9B22-6F2ED08EC73E}"/>
                </c:ext>
              </c:extLst>
            </c:dLbl>
            <c:dLbl>
              <c:idx val="17"/>
              <c:layout>
                <c:manualLayout>
                  <c:x val="0"/>
                  <c:y val="-9.55152578103465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97D-4147-9B22-6F2ED08EC7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'2025'!$C$30:$C$53</c:f>
              <c:strCache>
                <c:ptCount val="24"/>
                <c:pt idx="0">
                  <c:v>Agr.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Indus. Inf</c:v>
                </c:pt>
                <c:pt idx="16">
                  <c:v>Industr.</c:v>
                </c:pt>
                <c:pt idx="17">
                  <c:v>Inf. ADE</c:v>
                </c:pt>
                <c:pt idx="18">
                  <c:v>Ing. Edif.</c:v>
                </c:pt>
                <c:pt idx="19">
                  <c:v>Teleco ADE</c:v>
                </c:pt>
                <c:pt idx="20">
                  <c:v>Teleco Cam</c:v>
                </c:pt>
                <c:pt idx="21">
                  <c:v>Teleco Geo</c:v>
                </c:pt>
                <c:pt idx="22">
                  <c:v>Teleco Inf</c:v>
                </c:pt>
                <c:pt idx="23">
                  <c:v>Uni.Master</c:v>
                </c:pt>
              </c:strCache>
            </c:strRef>
          </c:cat>
          <c:val>
            <c:numRef>
              <c:f>'2025'!$N$30:$N$53</c:f>
              <c:numCache>
                <c:formatCode>0%</c:formatCode>
                <c:ptCount val="24"/>
                <c:pt idx="0">
                  <c:v>0.39393939393939392</c:v>
                </c:pt>
                <c:pt idx="1">
                  <c:v>0.3611111111111111</c:v>
                </c:pt>
                <c:pt idx="2">
                  <c:v>0.2997752808988764</c:v>
                </c:pt>
                <c:pt idx="3">
                  <c:v>0.24822695035460993</c:v>
                </c:pt>
                <c:pt idx="4">
                  <c:v>0.26416382252559728</c:v>
                </c:pt>
                <c:pt idx="5">
                  <c:v>0.2773972602739726</c:v>
                </c:pt>
                <c:pt idx="6">
                  <c:v>0.23485967503692762</c:v>
                </c:pt>
                <c:pt idx="7">
                  <c:v>0.14990291262135921</c:v>
                </c:pt>
                <c:pt idx="8">
                  <c:v>0.22727272727272727</c:v>
                </c:pt>
                <c:pt idx="9">
                  <c:v>0.3033248081841432</c:v>
                </c:pt>
                <c:pt idx="10">
                  <c:v>0.23587420042643922</c:v>
                </c:pt>
                <c:pt idx="11">
                  <c:v>0.30917366946778713</c:v>
                </c:pt>
                <c:pt idx="12">
                  <c:v>0.30331023864511164</c:v>
                </c:pt>
                <c:pt idx="13">
                  <c:v>0.27424359968968193</c:v>
                </c:pt>
                <c:pt idx="14">
                  <c:v>0.29207920792079206</c:v>
                </c:pt>
                <c:pt idx="15">
                  <c:v>0.29411764705882354</c:v>
                </c:pt>
                <c:pt idx="16">
                  <c:v>0.28561185468451245</c:v>
                </c:pt>
                <c:pt idx="17">
                  <c:v>0.33333333333333331</c:v>
                </c:pt>
                <c:pt idx="18">
                  <c:v>0.29908864954432479</c:v>
                </c:pt>
                <c:pt idx="19">
                  <c:v>0.33673469387755101</c:v>
                </c:pt>
                <c:pt idx="20">
                  <c:v>0.20895522388059701</c:v>
                </c:pt>
                <c:pt idx="21">
                  <c:v>0.22857142857142856</c:v>
                </c:pt>
                <c:pt idx="22">
                  <c:v>0.13333333333333333</c:v>
                </c:pt>
                <c:pt idx="23">
                  <c:v>0.13417521704814522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97D-4147-9B22-6F2ED08EC73E}"/>
            </c:ext>
          </c:extLst>
        </c:ser>
        <c:ser>
          <c:idx val="3"/>
          <c:order val="3"/>
          <c:tx>
            <c:strRef>
              <c:f>'2022'!$F$27</c:f>
              <c:strCache>
                <c:ptCount val="1"/>
                <c:pt idx="0">
                  <c:v>Perfectament</c:v>
                </c:pt>
              </c:strCache>
            </c:strRef>
          </c:tx>
          <c:spPr>
            <a:gradFill>
              <a:gsLst>
                <a:gs pos="7000">
                  <a:schemeClr val="accent3">
                    <a:lumMod val="75000"/>
                  </a:schemeClr>
                </a:gs>
                <a:gs pos="100000">
                  <a:srgbClr val="92D050"/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'2025'!$C$30:$C$53</c:f>
              <c:strCache>
                <c:ptCount val="24"/>
                <c:pt idx="0">
                  <c:v>Agr.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Indus. Inf</c:v>
                </c:pt>
                <c:pt idx="16">
                  <c:v>Industr.</c:v>
                </c:pt>
                <c:pt idx="17">
                  <c:v>Inf. ADE</c:v>
                </c:pt>
                <c:pt idx="18">
                  <c:v>Ing. Edif.</c:v>
                </c:pt>
                <c:pt idx="19">
                  <c:v>Teleco ADE</c:v>
                </c:pt>
                <c:pt idx="20">
                  <c:v>Teleco Cam</c:v>
                </c:pt>
                <c:pt idx="21">
                  <c:v>Teleco Geo</c:v>
                </c:pt>
                <c:pt idx="22">
                  <c:v>Teleco Inf</c:v>
                </c:pt>
                <c:pt idx="23">
                  <c:v>Uni.Master</c:v>
                </c:pt>
              </c:strCache>
            </c:strRef>
          </c:cat>
          <c:val>
            <c:numRef>
              <c:f>'2025'!$O$30:$O$53</c:f>
              <c:numCache>
                <c:formatCode>0%</c:formatCode>
                <c:ptCount val="24"/>
                <c:pt idx="0">
                  <c:v>0.42424242424242425</c:v>
                </c:pt>
                <c:pt idx="1">
                  <c:v>0.39814814814814814</c:v>
                </c:pt>
                <c:pt idx="2">
                  <c:v>0.35101123595505618</c:v>
                </c:pt>
                <c:pt idx="3">
                  <c:v>0.3475177304964539</c:v>
                </c:pt>
                <c:pt idx="4">
                  <c:v>0.24982935153583619</c:v>
                </c:pt>
                <c:pt idx="5">
                  <c:v>0.34931506849315069</c:v>
                </c:pt>
                <c:pt idx="6">
                  <c:v>0.31757754800590843</c:v>
                </c:pt>
                <c:pt idx="7">
                  <c:v>0.22097087378640776</c:v>
                </c:pt>
                <c:pt idx="8">
                  <c:v>0.27975891511803114</c:v>
                </c:pt>
                <c:pt idx="9">
                  <c:v>0.33606138107416877</c:v>
                </c:pt>
                <c:pt idx="10">
                  <c:v>0.30970149253731344</c:v>
                </c:pt>
                <c:pt idx="11">
                  <c:v>0.33508403361344535</c:v>
                </c:pt>
                <c:pt idx="12">
                  <c:v>0.29561200923787528</c:v>
                </c:pt>
                <c:pt idx="13">
                  <c:v>0.2796741660201707</c:v>
                </c:pt>
                <c:pt idx="14">
                  <c:v>0.19306930693069307</c:v>
                </c:pt>
                <c:pt idx="15">
                  <c:v>0.37254901960784315</c:v>
                </c:pt>
                <c:pt idx="16">
                  <c:v>0.31859464627151052</c:v>
                </c:pt>
                <c:pt idx="17">
                  <c:v>0.34959349593495936</c:v>
                </c:pt>
                <c:pt idx="18">
                  <c:v>0.25352112676056338</c:v>
                </c:pt>
                <c:pt idx="19">
                  <c:v>0.30612244897959184</c:v>
                </c:pt>
                <c:pt idx="20">
                  <c:v>0.46268656716417911</c:v>
                </c:pt>
                <c:pt idx="21">
                  <c:v>0.4</c:v>
                </c:pt>
                <c:pt idx="22">
                  <c:v>0.43333333333333335</c:v>
                </c:pt>
                <c:pt idx="23">
                  <c:v>0.20047355958958168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97D-4147-9B22-6F2ED08EC73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1160512"/>
        <c:axId val="321175072"/>
      </c:barChart>
      <c:catAx>
        <c:axId val="321160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21175072"/>
        <c:crosses val="autoZero"/>
        <c:auto val="1"/>
        <c:lblAlgn val="ctr"/>
        <c:lblOffset val="100"/>
        <c:noMultiLvlLbl val="0"/>
      </c:catAx>
      <c:valAx>
        <c:axId val="32117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21160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800" b="1" i="0" baseline="0">
                <a:effectLst/>
              </a:rPr>
              <a:t>Alumnes que entenen el valencià per centres </a:t>
            </a:r>
            <a:r>
              <a:rPr lang="ca-ES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centres 2025-2026</a:t>
            </a:r>
            <a:endParaRPr lang="ca-ES-valencia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'2025'!$C$57</c:f>
              <c:strCache>
                <c:ptCount val="1"/>
                <c:pt idx="0">
                  <c:v>Gens</c:v>
                </c:pt>
              </c:strCache>
            </c:strRef>
          </c:tx>
          <c:spPr>
            <a:gradFill>
              <a:gsLst>
                <a:gs pos="38000">
                  <a:schemeClr val="accent2"/>
                </a:gs>
                <a:gs pos="100000">
                  <a:schemeClr val="accent2">
                    <a:lumMod val="60000"/>
                    <a:lumOff val="40000"/>
                  </a:schemeClr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'2025'!$C$30:$C$53</c:f>
              <c:strCache>
                <c:ptCount val="24"/>
                <c:pt idx="0">
                  <c:v>Agr.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Indus. Inf</c:v>
                </c:pt>
                <c:pt idx="16">
                  <c:v>Industr.</c:v>
                </c:pt>
                <c:pt idx="17">
                  <c:v>Inf. ADE</c:v>
                </c:pt>
                <c:pt idx="18">
                  <c:v>Ing. Edif.</c:v>
                </c:pt>
                <c:pt idx="19">
                  <c:v>Teleco ADE</c:v>
                </c:pt>
                <c:pt idx="20">
                  <c:v>Teleco Cam</c:v>
                </c:pt>
                <c:pt idx="21">
                  <c:v>Teleco Geo</c:v>
                </c:pt>
                <c:pt idx="22">
                  <c:v>Teleco Inf</c:v>
                </c:pt>
                <c:pt idx="23">
                  <c:v>Uni.Master</c:v>
                </c:pt>
              </c:strCache>
            </c:strRef>
          </c:cat>
          <c:val>
            <c:numRef>
              <c:f>'2025'!$P$30:$P$53</c:f>
              <c:numCache>
                <c:formatCode>0%</c:formatCode>
                <c:ptCount val="24"/>
                <c:pt idx="0">
                  <c:v>2.0202020202020204E-2</c:v>
                </c:pt>
                <c:pt idx="1">
                  <c:v>5.5555555555555552E-2</c:v>
                </c:pt>
                <c:pt idx="2">
                  <c:v>0.10921348314606742</c:v>
                </c:pt>
                <c:pt idx="3">
                  <c:v>9.9290780141843976E-2</c:v>
                </c:pt>
                <c:pt idx="4">
                  <c:v>0.20341296928327646</c:v>
                </c:pt>
                <c:pt idx="5">
                  <c:v>0.11796042617960426</c:v>
                </c:pt>
                <c:pt idx="6">
                  <c:v>0.16469719350073855</c:v>
                </c:pt>
                <c:pt idx="7">
                  <c:v>0.28155339805825241</c:v>
                </c:pt>
                <c:pt idx="8">
                  <c:v>0.17754897036664993</c:v>
                </c:pt>
                <c:pt idx="9">
                  <c:v>0.10537084398976983</c:v>
                </c:pt>
                <c:pt idx="10">
                  <c:v>0.1652452025586354</c:v>
                </c:pt>
                <c:pt idx="11">
                  <c:v>9.4537815126050417E-2</c:v>
                </c:pt>
                <c:pt idx="12">
                  <c:v>0.14318706697459585</c:v>
                </c:pt>
                <c:pt idx="13">
                  <c:v>0.11055081458494957</c:v>
                </c:pt>
                <c:pt idx="14">
                  <c:v>0.21039603960396039</c:v>
                </c:pt>
                <c:pt idx="15">
                  <c:v>0.13725490196078433</c:v>
                </c:pt>
                <c:pt idx="16">
                  <c:v>0.12834608030592734</c:v>
                </c:pt>
                <c:pt idx="17">
                  <c:v>4.878048780487805E-2</c:v>
                </c:pt>
                <c:pt idx="18">
                  <c:v>0.15990057995028997</c:v>
                </c:pt>
                <c:pt idx="19">
                  <c:v>7.8231292517006806E-2</c:v>
                </c:pt>
                <c:pt idx="20">
                  <c:v>8.9552238805970144E-2</c:v>
                </c:pt>
                <c:pt idx="21">
                  <c:v>8.5714285714285715E-2</c:v>
                </c:pt>
                <c:pt idx="22">
                  <c:v>0.11666666666666667</c:v>
                </c:pt>
                <c:pt idx="23">
                  <c:v>0.34648776637726914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F0-4301-B598-04BE281CBA18}"/>
            </c:ext>
          </c:extLst>
        </c:ser>
        <c:ser>
          <c:idx val="1"/>
          <c:order val="1"/>
          <c:tx>
            <c:strRef>
              <c:f>'2022'!$D$27</c:f>
              <c:strCache>
                <c:ptCount val="1"/>
                <c:pt idx="0">
                  <c:v>Un poc</c:v>
                </c:pt>
              </c:strCache>
            </c:strRef>
          </c:tx>
          <c:spPr>
            <a:gradFill>
              <a:gsLst>
                <a:gs pos="13000">
                  <a:schemeClr val="accent6"/>
                </a:gs>
                <a:gs pos="100000">
                  <a:srgbClr val="FFC000"/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dLbl>
              <c:idx val="11"/>
              <c:layout>
                <c:manualLayout>
                  <c:x val="0"/>
                  <c:y val="-9.55152578103465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F0-4301-B598-04BE281CBA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'2025'!$C$30:$C$53</c:f>
              <c:strCache>
                <c:ptCount val="24"/>
                <c:pt idx="0">
                  <c:v>Agr.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Indus. Inf</c:v>
                </c:pt>
                <c:pt idx="16">
                  <c:v>Industr.</c:v>
                </c:pt>
                <c:pt idx="17">
                  <c:v>Inf. ADE</c:v>
                </c:pt>
                <c:pt idx="18">
                  <c:v>Ing. Edif.</c:v>
                </c:pt>
                <c:pt idx="19">
                  <c:v>Teleco ADE</c:v>
                </c:pt>
                <c:pt idx="20">
                  <c:v>Teleco Cam</c:v>
                </c:pt>
                <c:pt idx="21">
                  <c:v>Teleco Geo</c:v>
                </c:pt>
                <c:pt idx="22">
                  <c:v>Teleco Inf</c:v>
                </c:pt>
                <c:pt idx="23">
                  <c:v>Uni.Master</c:v>
                </c:pt>
              </c:strCache>
            </c:strRef>
          </c:cat>
          <c:val>
            <c:numRef>
              <c:f>'2025'!$Q$30:$Q$53</c:f>
              <c:numCache>
                <c:formatCode>0%</c:formatCode>
                <c:ptCount val="24"/>
                <c:pt idx="0">
                  <c:v>8.0808080808080815E-2</c:v>
                </c:pt>
                <c:pt idx="1">
                  <c:v>8.3333333333333329E-2</c:v>
                </c:pt>
                <c:pt idx="2">
                  <c:v>0.11415730337078651</c:v>
                </c:pt>
                <c:pt idx="3">
                  <c:v>0.16312056737588654</c:v>
                </c:pt>
                <c:pt idx="4">
                  <c:v>0.15767918088737201</c:v>
                </c:pt>
                <c:pt idx="5">
                  <c:v>0.12937595129375951</c:v>
                </c:pt>
                <c:pt idx="6">
                  <c:v>0.15509601181683899</c:v>
                </c:pt>
                <c:pt idx="7">
                  <c:v>0.21553398058252426</c:v>
                </c:pt>
                <c:pt idx="8">
                  <c:v>0.16675037669512807</c:v>
                </c:pt>
                <c:pt idx="9">
                  <c:v>0.12327365728900255</c:v>
                </c:pt>
                <c:pt idx="10">
                  <c:v>0.15698294243070363</c:v>
                </c:pt>
                <c:pt idx="11">
                  <c:v>0.12675070028011204</c:v>
                </c:pt>
                <c:pt idx="12">
                  <c:v>0.14010777521170131</c:v>
                </c:pt>
                <c:pt idx="13">
                  <c:v>0.15128006206361522</c:v>
                </c:pt>
                <c:pt idx="14">
                  <c:v>0.18069306930693069</c:v>
                </c:pt>
                <c:pt idx="15">
                  <c:v>0.11764705882352941</c:v>
                </c:pt>
                <c:pt idx="16">
                  <c:v>0.13384321223709369</c:v>
                </c:pt>
                <c:pt idx="17">
                  <c:v>0.13821138211382114</c:v>
                </c:pt>
                <c:pt idx="18">
                  <c:v>0.14664457332228667</c:v>
                </c:pt>
                <c:pt idx="19">
                  <c:v>0.10204081632653061</c:v>
                </c:pt>
                <c:pt idx="20">
                  <c:v>7.4626865671641784E-2</c:v>
                </c:pt>
                <c:pt idx="21">
                  <c:v>0.17142857142857143</c:v>
                </c:pt>
                <c:pt idx="22">
                  <c:v>0.13333333333333333</c:v>
                </c:pt>
                <c:pt idx="23">
                  <c:v>0.20520915548539859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F0-4301-B598-04BE281CBA18}"/>
            </c:ext>
          </c:extLst>
        </c:ser>
        <c:ser>
          <c:idx val="2"/>
          <c:order val="2"/>
          <c:tx>
            <c:strRef>
              <c:f>'2022'!$E$27</c:f>
              <c:strCache>
                <c:ptCount val="1"/>
                <c:pt idx="0">
                  <c:v>Bastant Bé</c:v>
                </c:pt>
              </c:strCache>
            </c:strRef>
          </c:tx>
          <c:spPr>
            <a:gradFill>
              <a:gsLst>
                <a:gs pos="29000">
                  <a:schemeClr val="accent1"/>
                </a:gs>
                <a:gs pos="100000">
                  <a:schemeClr val="accent5"/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dLbl>
              <c:idx val="10"/>
              <c:layout>
                <c:manualLayout>
                  <c:x val="0"/>
                  <c:y val="4.775762890517327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3F0-4301-B598-04BE281CBA18}"/>
                </c:ext>
              </c:extLst>
            </c:dLbl>
            <c:dLbl>
              <c:idx val="17"/>
              <c:layout>
                <c:manualLayout>
                  <c:x val="0"/>
                  <c:y val="-9.55152578103465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3F0-4301-B598-04BE281CBA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'2025'!$C$30:$C$53</c:f>
              <c:strCache>
                <c:ptCount val="24"/>
                <c:pt idx="0">
                  <c:v>Agr.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Indus. Inf</c:v>
                </c:pt>
                <c:pt idx="16">
                  <c:v>Industr.</c:v>
                </c:pt>
                <c:pt idx="17">
                  <c:v>Inf. ADE</c:v>
                </c:pt>
                <c:pt idx="18">
                  <c:v>Ing. Edif.</c:v>
                </c:pt>
                <c:pt idx="19">
                  <c:v>Teleco ADE</c:v>
                </c:pt>
                <c:pt idx="20">
                  <c:v>Teleco Cam</c:v>
                </c:pt>
                <c:pt idx="21">
                  <c:v>Teleco Geo</c:v>
                </c:pt>
                <c:pt idx="22">
                  <c:v>Teleco Inf</c:v>
                </c:pt>
                <c:pt idx="23">
                  <c:v>Uni.Master</c:v>
                </c:pt>
              </c:strCache>
            </c:strRef>
          </c:cat>
          <c:val>
            <c:numRef>
              <c:f>'2025'!$R$30:$R$53</c:f>
              <c:numCache>
                <c:formatCode>0%</c:formatCode>
                <c:ptCount val="24"/>
                <c:pt idx="0">
                  <c:v>0.19191919191919191</c:v>
                </c:pt>
                <c:pt idx="1">
                  <c:v>0.15740740740740741</c:v>
                </c:pt>
                <c:pt idx="2">
                  <c:v>0.16674157303370787</c:v>
                </c:pt>
                <c:pt idx="3">
                  <c:v>0.1702127659574468</c:v>
                </c:pt>
                <c:pt idx="4">
                  <c:v>0.16382252559726962</c:v>
                </c:pt>
                <c:pt idx="5">
                  <c:v>0.15182648401826485</c:v>
                </c:pt>
                <c:pt idx="6">
                  <c:v>0.15435745937961595</c:v>
                </c:pt>
                <c:pt idx="7">
                  <c:v>0.12194174757281553</c:v>
                </c:pt>
                <c:pt idx="8">
                  <c:v>0.16022099447513813</c:v>
                </c:pt>
                <c:pt idx="9">
                  <c:v>0.19948849104859334</c:v>
                </c:pt>
                <c:pt idx="10">
                  <c:v>0.16657782515991471</c:v>
                </c:pt>
                <c:pt idx="11">
                  <c:v>0.20623249299719887</c:v>
                </c:pt>
                <c:pt idx="12">
                  <c:v>0.1716705157813703</c:v>
                </c:pt>
                <c:pt idx="13">
                  <c:v>0.191233514352211</c:v>
                </c:pt>
                <c:pt idx="14">
                  <c:v>0.21039603960396039</c:v>
                </c:pt>
                <c:pt idx="15">
                  <c:v>0.15686274509803921</c:v>
                </c:pt>
                <c:pt idx="16">
                  <c:v>0.18068833652007649</c:v>
                </c:pt>
                <c:pt idx="17">
                  <c:v>0.21951219512195122</c:v>
                </c:pt>
                <c:pt idx="18">
                  <c:v>0.18475559237779618</c:v>
                </c:pt>
                <c:pt idx="19">
                  <c:v>0.25850340136054423</c:v>
                </c:pt>
                <c:pt idx="20">
                  <c:v>0.17910447761194029</c:v>
                </c:pt>
                <c:pt idx="21">
                  <c:v>0.11428571428571428</c:v>
                </c:pt>
                <c:pt idx="22">
                  <c:v>0.18333333333333332</c:v>
                </c:pt>
                <c:pt idx="23">
                  <c:v>0.122336227308603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3F0-4301-B598-04BE281CBA18}"/>
            </c:ext>
          </c:extLst>
        </c:ser>
        <c:ser>
          <c:idx val="3"/>
          <c:order val="3"/>
          <c:tx>
            <c:strRef>
              <c:f>'2022'!$F$27</c:f>
              <c:strCache>
                <c:ptCount val="1"/>
                <c:pt idx="0">
                  <c:v>Perfectament</c:v>
                </c:pt>
              </c:strCache>
            </c:strRef>
          </c:tx>
          <c:spPr>
            <a:gradFill>
              <a:gsLst>
                <a:gs pos="7000">
                  <a:schemeClr val="accent3">
                    <a:lumMod val="75000"/>
                  </a:schemeClr>
                </a:gs>
                <a:gs pos="100000">
                  <a:srgbClr val="92D050"/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'2025'!$C$30:$C$53</c:f>
              <c:strCache>
                <c:ptCount val="24"/>
                <c:pt idx="0">
                  <c:v>Agr.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Indus. Inf</c:v>
                </c:pt>
                <c:pt idx="16">
                  <c:v>Industr.</c:v>
                </c:pt>
                <c:pt idx="17">
                  <c:v>Inf. ADE</c:v>
                </c:pt>
                <c:pt idx="18">
                  <c:v>Ing. Edif.</c:v>
                </c:pt>
                <c:pt idx="19">
                  <c:v>Teleco ADE</c:v>
                </c:pt>
                <c:pt idx="20">
                  <c:v>Teleco Cam</c:v>
                </c:pt>
                <c:pt idx="21">
                  <c:v>Teleco Geo</c:v>
                </c:pt>
                <c:pt idx="22">
                  <c:v>Teleco Inf</c:v>
                </c:pt>
                <c:pt idx="23">
                  <c:v>Uni.Master</c:v>
                </c:pt>
              </c:strCache>
            </c:strRef>
          </c:cat>
          <c:val>
            <c:numRef>
              <c:f>'2025'!$S$30:$S$53</c:f>
              <c:numCache>
                <c:formatCode>0%</c:formatCode>
                <c:ptCount val="24"/>
                <c:pt idx="0">
                  <c:v>0.70707070707070707</c:v>
                </c:pt>
                <c:pt idx="1">
                  <c:v>0.70370370370370372</c:v>
                </c:pt>
                <c:pt idx="2">
                  <c:v>0.60988764044943822</c:v>
                </c:pt>
                <c:pt idx="3">
                  <c:v>0.56737588652482274</c:v>
                </c:pt>
                <c:pt idx="4">
                  <c:v>0.47508532423208188</c:v>
                </c:pt>
                <c:pt idx="5">
                  <c:v>0.60083713850837139</c:v>
                </c:pt>
                <c:pt idx="6">
                  <c:v>0.52584933530280653</c:v>
                </c:pt>
                <c:pt idx="7">
                  <c:v>0.38097087378640776</c:v>
                </c:pt>
                <c:pt idx="8">
                  <c:v>0.49547965846308389</c:v>
                </c:pt>
                <c:pt idx="9">
                  <c:v>0.57186700767263432</c:v>
                </c:pt>
                <c:pt idx="10">
                  <c:v>0.51119402985074625</c:v>
                </c:pt>
                <c:pt idx="11">
                  <c:v>0.57247899159663862</c:v>
                </c:pt>
                <c:pt idx="12">
                  <c:v>0.54503464203233254</c:v>
                </c:pt>
                <c:pt idx="13">
                  <c:v>0.54693560899922422</c:v>
                </c:pt>
                <c:pt idx="14">
                  <c:v>0.39851485148514854</c:v>
                </c:pt>
                <c:pt idx="15">
                  <c:v>0.58823529411764708</c:v>
                </c:pt>
                <c:pt idx="16">
                  <c:v>0.55712237093690253</c:v>
                </c:pt>
                <c:pt idx="17">
                  <c:v>0.5934959349593496</c:v>
                </c:pt>
                <c:pt idx="18">
                  <c:v>0.50869925434962715</c:v>
                </c:pt>
                <c:pt idx="19">
                  <c:v>0.56122448979591832</c:v>
                </c:pt>
                <c:pt idx="20">
                  <c:v>0.65671641791044777</c:v>
                </c:pt>
                <c:pt idx="21">
                  <c:v>0.62857142857142856</c:v>
                </c:pt>
                <c:pt idx="22">
                  <c:v>0.56666666666666665</c:v>
                </c:pt>
                <c:pt idx="23">
                  <c:v>0.32596685082872928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3F0-4301-B598-04BE281CBA1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1160512"/>
        <c:axId val="321175072"/>
      </c:barChart>
      <c:catAx>
        <c:axId val="321160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21175072"/>
        <c:crosses val="autoZero"/>
        <c:auto val="1"/>
        <c:lblAlgn val="ctr"/>
        <c:lblOffset val="100"/>
        <c:noMultiLvlLbl val="0"/>
      </c:catAx>
      <c:valAx>
        <c:axId val="32117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21160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800" b="1" i="0" baseline="0">
                <a:effectLst/>
              </a:rPr>
              <a:t>Alumnes que escriuen en valencià entre 2002 i 2025</a:t>
            </a:r>
            <a:endParaRPr lang="ca-ES-valencia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evolució!$J$27</c:f>
              <c:strCache>
                <c:ptCount val="1"/>
                <c:pt idx="0">
                  <c:v>Escriu_Gens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evolució!$A$28:$A$51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evolució!$J$28:$J$51</c:f>
              <c:numCache>
                <c:formatCode>0.0%</c:formatCode>
                <c:ptCount val="24"/>
                <c:pt idx="0">
                  <c:v>0.12916072277698526</c:v>
                </c:pt>
                <c:pt idx="1">
                  <c:v>0.12651331719128328</c:v>
                </c:pt>
                <c:pt idx="2">
                  <c:v>0.12836319640490867</c:v>
                </c:pt>
                <c:pt idx="3">
                  <c:v>0.13688588964193257</c:v>
                </c:pt>
                <c:pt idx="4">
                  <c:v>0.13823774393146121</c:v>
                </c:pt>
                <c:pt idx="5">
                  <c:v>0.14147169353861075</c:v>
                </c:pt>
                <c:pt idx="6">
                  <c:v>0.14268415145608129</c:v>
                </c:pt>
                <c:pt idx="7">
                  <c:v>0.15240917289358413</c:v>
                </c:pt>
                <c:pt idx="8">
                  <c:v>0.15024590954386191</c:v>
                </c:pt>
                <c:pt idx="9">
                  <c:v>0.16397397917112055</c:v>
                </c:pt>
                <c:pt idx="10">
                  <c:v>0.16382560500112783</c:v>
                </c:pt>
                <c:pt idx="11">
                  <c:v>0.17585678090412055</c:v>
                </c:pt>
                <c:pt idx="12">
                  <c:v>0.19339349565809638</c:v>
                </c:pt>
                <c:pt idx="13">
                  <c:v>0.21082142857142858</c:v>
                </c:pt>
                <c:pt idx="14">
                  <c:v>0.22535324341682722</c:v>
                </c:pt>
                <c:pt idx="15">
                  <c:v>0.25509794476557485</c:v>
                </c:pt>
                <c:pt idx="16">
                  <c:v>0.26013754744635276</c:v>
                </c:pt>
                <c:pt idx="17">
                  <c:v>0.26740010696004279</c:v>
                </c:pt>
                <c:pt idx="18">
                  <c:v>0.2791520751061769</c:v>
                </c:pt>
                <c:pt idx="19">
                  <c:v>0.2913</c:v>
                </c:pt>
                <c:pt idx="20">
                  <c:v>0.30495022867904226</c:v>
                </c:pt>
                <c:pt idx="21">
                  <c:v>0.31353573687539532</c:v>
                </c:pt>
                <c:pt idx="22">
                  <c:v>0.31900682880076675</c:v>
                </c:pt>
                <c:pt idx="23">
                  <c:v>0.3091984382177308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55-4E3C-B85E-E1B2F825C831}"/>
            </c:ext>
          </c:extLst>
        </c:ser>
        <c:ser>
          <c:idx val="1"/>
          <c:order val="1"/>
          <c:tx>
            <c:strRef>
              <c:f>evolució!$K$27</c:f>
              <c:strCache>
                <c:ptCount val="1"/>
                <c:pt idx="0">
                  <c:v>Escriu_Poc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evolució!$A$28:$A$51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evolució!$K$28:$K$51</c:f>
              <c:numCache>
                <c:formatCode>0.0%</c:formatCode>
                <c:ptCount val="24"/>
                <c:pt idx="0">
                  <c:v>8.9841892534474554E-2</c:v>
                </c:pt>
                <c:pt idx="1">
                  <c:v>8.7138245128559902E-2</c:v>
                </c:pt>
                <c:pt idx="2">
                  <c:v>8.5930748401221405E-2</c:v>
                </c:pt>
                <c:pt idx="3">
                  <c:v>0.14884086215422204</c:v>
                </c:pt>
                <c:pt idx="4">
                  <c:v>0.14710257020466444</c:v>
                </c:pt>
                <c:pt idx="5">
                  <c:v>0.14441144381137108</c:v>
                </c:pt>
                <c:pt idx="6">
                  <c:v>0.1369838738259791</c:v>
                </c:pt>
                <c:pt idx="7">
                  <c:v>0.14509791290904406</c:v>
                </c:pt>
                <c:pt idx="8">
                  <c:v>0.14709569577935647</c:v>
                </c:pt>
                <c:pt idx="9">
                  <c:v>0.14033533885105212</c:v>
                </c:pt>
                <c:pt idx="10">
                  <c:v>0.14217123707021559</c:v>
                </c:pt>
                <c:pt idx="11">
                  <c:v>0.1601546872916389</c:v>
                </c:pt>
                <c:pt idx="12">
                  <c:v>0.15944151200408649</c:v>
                </c:pt>
                <c:pt idx="13">
                  <c:v>0.15696428571428572</c:v>
                </c:pt>
                <c:pt idx="14">
                  <c:v>0.16012363519588954</c:v>
                </c:pt>
                <c:pt idx="15">
                  <c:v>0.16172928709055875</c:v>
                </c:pt>
                <c:pt idx="16">
                  <c:v>0.15246721034236538</c:v>
                </c:pt>
                <c:pt idx="17">
                  <c:v>0.14966765986706396</c:v>
                </c:pt>
                <c:pt idx="18">
                  <c:v>0.14864764175545786</c:v>
                </c:pt>
                <c:pt idx="19">
                  <c:v>0.14829999999999999</c:v>
                </c:pt>
                <c:pt idx="20">
                  <c:v>0.14561474307237018</c:v>
                </c:pt>
                <c:pt idx="21">
                  <c:v>0.1435483870967742</c:v>
                </c:pt>
                <c:pt idx="22">
                  <c:v>0.13400023960704444</c:v>
                </c:pt>
                <c:pt idx="23">
                  <c:v>0.13191892512632061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55-4E3C-B85E-E1B2F825C831}"/>
            </c:ext>
          </c:extLst>
        </c:ser>
        <c:ser>
          <c:idx val="2"/>
          <c:order val="2"/>
          <c:tx>
            <c:strRef>
              <c:f>evolució!$L$27</c:f>
              <c:strCache>
                <c:ptCount val="1"/>
                <c:pt idx="0">
                  <c:v>Escriu_Regular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evolució!$A$28:$A$51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evolució!$L$28:$L$51</c:f>
              <c:numCache>
                <c:formatCode>0.0%</c:formatCode>
                <c:ptCount val="24"/>
                <c:pt idx="0">
                  <c:v>0.30878506894912028</c:v>
                </c:pt>
                <c:pt idx="1">
                  <c:v>0.28744379107575235</c:v>
                </c:pt>
                <c:pt idx="2">
                  <c:v>0.28291179351270379</c:v>
                </c:pt>
                <c:pt idx="3">
                  <c:v>0.31606503970447075</c:v>
                </c:pt>
                <c:pt idx="4">
                  <c:v>0.32032365540218943</c:v>
                </c:pt>
                <c:pt idx="5">
                  <c:v>0.31228027639713907</c:v>
                </c:pt>
                <c:pt idx="6">
                  <c:v>0.30997105558509069</c:v>
                </c:pt>
                <c:pt idx="7">
                  <c:v>0.31016490595207419</c:v>
                </c:pt>
                <c:pt idx="8">
                  <c:v>0.30460638400462886</c:v>
                </c:pt>
                <c:pt idx="9">
                  <c:v>0.28824481568579546</c:v>
                </c:pt>
                <c:pt idx="10">
                  <c:v>0.28356910385718431</c:v>
                </c:pt>
                <c:pt idx="11">
                  <c:v>0.33107747699693291</c:v>
                </c:pt>
                <c:pt idx="12">
                  <c:v>0.33693172143708494</c:v>
                </c:pt>
                <c:pt idx="13">
                  <c:v>0.33817857142857144</c:v>
                </c:pt>
                <c:pt idx="14">
                  <c:v>0.3274727039177906</c:v>
                </c:pt>
                <c:pt idx="15">
                  <c:v>0.34690109184328838</c:v>
                </c:pt>
                <c:pt idx="16">
                  <c:v>0.3152316885264384</c:v>
                </c:pt>
                <c:pt idx="17">
                  <c:v>0.30846512338604937</c:v>
                </c:pt>
                <c:pt idx="18">
                  <c:v>0.30131882870128901</c:v>
                </c:pt>
                <c:pt idx="19">
                  <c:v>0.28810000000000002</c:v>
                </c:pt>
                <c:pt idx="20">
                  <c:v>0.27552461662631156</c:v>
                </c:pt>
                <c:pt idx="21">
                  <c:v>0.26761543327008225</c:v>
                </c:pt>
                <c:pt idx="22">
                  <c:v>0.26644303342518272</c:v>
                </c:pt>
                <c:pt idx="23">
                  <c:v>0.25944533762057875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55-4E3C-B85E-E1B2F825C831}"/>
            </c:ext>
          </c:extLst>
        </c:ser>
        <c:ser>
          <c:idx val="3"/>
          <c:order val="3"/>
          <c:tx>
            <c:strRef>
              <c:f>evolució!$M$27</c:f>
              <c:strCache>
                <c:ptCount val="1"/>
                <c:pt idx="0">
                  <c:v>Escriu_Bé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evolució!$A$28:$A$51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evolució!$M$28:$M$51</c:f>
              <c:numCache>
                <c:formatCode>0.0%</c:formatCode>
                <c:ptCount val="24"/>
                <c:pt idx="0">
                  <c:v>0.47221231573941985</c:v>
                </c:pt>
                <c:pt idx="1">
                  <c:v>0.49890464660440448</c:v>
                </c:pt>
                <c:pt idx="2">
                  <c:v>0.50279426168116614</c:v>
                </c:pt>
                <c:pt idx="3">
                  <c:v>0.39817912097501379</c:v>
                </c:pt>
                <c:pt idx="4">
                  <c:v>0.39430628272251311</c:v>
                </c:pt>
                <c:pt idx="5">
                  <c:v>0.40180627954903625</c:v>
                </c:pt>
                <c:pt idx="6">
                  <c:v>0.41033138401559455</c:v>
                </c:pt>
                <c:pt idx="7">
                  <c:v>0.39232800824529762</c:v>
                </c:pt>
                <c:pt idx="8">
                  <c:v>0.39805201067215273</c:v>
                </c:pt>
                <c:pt idx="9">
                  <c:v>0.40744586629203189</c:v>
                </c:pt>
                <c:pt idx="10">
                  <c:v>0.41043405407147232</c:v>
                </c:pt>
                <c:pt idx="11">
                  <c:v>0.33291105480730765</c:v>
                </c:pt>
                <c:pt idx="12">
                  <c:v>0.31023327090073216</c:v>
                </c:pt>
                <c:pt idx="13">
                  <c:v>0.29403571428571429</c:v>
                </c:pt>
                <c:pt idx="14">
                  <c:v>0.28705041746949261</c:v>
                </c:pt>
                <c:pt idx="15">
                  <c:v>0.29158638407193321</c:v>
                </c:pt>
                <c:pt idx="16">
                  <c:v>0.27216355368484346</c:v>
                </c:pt>
                <c:pt idx="17">
                  <c:v>0.27446710978684391</c:v>
                </c:pt>
                <c:pt idx="18">
                  <c:v>0.27088145443707623</c:v>
                </c:pt>
                <c:pt idx="19">
                  <c:v>0.2722</c:v>
                </c:pt>
                <c:pt idx="20">
                  <c:v>0.27391041162227603</c:v>
                </c:pt>
                <c:pt idx="21">
                  <c:v>0.27530044275774829</c:v>
                </c:pt>
                <c:pt idx="22">
                  <c:v>0.2805498981670061</c:v>
                </c:pt>
                <c:pt idx="23">
                  <c:v>0.29943729903536975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155-4E3C-B85E-E1B2F825C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4607231"/>
        <c:axId val="1234612639"/>
      </c:lineChart>
      <c:catAx>
        <c:axId val="12346072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234612639"/>
        <c:crosses val="autoZero"/>
        <c:auto val="1"/>
        <c:lblAlgn val="ctr"/>
        <c:lblOffset val="100"/>
        <c:noMultiLvlLbl val="0"/>
      </c:catAx>
      <c:valAx>
        <c:axId val="12346126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2346072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800" b="1" i="0" baseline="0">
                <a:effectLst/>
              </a:rPr>
              <a:t>Alumnes que entenen el valencià entre 2002 i 2025</a:t>
            </a:r>
            <a:endParaRPr lang="ca-ES-valencia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evolució!$N$27</c:f>
              <c:strCache>
                <c:ptCount val="1"/>
                <c:pt idx="0">
                  <c:v>Entén_Gens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evolució!$A$28:$A$51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evolució!$N$28:$N$51</c:f>
              <c:numCache>
                <c:formatCode>0.0%</c:formatCode>
                <c:ptCount val="24"/>
                <c:pt idx="0">
                  <c:v>5.1355206847360911E-2</c:v>
                </c:pt>
                <c:pt idx="1">
                  <c:v>5.1827510665283065E-2</c:v>
                </c:pt>
                <c:pt idx="2">
                  <c:v>5.2802903727602699E-2</c:v>
                </c:pt>
                <c:pt idx="3">
                  <c:v>5.0466854765990866E-2</c:v>
                </c:pt>
                <c:pt idx="4">
                  <c:v>5.0928129462160875E-2</c:v>
                </c:pt>
                <c:pt idx="5">
                  <c:v>5.5006667474845436E-2</c:v>
                </c:pt>
                <c:pt idx="6">
                  <c:v>5.3340421761474396E-2</c:v>
                </c:pt>
                <c:pt idx="7">
                  <c:v>5.9617366658077812E-2</c:v>
                </c:pt>
                <c:pt idx="8">
                  <c:v>6.1075572985309717E-2</c:v>
                </c:pt>
                <c:pt idx="9">
                  <c:v>7.1465656781602174E-2</c:v>
                </c:pt>
                <c:pt idx="10">
                  <c:v>7.4340218477105022E-2</c:v>
                </c:pt>
                <c:pt idx="11">
                  <c:v>8.5511401520202687E-2</c:v>
                </c:pt>
                <c:pt idx="12">
                  <c:v>9.582836710369487E-2</c:v>
                </c:pt>
                <c:pt idx="13">
                  <c:v>0.10617857142857143</c:v>
                </c:pt>
                <c:pt idx="14">
                  <c:v>0.1053709055876686</c:v>
                </c:pt>
                <c:pt idx="15">
                  <c:v>0.12134714193962749</c:v>
                </c:pt>
                <c:pt idx="16">
                  <c:v>0.12525837122778008</c:v>
                </c:pt>
                <c:pt idx="17">
                  <c:v>0.13072045228818091</c:v>
                </c:pt>
                <c:pt idx="18">
                  <c:v>0.13266522613814172</c:v>
                </c:pt>
                <c:pt idx="19">
                  <c:v>0.14799999999999999</c:v>
                </c:pt>
                <c:pt idx="20">
                  <c:v>0.15930185633575464</c:v>
                </c:pt>
                <c:pt idx="21">
                  <c:v>0.16375711574952562</c:v>
                </c:pt>
                <c:pt idx="22">
                  <c:v>0.16478974481849767</c:v>
                </c:pt>
                <c:pt idx="23">
                  <c:v>0.15523082223242995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3E-464C-B4FB-0723EE0669CC}"/>
            </c:ext>
          </c:extLst>
        </c:ser>
        <c:ser>
          <c:idx val="1"/>
          <c:order val="1"/>
          <c:tx>
            <c:strRef>
              <c:f>evolució!$O$27</c:f>
              <c:strCache>
                <c:ptCount val="1"/>
                <c:pt idx="0">
                  <c:v>Entén_Poc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evolució!$A$28:$A$51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evolució!$O$28:$O$51</c:f>
              <c:numCache>
                <c:formatCode>0.0%</c:formatCode>
                <c:ptCount val="24"/>
                <c:pt idx="0">
                  <c:v>4.3152639087018545E-2</c:v>
                </c:pt>
                <c:pt idx="1">
                  <c:v>4.2949383143087744E-2</c:v>
                </c:pt>
                <c:pt idx="2">
                  <c:v>4.4074436826640549E-2</c:v>
                </c:pt>
                <c:pt idx="3">
                  <c:v>5.6866110125367228E-2</c:v>
                </c:pt>
                <c:pt idx="4">
                  <c:v>5.8930271299381248E-2</c:v>
                </c:pt>
                <c:pt idx="5">
                  <c:v>6.0886168020366102E-2</c:v>
                </c:pt>
                <c:pt idx="6">
                  <c:v>6.4268415145608132E-2</c:v>
                </c:pt>
                <c:pt idx="7">
                  <c:v>6.8828910074723013E-2</c:v>
                </c:pt>
                <c:pt idx="8">
                  <c:v>6.8983252434986667E-2</c:v>
                </c:pt>
                <c:pt idx="9">
                  <c:v>7.629111565830865E-2</c:v>
                </c:pt>
                <c:pt idx="10">
                  <c:v>7.643476299423195E-2</c:v>
                </c:pt>
                <c:pt idx="11">
                  <c:v>9.3012401653553803E-2</c:v>
                </c:pt>
                <c:pt idx="12">
                  <c:v>0.10280946705261365</c:v>
                </c:pt>
                <c:pt idx="13">
                  <c:v>0.10971428571428571</c:v>
                </c:pt>
                <c:pt idx="14">
                  <c:v>0.11781470777135516</c:v>
                </c:pt>
                <c:pt idx="15">
                  <c:v>0.12704720616570328</c:v>
                </c:pt>
                <c:pt idx="16">
                  <c:v>0.12758840993648765</c:v>
                </c:pt>
                <c:pt idx="17">
                  <c:v>0.13087325234930094</c:v>
                </c:pt>
                <c:pt idx="18">
                  <c:v>0.13992996050964907</c:v>
                </c:pt>
                <c:pt idx="19">
                  <c:v>0.1399</c:v>
                </c:pt>
                <c:pt idx="20">
                  <c:v>0.14662362119989239</c:v>
                </c:pt>
                <c:pt idx="21">
                  <c:v>0.15037950664136623</c:v>
                </c:pt>
                <c:pt idx="22">
                  <c:v>0.15092248712112136</c:v>
                </c:pt>
                <c:pt idx="23">
                  <c:v>0.14977606798346349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3E-464C-B4FB-0723EE0669CC}"/>
            </c:ext>
          </c:extLst>
        </c:ser>
        <c:ser>
          <c:idx val="2"/>
          <c:order val="2"/>
          <c:tx>
            <c:strRef>
              <c:f>evolució!$P$27</c:f>
              <c:strCache>
                <c:ptCount val="1"/>
                <c:pt idx="0">
                  <c:v>Entén_Regular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evolució!$A$28:$A$51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evolució!$P$28:$P$51</c:f>
              <c:numCache>
                <c:formatCode>0.0%</c:formatCode>
                <c:ptCount val="24"/>
                <c:pt idx="0">
                  <c:v>0.10282929148834997</c:v>
                </c:pt>
                <c:pt idx="1">
                  <c:v>9.5929897382681886E-2</c:v>
                </c:pt>
                <c:pt idx="2">
                  <c:v>9.4572794837817595E-2</c:v>
                </c:pt>
                <c:pt idx="3">
                  <c:v>0.19206492335437331</c:v>
                </c:pt>
                <c:pt idx="4">
                  <c:v>0.18199666825321276</c:v>
                </c:pt>
                <c:pt idx="5">
                  <c:v>0.18329494484179901</c:v>
                </c:pt>
                <c:pt idx="6">
                  <c:v>0.17266229546931303</c:v>
                </c:pt>
                <c:pt idx="7">
                  <c:v>0.18722623035300182</c:v>
                </c:pt>
                <c:pt idx="8">
                  <c:v>0.17962647465363721</c:v>
                </c:pt>
                <c:pt idx="9">
                  <c:v>0.17841981492227346</c:v>
                </c:pt>
                <c:pt idx="10">
                  <c:v>0.17275158702026874</c:v>
                </c:pt>
                <c:pt idx="11">
                  <c:v>0.19962661688225097</c:v>
                </c:pt>
                <c:pt idx="12">
                  <c:v>0.20429082240762814</c:v>
                </c:pt>
                <c:pt idx="13">
                  <c:v>0.20457142857142857</c:v>
                </c:pt>
                <c:pt idx="14">
                  <c:v>0.19906069364161849</c:v>
                </c:pt>
                <c:pt idx="15">
                  <c:v>0.19906069364161849</c:v>
                </c:pt>
                <c:pt idx="16">
                  <c:v>0.18816941636288473</c:v>
                </c:pt>
                <c:pt idx="17">
                  <c:v>0.18622507449002978</c:v>
                </c:pt>
                <c:pt idx="18">
                  <c:v>0.18802622755383355</c:v>
                </c:pt>
                <c:pt idx="19">
                  <c:v>0.18709999999999999</c:v>
                </c:pt>
                <c:pt idx="20">
                  <c:v>0.18072370191014259</c:v>
                </c:pt>
                <c:pt idx="21">
                  <c:v>0.18216318785578747</c:v>
                </c:pt>
                <c:pt idx="22">
                  <c:v>0.1780879357853121</c:v>
                </c:pt>
                <c:pt idx="23">
                  <c:v>0.17038929719797888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3E-464C-B4FB-0723EE0669CC}"/>
            </c:ext>
          </c:extLst>
        </c:ser>
        <c:ser>
          <c:idx val="3"/>
          <c:order val="3"/>
          <c:tx>
            <c:strRef>
              <c:f>evolució!$Q$27</c:f>
              <c:strCache>
                <c:ptCount val="1"/>
                <c:pt idx="0">
                  <c:v>Entén_Bé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evolució!$A$28:$A$51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evolució!$Q$28:$Q$51</c:f>
              <c:numCache>
                <c:formatCode>0.0%</c:formatCode>
                <c:ptCount val="24"/>
                <c:pt idx="0">
                  <c:v>0.80260342368045645</c:v>
                </c:pt>
                <c:pt idx="1">
                  <c:v>0.80926438371958953</c:v>
                </c:pt>
                <c:pt idx="2">
                  <c:v>0.80846344414357318</c:v>
                </c:pt>
                <c:pt idx="3">
                  <c:v>0.70060211175426856</c:v>
                </c:pt>
                <c:pt idx="4">
                  <c:v>0.70814493098524511</c:v>
                </c:pt>
                <c:pt idx="5">
                  <c:v>0.70081221966298946</c:v>
                </c:pt>
                <c:pt idx="6">
                  <c:v>0.70972886762360443</c:v>
                </c:pt>
                <c:pt idx="7">
                  <c:v>0.68432749291419737</c:v>
                </c:pt>
                <c:pt idx="8">
                  <c:v>0.69031469992606642</c:v>
                </c:pt>
                <c:pt idx="9">
                  <c:v>0.67379287175884917</c:v>
                </c:pt>
                <c:pt idx="10">
                  <c:v>0.67647343150839434</c:v>
                </c:pt>
                <c:pt idx="11">
                  <c:v>0.62184957994399248</c:v>
                </c:pt>
                <c:pt idx="12">
                  <c:v>0.59707134343606338</c:v>
                </c:pt>
                <c:pt idx="13">
                  <c:v>0.57953571428571427</c:v>
                </c:pt>
                <c:pt idx="14">
                  <c:v>0.57775369299935775</c:v>
                </c:pt>
                <c:pt idx="15">
                  <c:v>0.60785966602440589</c:v>
                </c:pt>
                <c:pt idx="16">
                  <c:v>0.55898380247284751</c:v>
                </c:pt>
                <c:pt idx="17">
                  <c:v>0.55218122087248833</c:v>
                </c:pt>
                <c:pt idx="18">
                  <c:v>0.53937858579837572</c:v>
                </c:pt>
                <c:pt idx="19">
                  <c:v>0.52510000000000001</c:v>
                </c:pt>
                <c:pt idx="20">
                  <c:v>0.51335082055421033</c:v>
                </c:pt>
                <c:pt idx="21">
                  <c:v>0.50370018975332065</c:v>
                </c:pt>
                <c:pt idx="22">
                  <c:v>0.50619983227506893</c:v>
                </c:pt>
                <c:pt idx="23">
                  <c:v>0.52460381258612765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E3E-464C-B4FB-0723EE066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5730271"/>
        <c:axId val="1235722783"/>
      </c:lineChart>
      <c:catAx>
        <c:axId val="1235730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235722783"/>
        <c:crosses val="autoZero"/>
        <c:auto val="1"/>
        <c:lblAlgn val="ctr"/>
        <c:lblOffset val="100"/>
        <c:noMultiLvlLbl val="0"/>
      </c:catAx>
      <c:valAx>
        <c:axId val="1235722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235730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Alumnes que parlen valencià entre 2002 i 2025</a:t>
            </a:r>
            <a:endParaRPr lang="ca-ES-valencia">
              <a:effectLst/>
            </a:endParaRPr>
          </a:p>
        </c:rich>
      </c:tx>
      <c:layout>
        <c:manualLayout>
          <c:xMode val="edge"/>
          <c:yMode val="edge"/>
          <c:x val="0.19558022934035427"/>
          <c:y val="3.81152127935229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evolució!$B$27</c:f>
              <c:strCache>
                <c:ptCount val="1"/>
                <c:pt idx="0">
                  <c:v>Parla_Gens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evolució!$A$28:$A$51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evolució!$B$28:$B$51</c:f>
              <c:numCache>
                <c:formatCode>0.0%</c:formatCode>
                <c:ptCount val="24"/>
                <c:pt idx="0">
                  <c:v>0.10455301949595816</c:v>
                </c:pt>
                <c:pt idx="1">
                  <c:v>0.10279026864983282</c:v>
                </c:pt>
                <c:pt idx="2">
                  <c:v>0.10370455723915423</c:v>
                </c:pt>
                <c:pt idx="3">
                  <c:v>0.10648942668489485</c:v>
                </c:pt>
                <c:pt idx="4">
                  <c:v>0.10828177058543551</c:v>
                </c:pt>
                <c:pt idx="5">
                  <c:v>0.113286458964723</c:v>
                </c:pt>
                <c:pt idx="6">
                  <c:v>0.11515742217496604</c:v>
                </c:pt>
                <c:pt idx="7">
                  <c:v>0.12596624581293481</c:v>
                </c:pt>
                <c:pt idx="8">
                  <c:v>0.12327622231508567</c:v>
                </c:pt>
                <c:pt idx="9">
                  <c:v>0.13966343951378921</c:v>
                </c:pt>
                <c:pt idx="10">
                  <c:v>0.1417523281667902</c:v>
                </c:pt>
                <c:pt idx="11">
                  <c:v>0.15272036271502867</c:v>
                </c:pt>
                <c:pt idx="12">
                  <c:v>0.17013451387706452</c:v>
                </c:pt>
                <c:pt idx="13">
                  <c:v>0.185</c:v>
                </c:pt>
                <c:pt idx="14">
                  <c:v>0.19833815028901733</c:v>
                </c:pt>
                <c:pt idx="15">
                  <c:v>0.2274004495825305</c:v>
                </c:pt>
                <c:pt idx="16">
                  <c:v>0.23300000000000001</c:v>
                </c:pt>
                <c:pt idx="17">
                  <c:v>0.24207349682939874</c:v>
                </c:pt>
                <c:pt idx="18">
                  <c:v>0.25311079651292751</c:v>
                </c:pt>
                <c:pt idx="19">
                  <c:v>0.26769999999999999</c:v>
                </c:pt>
                <c:pt idx="20">
                  <c:v>0.28066989507667472</c:v>
                </c:pt>
                <c:pt idx="21">
                  <c:v>0.28959519291587604</c:v>
                </c:pt>
                <c:pt idx="22">
                  <c:v>0.29297951359769975</c:v>
                </c:pt>
                <c:pt idx="23">
                  <c:v>0.28295819935691319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C6-47ED-BE3D-785837FFE583}"/>
            </c:ext>
          </c:extLst>
        </c:ser>
        <c:ser>
          <c:idx val="1"/>
          <c:order val="1"/>
          <c:tx>
            <c:strRef>
              <c:f>evolució!$C$27</c:f>
              <c:strCache>
                <c:ptCount val="1"/>
                <c:pt idx="0">
                  <c:v>Parla_Poc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evolució!$A$28:$A$51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evolució!$C$28:$C$51</c:f>
              <c:numCache>
                <c:formatCode>0.0%</c:formatCode>
                <c:ptCount val="24"/>
                <c:pt idx="0">
                  <c:v>9.5815501664289107E-2</c:v>
                </c:pt>
                <c:pt idx="1">
                  <c:v>9.2211460855528657E-2</c:v>
                </c:pt>
                <c:pt idx="2">
                  <c:v>9.0511033012617384E-2</c:v>
                </c:pt>
                <c:pt idx="3">
                  <c:v>0.15675266878036009</c:v>
                </c:pt>
                <c:pt idx="4">
                  <c:v>0.15275464064731081</c:v>
                </c:pt>
                <c:pt idx="5">
                  <c:v>0.15126075887986423</c:v>
                </c:pt>
                <c:pt idx="6">
                  <c:v>0.14466300431212711</c:v>
                </c:pt>
                <c:pt idx="7">
                  <c:v>0.15266683844370008</c:v>
                </c:pt>
                <c:pt idx="8">
                  <c:v>0.14918512327622233</c:v>
                </c:pt>
                <c:pt idx="9">
                  <c:v>0.1452218794856916</c:v>
                </c:pt>
                <c:pt idx="10">
                  <c:v>0.14484580929977767</c:v>
                </c:pt>
                <c:pt idx="11">
                  <c:v>0.16828910521402854</c:v>
                </c:pt>
                <c:pt idx="12">
                  <c:v>0.16676315341392814</c:v>
                </c:pt>
                <c:pt idx="13">
                  <c:v>0.16864285714285715</c:v>
                </c:pt>
                <c:pt idx="14">
                  <c:v>0.17003853564547206</c:v>
                </c:pt>
                <c:pt idx="15">
                  <c:v>0.17589916506101477</c:v>
                </c:pt>
                <c:pt idx="16">
                  <c:v>0.16686083655905901</c:v>
                </c:pt>
                <c:pt idx="17">
                  <c:v>0.16513866605546643</c:v>
                </c:pt>
                <c:pt idx="18">
                  <c:v>0.16578496386260339</c:v>
                </c:pt>
                <c:pt idx="19">
                  <c:v>0.16520000000000001</c:v>
                </c:pt>
                <c:pt idx="20">
                  <c:v>0.16508609093354856</c:v>
                </c:pt>
                <c:pt idx="21">
                  <c:v>0.15977229601518025</c:v>
                </c:pt>
                <c:pt idx="22">
                  <c:v>0.1516113573739068</c:v>
                </c:pt>
                <c:pt idx="23">
                  <c:v>0.14808222324299494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C6-47ED-BE3D-785837FFE583}"/>
            </c:ext>
          </c:extLst>
        </c:ser>
        <c:ser>
          <c:idx val="2"/>
          <c:order val="2"/>
          <c:tx>
            <c:strRef>
              <c:f>evolució!$D$27</c:f>
              <c:strCache>
                <c:ptCount val="1"/>
                <c:pt idx="0">
                  <c:v>Parla_Regular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evolució!$A$28:$A$51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evolució!$D$28:$D$51</c:f>
              <c:numCache>
                <c:formatCode>0.0%</c:formatCode>
                <c:ptCount val="24"/>
                <c:pt idx="0">
                  <c:v>0.26786138849262958</c:v>
                </c:pt>
                <c:pt idx="1">
                  <c:v>0.2519889311656866</c:v>
                </c:pt>
                <c:pt idx="2">
                  <c:v>0.24405139136947629</c:v>
                </c:pt>
                <c:pt idx="3">
                  <c:v>0.28991535530411006</c:v>
                </c:pt>
                <c:pt idx="4">
                  <c:v>0.29554378867206094</c:v>
                </c:pt>
                <c:pt idx="5">
                  <c:v>0.28724693902291187</c:v>
                </c:pt>
                <c:pt idx="6">
                  <c:v>0.28017012227538546</c:v>
                </c:pt>
                <c:pt idx="7">
                  <c:v>0.28484926565318219</c:v>
                </c:pt>
                <c:pt idx="8">
                  <c:v>0.2840335594201035</c:v>
                </c:pt>
                <c:pt idx="9">
                  <c:v>0.26540023821885594</c:v>
                </c:pt>
                <c:pt idx="10">
                  <c:v>0.25840234588985916</c:v>
                </c:pt>
                <c:pt idx="11">
                  <c:v>0.29240565408721164</c:v>
                </c:pt>
                <c:pt idx="12">
                  <c:v>0.29831431976843181</c:v>
                </c:pt>
                <c:pt idx="13">
                  <c:v>0.29710714285714285</c:v>
                </c:pt>
                <c:pt idx="14">
                  <c:v>0.28837508028259473</c:v>
                </c:pt>
                <c:pt idx="15">
                  <c:v>0.3031470777135517</c:v>
                </c:pt>
                <c:pt idx="16">
                  <c:v>0.27569619301740012</c:v>
                </c:pt>
                <c:pt idx="17">
                  <c:v>0.26915730766292306</c:v>
                </c:pt>
                <c:pt idx="18">
                  <c:v>0.2648461366515163</c:v>
                </c:pt>
                <c:pt idx="19">
                  <c:v>0.25369999999999998</c:v>
                </c:pt>
                <c:pt idx="20">
                  <c:v>0.24219800914716169</c:v>
                </c:pt>
                <c:pt idx="21">
                  <c:v>0.24206198608475649</c:v>
                </c:pt>
                <c:pt idx="22">
                  <c:v>0.2410446867137894</c:v>
                </c:pt>
                <c:pt idx="23">
                  <c:v>0.23501378043178686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C6-47ED-BE3D-785837FFE583}"/>
            </c:ext>
          </c:extLst>
        </c:ser>
        <c:ser>
          <c:idx val="3"/>
          <c:order val="3"/>
          <c:tx>
            <c:strRef>
              <c:f>evolució!$E$27</c:f>
              <c:strCache>
                <c:ptCount val="1"/>
                <c:pt idx="0">
                  <c:v>Parla_Bé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evolució!$A$28:$A$51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evolució!$E$28:$E$51</c:f>
              <c:numCache>
                <c:formatCode>0.0%</c:formatCode>
                <c:ptCount val="24"/>
                <c:pt idx="0">
                  <c:v>0.53174037089871617</c:v>
                </c:pt>
                <c:pt idx="1">
                  <c:v>0.55298051423959416</c:v>
                </c:pt>
                <c:pt idx="2">
                  <c:v>0.56170421155729677</c:v>
                </c:pt>
                <c:pt idx="3">
                  <c:v>0.44684254923063499</c:v>
                </c:pt>
                <c:pt idx="4">
                  <c:v>0.44341980009519277</c:v>
                </c:pt>
                <c:pt idx="5">
                  <c:v>0.44820584313250089</c:v>
                </c:pt>
                <c:pt idx="6">
                  <c:v>0.45997991612026701</c:v>
                </c:pt>
                <c:pt idx="7">
                  <c:v>0.43651765009018295</c:v>
                </c:pt>
                <c:pt idx="8">
                  <c:v>0.44350509498858853</c:v>
                </c:pt>
                <c:pt idx="9">
                  <c:v>0.44971444278166328</c:v>
                </c:pt>
                <c:pt idx="10">
                  <c:v>0.45499951664357297</c:v>
                </c:pt>
                <c:pt idx="11">
                  <c:v>0.38658487798373115</c:v>
                </c:pt>
                <c:pt idx="12">
                  <c:v>0.3647880129405755</c:v>
                </c:pt>
                <c:pt idx="13">
                  <c:v>0.34925</c:v>
                </c:pt>
                <c:pt idx="14">
                  <c:v>0.34324823378291586</c:v>
                </c:pt>
                <c:pt idx="15">
                  <c:v>0.34886801541425821</c:v>
                </c:pt>
                <c:pt idx="16">
                  <c:v>0.32402570558833477</c:v>
                </c:pt>
                <c:pt idx="17">
                  <c:v>0.32363052945221177</c:v>
                </c:pt>
                <c:pt idx="18">
                  <c:v>0.31625810297295281</c:v>
                </c:pt>
                <c:pt idx="19">
                  <c:v>0.31340000000000001</c:v>
                </c:pt>
                <c:pt idx="20">
                  <c:v>0.31204600484261502</c:v>
                </c:pt>
                <c:pt idx="21">
                  <c:v>0.30857052498418724</c:v>
                </c:pt>
                <c:pt idx="22">
                  <c:v>0.31436444231460403</c:v>
                </c:pt>
                <c:pt idx="23">
                  <c:v>0.33394579696830501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5C6-47ED-BE3D-785837FFE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6487295"/>
        <c:axId val="1296477311"/>
      </c:lineChart>
      <c:catAx>
        <c:axId val="1296487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296477311"/>
        <c:crosses val="autoZero"/>
        <c:auto val="1"/>
        <c:lblAlgn val="ctr"/>
        <c:lblOffset val="100"/>
        <c:noMultiLvlLbl val="0"/>
      </c:catAx>
      <c:valAx>
        <c:axId val="12964773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2964872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ES" sz="1800" b="1" i="0" baseline="0">
                <a:effectLst/>
              </a:rPr>
              <a:t>Alumnes que lligen en valencià entre 2002 i 2025</a:t>
            </a:r>
            <a:endParaRPr lang="ca-ES-valencia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ca-ES-valenci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evolució!$F$27</c:f>
              <c:strCache>
                <c:ptCount val="1"/>
                <c:pt idx="0">
                  <c:v>Llig_Gens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evolució!$A$28:$A$51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evolució!$F$28:$F$51</c:f>
              <c:numCache>
                <c:formatCode>0.0%</c:formatCode>
                <c:ptCount val="24"/>
                <c:pt idx="0">
                  <c:v>8.4254636233951491E-2</c:v>
                </c:pt>
                <c:pt idx="1">
                  <c:v>8.1834428686728924E-2</c:v>
                </c:pt>
                <c:pt idx="2">
                  <c:v>8.3395748113153201E-2</c:v>
                </c:pt>
                <c:pt idx="3">
                  <c:v>7.1700747549376068E-2</c:v>
                </c:pt>
                <c:pt idx="4">
                  <c:v>7.2643979057591623E-2</c:v>
                </c:pt>
                <c:pt idx="5">
                  <c:v>7.6948721057097824E-2</c:v>
                </c:pt>
                <c:pt idx="6">
                  <c:v>7.587571622659342E-2</c:v>
                </c:pt>
                <c:pt idx="7">
                  <c:v>8.3483638237567631E-2</c:v>
                </c:pt>
                <c:pt idx="8">
                  <c:v>8.193770291555498E-2</c:v>
                </c:pt>
                <c:pt idx="9">
                  <c:v>9.4096448095776192E-2</c:v>
                </c:pt>
                <c:pt idx="10">
                  <c:v>9.557567750459188E-2</c:v>
                </c:pt>
                <c:pt idx="11">
                  <c:v>0.1099479930657421</c:v>
                </c:pt>
                <c:pt idx="12">
                  <c:v>0.12010897326749531</c:v>
                </c:pt>
                <c:pt idx="13">
                  <c:v>0.13228571428571428</c:v>
                </c:pt>
                <c:pt idx="14">
                  <c:v>0.13720295439948618</c:v>
                </c:pt>
                <c:pt idx="15">
                  <c:v>0.15530667951188182</c:v>
                </c:pt>
                <c:pt idx="16">
                  <c:v>0.15938216392949753</c:v>
                </c:pt>
                <c:pt idx="17">
                  <c:v>0.16506226602490642</c:v>
                </c:pt>
                <c:pt idx="18">
                  <c:v>0.167722226361672</c:v>
                </c:pt>
                <c:pt idx="19">
                  <c:v>0.18210000000000001</c:v>
                </c:pt>
                <c:pt idx="20">
                  <c:v>0.19535243475921443</c:v>
                </c:pt>
                <c:pt idx="21">
                  <c:v>0.19958886780518659</c:v>
                </c:pt>
                <c:pt idx="22">
                  <c:v>0.20402539834671141</c:v>
                </c:pt>
                <c:pt idx="23">
                  <c:v>0.19645728066146073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32-440D-84A3-58AB07CCD026}"/>
            </c:ext>
          </c:extLst>
        </c:ser>
        <c:ser>
          <c:idx val="1"/>
          <c:order val="1"/>
          <c:tx>
            <c:strRef>
              <c:f>evolució!$G$27</c:f>
              <c:strCache>
                <c:ptCount val="1"/>
                <c:pt idx="0">
                  <c:v>Llig_Poc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evolució!$A$28:$A$51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evolució!$G$28:$G$51</c:f>
              <c:numCache>
                <c:formatCode>0.0%</c:formatCode>
                <c:ptCount val="24"/>
                <c:pt idx="0">
                  <c:v>6.627436994769377E-2</c:v>
                </c:pt>
                <c:pt idx="1">
                  <c:v>6.5519428110227138E-2</c:v>
                </c:pt>
                <c:pt idx="2">
                  <c:v>6.6370916633058705E-2</c:v>
                </c:pt>
                <c:pt idx="3">
                  <c:v>7.3562349108467373E-2</c:v>
                </c:pt>
                <c:pt idx="4">
                  <c:v>7.710613993336507E-2</c:v>
                </c:pt>
                <c:pt idx="5">
                  <c:v>7.8191295914656317E-2</c:v>
                </c:pt>
                <c:pt idx="6">
                  <c:v>7.8711087483017306E-2</c:v>
                </c:pt>
                <c:pt idx="7">
                  <c:v>8.4224426694150992E-2</c:v>
                </c:pt>
                <c:pt idx="8">
                  <c:v>8.5377222025780325E-2</c:v>
                </c:pt>
                <c:pt idx="9">
                  <c:v>8.807989493937636E-2</c:v>
                </c:pt>
                <c:pt idx="10">
                  <c:v>8.8325331099152513E-2</c:v>
                </c:pt>
                <c:pt idx="11">
                  <c:v>0.10244699293239098</c:v>
                </c:pt>
                <c:pt idx="12">
                  <c:v>0.10941597139451728</c:v>
                </c:pt>
                <c:pt idx="13">
                  <c:v>0.11382142857142857</c:v>
                </c:pt>
                <c:pt idx="14">
                  <c:v>0.1173330122029544</c:v>
                </c:pt>
                <c:pt idx="15">
                  <c:v>0.12592324983943481</c:v>
                </c:pt>
                <c:pt idx="16">
                  <c:v>0.12578450900071406</c:v>
                </c:pt>
                <c:pt idx="17">
                  <c:v>0.12651845060738023</c:v>
                </c:pt>
                <c:pt idx="18">
                  <c:v>0.13385738767603012</c:v>
                </c:pt>
                <c:pt idx="19">
                  <c:v>0.1331</c:v>
                </c:pt>
                <c:pt idx="20">
                  <c:v>0.13764460586494484</c:v>
                </c:pt>
                <c:pt idx="21">
                  <c:v>0.14086021505376345</c:v>
                </c:pt>
                <c:pt idx="22">
                  <c:v>0.13780400143764227</c:v>
                </c:pt>
                <c:pt idx="23">
                  <c:v>0.13392857142857142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32-440D-84A3-58AB07CCD026}"/>
            </c:ext>
          </c:extLst>
        </c:ser>
        <c:ser>
          <c:idx val="2"/>
          <c:order val="2"/>
          <c:tx>
            <c:strRef>
              <c:f>evolució!$H$27</c:f>
              <c:strCache>
                <c:ptCount val="1"/>
                <c:pt idx="0">
                  <c:v>Llig_Regular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evolució!$A$28:$A$51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evolució!$H$28:$H$51</c:f>
              <c:numCache>
                <c:formatCode>0.0%</c:formatCode>
                <c:ptCount val="24"/>
                <c:pt idx="0">
                  <c:v>0.14797313361864003</c:v>
                </c:pt>
                <c:pt idx="1">
                  <c:v>0.13844690418540298</c:v>
                </c:pt>
                <c:pt idx="2">
                  <c:v>0.12971711701330876</c:v>
                </c:pt>
                <c:pt idx="3">
                  <c:v>0.23377643328776287</c:v>
                </c:pt>
                <c:pt idx="4">
                  <c:v>0.22941456449309852</c:v>
                </c:pt>
                <c:pt idx="5">
                  <c:v>0.22457267547581525</c:v>
                </c:pt>
                <c:pt idx="6">
                  <c:v>0.2141591352117668</c:v>
                </c:pt>
                <c:pt idx="7">
                  <c:v>0.22217212058747746</c:v>
                </c:pt>
                <c:pt idx="8">
                  <c:v>0.21829695586486225</c:v>
                </c:pt>
                <c:pt idx="9">
                  <c:v>0.20480713434932657</c:v>
                </c:pt>
                <c:pt idx="10">
                  <c:v>0.19691940837173333</c:v>
                </c:pt>
                <c:pt idx="11">
                  <c:v>0.23653153753833844</c:v>
                </c:pt>
                <c:pt idx="12">
                  <c:v>0.23531414949770135</c:v>
                </c:pt>
                <c:pt idx="13">
                  <c:v>0.23282142857142857</c:v>
                </c:pt>
                <c:pt idx="14">
                  <c:v>0.22567437379576108</c:v>
                </c:pt>
                <c:pt idx="15">
                  <c:v>0.22976878612716764</c:v>
                </c:pt>
                <c:pt idx="16">
                  <c:v>0.20940283362771994</c:v>
                </c:pt>
                <c:pt idx="17">
                  <c:v>0.206203682481473</c:v>
                </c:pt>
                <c:pt idx="18">
                  <c:v>0.20948513523582446</c:v>
                </c:pt>
                <c:pt idx="19">
                  <c:v>0.2014</c:v>
                </c:pt>
                <c:pt idx="20">
                  <c:v>0.19383911756793112</c:v>
                </c:pt>
                <c:pt idx="21">
                  <c:v>0.18896268184693232</c:v>
                </c:pt>
                <c:pt idx="22">
                  <c:v>0.18392835749371031</c:v>
                </c:pt>
                <c:pt idx="23">
                  <c:v>0.17478180983004135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32-440D-84A3-58AB07CCD026}"/>
            </c:ext>
          </c:extLst>
        </c:ser>
        <c:ser>
          <c:idx val="3"/>
          <c:order val="3"/>
          <c:tx>
            <c:strRef>
              <c:f>evolució!$I$27</c:f>
              <c:strCache>
                <c:ptCount val="1"/>
                <c:pt idx="0">
                  <c:v>Llig_Bé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evolució!$A$28:$A$51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evolució!$I$28:$I$51</c:f>
              <c:numCache>
                <c:formatCode>0.0%</c:formatCode>
                <c:ptCount val="24"/>
                <c:pt idx="0">
                  <c:v>0.70149786019971472</c:v>
                </c:pt>
                <c:pt idx="1">
                  <c:v>0.71419923901764093</c:v>
                </c:pt>
                <c:pt idx="2">
                  <c:v>0.7205162182404794</c:v>
                </c:pt>
                <c:pt idx="3">
                  <c:v>0.6209604700543937</c:v>
                </c:pt>
                <c:pt idx="4">
                  <c:v>0.62080556877677295</c:v>
                </c:pt>
                <c:pt idx="5">
                  <c:v>0.62028730755243056</c:v>
                </c:pt>
                <c:pt idx="6">
                  <c:v>0.63119499084411368</c:v>
                </c:pt>
                <c:pt idx="7">
                  <c:v>0.61015202267456836</c:v>
                </c:pt>
                <c:pt idx="8">
                  <c:v>0.61438811919380243</c:v>
                </c:pt>
                <c:pt idx="9">
                  <c:v>0.61301652261552086</c:v>
                </c:pt>
                <c:pt idx="10">
                  <c:v>0.61917958302452225</c:v>
                </c:pt>
                <c:pt idx="11">
                  <c:v>0.55107347646352844</c:v>
                </c:pt>
                <c:pt idx="12">
                  <c:v>0.53516090584028608</c:v>
                </c:pt>
                <c:pt idx="13">
                  <c:v>0.52107142857142852</c:v>
                </c:pt>
                <c:pt idx="14">
                  <c:v>0.51978965960179835</c:v>
                </c:pt>
                <c:pt idx="15">
                  <c:v>0.54431599229287086</c:v>
                </c:pt>
                <c:pt idx="16">
                  <c:v>0.50543049344206847</c:v>
                </c:pt>
                <c:pt idx="17">
                  <c:v>0.5022156008862404</c:v>
                </c:pt>
                <c:pt idx="18">
                  <c:v>0.48893525072647342</c:v>
                </c:pt>
                <c:pt idx="19">
                  <c:v>0.4834</c:v>
                </c:pt>
                <c:pt idx="20">
                  <c:v>0.4731638418079096</c:v>
                </c:pt>
                <c:pt idx="21">
                  <c:v>0.47058823529411764</c:v>
                </c:pt>
                <c:pt idx="22">
                  <c:v>0.47424224272193605</c:v>
                </c:pt>
                <c:pt idx="23">
                  <c:v>0.49483233807992649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32-440D-84A3-58AB07CCD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6473151"/>
        <c:axId val="1296483967"/>
      </c:lineChart>
      <c:catAx>
        <c:axId val="12964731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296483967"/>
        <c:crosses val="autoZero"/>
        <c:auto val="1"/>
        <c:lblAlgn val="ctr"/>
        <c:lblOffset val="100"/>
        <c:noMultiLvlLbl val="0"/>
      </c:catAx>
      <c:valAx>
        <c:axId val="12964839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2964731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No entén gens el valencià 2012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'2012'!$O$21</c:f>
              <c:strCache>
                <c:ptCount val="1"/>
                <c:pt idx="0">
                  <c:v>Gens</c:v>
                </c:pt>
              </c:strCache>
            </c:strRef>
          </c:tx>
          <c:invertIfNegative val="0"/>
          <c:cat>
            <c:strRef>
              <c:f>('2012'!$B$22:$B$34,'2012'!$B$36)</c:f>
              <c:strCache>
                <c:ptCount val="14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TOTALS</c:v>
                </c:pt>
              </c:strCache>
            </c:strRef>
          </c:cat>
          <c:val>
            <c:numRef>
              <c:f>('2012'!$O$22:$O$34,'2012'!$O$36)</c:f>
              <c:numCache>
                <c:formatCode>0%</c:formatCode>
                <c:ptCount val="14"/>
                <c:pt idx="0">
                  <c:v>0.11435674331883157</c:v>
                </c:pt>
                <c:pt idx="1">
                  <c:v>8.9935760171306209E-2</c:v>
                </c:pt>
                <c:pt idx="2">
                  <c:v>7.1932681867535292E-2</c:v>
                </c:pt>
                <c:pt idx="3">
                  <c:v>8.1389698736637511E-2</c:v>
                </c:pt>
                <c:pt idx="4">
                  <c:v>4.3338683788121987E-2</c:v>
                </c:pt>
                <c:pt idx="5">
                  <c:v>5.6352459016393443E-2</c:v>
                </c:pt>
                <c:pt idx="6">
                  <c:v>5.2750225428313799E-2</c:v>
                </c:pt>
                <c:pt idx="7">
                  <c:v>5.774278215223097E-2</c:v>
                </c:pt>
                <c:pt idx="8">
                  <c:v>3.4797490017113519E-2</c:v>
                </c:pt>
                <c:pt idx="9">
                  <c:v>4.733373277411624E-2</c:v>
                </c:pt>
                <c:pt idx="10">
                  <c:v>3.4563288183092011E-2</c:v>
                </c:pt>
                <c:pt idx="11">
                  <c:v>5.8701082431307242E-2</c:v>
                </c:pt>
                <c:pt idx="12">
                  <c:v>0.11549851924975321</c:v>
                </c:pt>
                <c:pt idx="13">
                  <c:v>7.4340218477105022E-2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45-4F2C-93D4-8DC942DE0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476160"/>
        <c:axId val="278603456"/>
      </c:barChart>
      <c:catAx>
        <c:axId val="7247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78603456"/>
        <c:crosses val="autoZero"/>
        <c:auto val="1"/>
        <c:lblAlgn val="ctr"/>
        <c:lblOffset val="100"/>
        <c:noMultiLvlLbl val="0"/>
      </c:catAx>
      <c:valAx>
        <c:axId val="27860345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24761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/>
              <a:t>Alumnes</a:t>
            </a:r>
            <a:r>
              <a:rPr lang="ca-ES" baseline="0"/>
              <a:t> que saben p</a:t>
            </a:r>
            <a:r>
              <a:rPr lang="ca-ES"/>
              <a:t>arlar en valencià (2012-2013)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5.0850950827628603E-2"/>
          <c:y val="0.11972965956652053"/>
          <c:w val="0.81008743579391751"/>
          <c:h val="0.670721264141657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'2012'!$C$38</c:f>
              <c:strCache>
                <c:ptCount val="1"/>
                <c:pt idx="0">
                  <c:v>Gens</c:v>
                </c:pt>
              </c:strCache>
            </c:strRef>
          </c:tx>
          <c:invertIfNegative val="0"/>
          <c:cat>
            <c:strRef>
              <c:f>'2012'!$B$22:$B$36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'2012'!$C$22:$C$36</c:f>
              <c:numCache>
                <c:formatCode>0%</c:formatCode>
                <c:ptCount val="15"/>
                <c:pt idx="0">
                  <c:v>0.21845866998135488</c:v>
                </c:pt>
                <c:pt idx="1">
                  <c:v>0.16202712348322626</c:v>
                </c:pt>
                <c:pt idx="2">
                  <c:v>0.13002171552660152</c:v>
                </c:pt>
                <c:pt idx="3">
                  <c:v>0.141156462585034</c:v>
                </c:pt>
                <c:pt idx="4">
                  <c:v>7.8651685393258425E-2</c:v>
                </c:pt>
                <c:pt idx="5">
                  <c:v>0.11577868852459017</c:v>
                </c:pt>
                <c:pt idx="6">
                  <c:v>0.10640216411181244</c:v>
                </c:pt>
                <c:pt idx="7">
                  <c:v>0.13779527559055119</c:v>
                </c:pt>
                <c:pt idx="8">
                  <c:v>6.6172276098117516E-2</c:v>
                </c:pt>
                <c:pt idx="9">
                  <c:v>0.10964649490713002</c:v>
                </c:pt>
                <c:pt idx="10">
                  <c:v>7.9402148528724889E-2</c:v>
                </c:pt>
                <c:pt idx="11">
                  <c:v>0.12572855953372189</c:v>
                </c:pt>
                <c:pt idx="12">
                  <c:v>0.19348469891411649</c:v>
                </c:pt>
                <c:pt idx="13">
                  <c:v>0.33650519031141868</c:v>
                </c:pt>
                <c:pt idx="14">
                  <c:v>0.1417523281667902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C8-43B3-A1B5-EBC96121C00F}"/>
            </c:ext>
          </c:extLst>
        </c:ser>
        <c:ser>
          <c:idx val="1"/>
          <c:order val="1"/>
          <c:tx>
            <c:strRef>
              <c:f>'2012'!$D$38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cat>
            <c:strRef>
              <c:f>'2012'!$B$22:$B$36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'2012'!$D$22:$D$36</c:f>
              <c:numCache>
                <c:formatCode>0%</c:formatCode>
                <c:ptCount val="15"/>
                <c:pt idx="0">
                  <c:v>0.15040397762585456</c:v>
                </c:pt>
                <c:pt idx="1">
                  <c:v>0.1363311920057102</c:v>
                </c:pt>
                <c:pt idx="2">
                  <c:v>0.15173724212812162</c:v>
                </c:pt>
                <c:pt idx="3">
                  <c:v>0.14018464528668612</c:v>
                </c:pt>
                <c:pt idx="4">
                  <c:v>0.1348314606741573</c:v>
                </c:pt>
                <c:pt idx="5">
                  <c:v>0.16444672131147542</c:v>
                </c:pt>
                <c:pt idx="6">
                  <c:v>0.12714156898106402</c:v>
                </c:pt>
                <c:pt idx="7">
                  <c:v>0.15441819772528434</c:v>
                </c:pt>
                <c:pt idx="8">
                  <c:v>0.17741015402167712</c:v>
                </c:pt>
                <c:pt idx="9">
                  <c:v>0.10724985020970641</c:v>
                </c:pt>
                <c:pt idx="10">
                  <c:v>0.16113965436711816</c:v>
                </c:pt>
                <c:pt idx="11">
                  <c:v>0.13780183180682765</c:v>
                </c:pt>
                <c:pt idx="12">
                  <c:v>0.14906219151036526</c:v>
                </c:pt>
                <c:pt idx="13">
                  <c:v>0.11764705882352941</c:v>
                </c:pt>
                <c:pt idx="14">
                  <c:v>0.14484580929977767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C8-43B3-A1B5-EBC96121C00F}"/>
            </c:ext>
          </c:extLst>
        </c:ser>
        <c:ser>
          <c:idx val="2"/>
          <c:order val="2"/>
          <c:tx>
            <c:strRef>
              <c:f>'2012'!$E$38</c:f>
              <c:strCache>
                <c:ptCount val="1"/>
                <c:pt idx="0">
                  <c:v>Bastant bé</c:v>
                </c:pt>
              </c:strCache>
            </c:strRef>
          </c:tx>
          <c:invertIfNegative val="0"/>
          <c:cat>
            <c:strRef>
              <c:f>'2012'!$B$22:$B$36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'2012'!$E$22:$E$36</c:f>
              <c:numCache>
                <c:formatCode>0%</c:formatCode>
                <c:ptCount val="15"/>
                <c:pt idx="0">
                  <c:v>0.20851460534493474</c:v>
                </c:pt>
                <c:pt idx="1">
                  <c:v>0.24054246966452533</c:v>
                </c:pt>
                <c:pt idx="2">
                  <c:v>0.26601520086862107</c:v>
                </c:pt>
                <c:pt idx="3">
                  <c:v>0.27745383867832846</c:v>
                </c:pt>
                <c:pt idx="4">
                  <c:v>0.2825040128410915</c:v>
                </c:pt>
                <c:pt idx="5">
                  <c:v>0.29354508196721313</c:v>
                </c:pt>
                <c:pt idx="6">
                  <c:v>0.24661857529305681</c:v>
                </c:pt>
                <c:pt idx="7">
                  <c:v>0.27121609798775154</c:v>
                </c:pt>
                <c:pt idx="8">
                  <c:v>0.30290929834569308</c:v>
                </c:pt>
                <c:pt idx="9">
                  <c:v>0.2121030557219892</c:v>
                </c:pt>
                <c:pt idx="10">
                  <c:v>0.3115366651097618</c:v>
                </c:pt>
                <c:pt idx="11">
                  <c:v>0.27768526228143214</c:v>
                </c:pt>
                <c:pt idx="12">
                  <c:v>0.22606120434353405</c:v>
                </c:pt>
                <c:pt idx="13">
                  <c:v>0.16262975778546712</c:v>
                </c:pt>
                <c:pt idx="14">
                  <c:v>0.25840234588985916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C8-43B3-A1B5-EBC96121C00F}"/>
            </c:ext>
          </c:extLst>
        </c:ser>
        <c:ser>
          <c:idx val="3"/>
          <c:order val="3"/>
          <c:tx>
            <c:strRef>
              <c:f>'2012'!$F$38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cat>
            <c:strRef>
              <c:f>'2012'!$B$22:$B$36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'2012'!$F$22:$F$36</c:f>
              <c:numCache>
                <c:formatCode>0%</c:formatCode>
                <c:ptCount val="15"/>
                <c:pt idx="0">
                  <c:v>0.4226227470478558</c:v>
                </c:pt>
                <c:pt idx="1">
                  <c:v>0.46109921484653821</c:v>
                </c:pt>
                <c:pt idx="2">
                  <c:v>0.45222584147665579</c:v>
                </c:pt>
                <c:pt idx="3">
                  <c:v>0.44120505344995142</c:v>
                </c:pt>
                <c:pt idx="4">
                  <c:v>0.5040128410914928</c:v>
                </c:pt>
                <c:pt idx="5">
                  <c:v>0.42622950819672129</c:v>
                </c:pt>
                <c:pt idx="6">
                  <c:v>0.51983769161406668</c:v>
                </c:pt>
                <c:pt idx="7">
                  <c:v>0.43657042869641294</c:v>
                </c:pt>
                <c:pt idx="8">
                  <c:v>0.45350827153451229</c:v>
                </c:pt>
                <c:pt idx="9">
                  <c:v>0.5710005991611744</c:v>
                </c:pt>
                <c:pt idx="10">
                  <c:v>0.44792153199439516</c:v>
                </c:pt>
                <c:pt idx="11">
                  <c:v>0.45878434637801829</c:v>
                </c:pt>
                <c:pt idx="12">
                  <c:v>0.43139190523198423</c:v>
                </c:pt>
                <c:pt idx="13">
                  <c:v>0.38321799307958476</c:v>
                </c:pt>
                <c:pt idx="14">
                  <c:v>0.45499951664357297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DC8-43B3-A1B5-EBC96121C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477184"/>
        <c:axId val="278605184"/>
      </c:barChart>
      <c:catAx>
        <c:axId val="7247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78605184"/>
        <c:crosses val="autoZero"/>
        <c:auto val="1"/>
        <c:lblAlgn val="ctr"/>
        <c:lblOffset val="100"/>
        <c:noMultiLvlLbl val="0"/>
      </c:catAx>
      <c:valAx>
        <c:axId val="27860518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24771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chart" Target="../charts/chart24.xml"/><Relationship Id="rId5" Type="http://schemas.openxmlformats.org/officeDocument/2006/relationships/chart" Target="../charts/chart28.xml"/><Relationship Id="rId4" Type="http://schemas.openxmlformats.org/officeDocument/2006/relationships/chart" Target="../charts/chart27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5" Type="http://schemas.openxmlformats.org/officeDocument/2006/relationships/chart" Target="../charts/chart33.xml"/><Relationship Id="rId4" Type="http://schemas.openxmlformats.org/officeDocument/2006/relationships/chart" Target="../charts/chart32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5" Type="http://schemas.openxmlformats.org/officeDocument/2006/relationships/chart" Target="../charts/chart38.xml"/><Relationship Id="rId4" Type="http://schemas.openxmlformats.org/officeDocument/2006/relationships/chart" Target="../charts/chart37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1.xml"/><Relationship Id="rId2" Type="http://schemas.openxmlformats.org/officeDocument/2006/relationships/chart" Target="../charts/chart40.xml"/><Relationship Id="rId1" Type="http://schemas.openxmlformats.org/officeDocument/2006/relationships/chart" Target="../charts/chart39.xml"/><Relationship Id="rId5" Type="http://schemas.openxmlformats.org/officeDocument/2006/relationships/chart" Target="../charts/chart43.xml"/><Relationship Id="rId4" Type="http://schemas.openxmlformats.org/officeDocument/2006/relationships/chart" Target="../charts/chart42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6.xml"/><Relationship Id="rId2" Type="http://schemas.openxmlformats.org/officeDocument/2006/relationships/chart" Target="../charts/chart45.xml"/><Relationship Id="rId1" Type="http://schemas.openxmlformats.org/officeDocument/2006/relationships/chart" Target="../charts/chart44.xml"/><Relationship Id="rId5" Type="http://schemas.openxmlformats.org/officeDocument/2006/relationships/chart" Target="../charts/chart48.xml"/><Relationship Id="rId4" Type="http://schemas.openxmlformats.org/officeDocument/2006/relationships/chart" Target="../charts/chart47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5" Type="http://schemas.openxmlformats.org/officeDocument/2006/relationships/chart" Target="../charts/chart53.xml"/><Relationship Id="rId4" Type="http://schemas.openxmlformats.org/officeDocument/2006/relationships/chart" Target="../charts/chart52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6.xml"/><Relationship Id="rId7" Type="http://schemas.openxmlformats.org/officeDocument/2006/relationships/chart" Target="../charts/chart60.xml"/><Relationship Id="rId2" Type="http://schemas.openxmlformats.org/officeDocument/2006/relationships/chart" Target="../charts/chart55.xml"/><Relationship Id="rId1" Type="http://schemas.openxmlformats.org/officeDocument/2006/relationships/chart" Target="../charts/chart54.xml"/><Relationship Id="rId6" Type="http://schemas.openxmlformats.org/officeDocument/2006/relationships/chart" Target="../charts/chart59.xml"/><Relationship Id="rId5" Type="http://schemas.openxmlformats.org/officeDocument/2006/relationships/chart" Target="../charts/chart58.xml"/><Relationship Id="rId4" Type="http://schemas.openxmlformats.org/officeDocument/2006/relationships/chart" Target="../charts/chart57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3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Relationship Id="rId5" Type="http://schemas.openxmlformats.org/officeDocument/2006/relationships/chart" Target="../charts/chart65.xml"/><Relationship Id="rId4" Type="http://schemas.openxmlformats.org/officeDocument/2006/relationships/chart" Target="../charts/chart64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8.xml"/><Relationship Id="rId2" Type="http://schemas.openxmlformats.org/officeDocument/2006/relationships/chart" Target="../charts/chart67.xml"/><Relationship Id="rId1" Type="http://schemas.openxmlformats.org/officeDocument/2006/relationships/chart" Target="../charts/chart66.xml"/><Relationship Id="rId5" Type="http://schemas.openxmlformats.org/officeDocument/2006/relationships/chart" Target="../charts/chart70.xml"/><Relationship Id="rId4" Type="http://schemas.openxmlformats.org/officeDocument/2006/relationships/chart" Target="../charts/chart69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3.xml"/><Relationship Id="rId2" Type="http://schemas.openxmlformats.org/officeDocument/2006/relationships/chart" Target="../charts/chart72.xml"/><Relationship Id="rId1" Type="http://schemas.openxmlformats.org/officeDocument/2006/relationships/chart" Target="../charts/chart71.xml"/><Relationship Id="rId5" Type="http://schemas.openxmlformats.org/officeDocument/2006/relationships/chart" Target="../charts/chart75.xml"/><Relationship Id="rId4" Type="http://schemas.openxmlformats.org/officeDocument/2006/relationships/chart" Target="../charts/chart74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8.xml"/><Relationship Id="rId2" Type="http://schemas.openxmlformats.org/officeDocument/2006/relationships/chart" Target="../charts/chart77.xml"/><Relationship Id="rId1" Type="http://schemas.openxmlformats.org/officeDocument/2006/relationships/chart" Target="../charts/chart76.xml"/><Relationship Id="rId4" Type="http://schemas.openxmlformats.org/officeDocument/2006/relationships/chart" Target="../charts/chart79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5" Type="http://schemas.openxmlformats.org/officeDocument/2006/relationships/chart" Target="../charts/chart18.xml"/><Relationship Id="rId4" Type="http://schemas.openxmlformats.org/officeDocument/2006/relationships/chart" Target="../charts/chart1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762000</xdr:colOff>
      <xdr:row>10</xdr:row>
      <xdr:rowOff>104775</xdr:rowOff>
    </xdr:from>
    <xdr:to>
      <xdr:col>22</xdr:col>
      <xdr:colOff>180975</xdr:colOff>
      <xdr:row>38</xdr:row>
      <xdr:rowOff>133350</xdr:rowOff>
    </xdr:to>
    <xdr:graphicFrame macro="">
      <xdr:nvGraphicFramePr>
        <xdr:cNvPr id="1025" name="1 Gráfico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0.13667</cdr:x>
      <cdr:y>0.04596</cdr:y>
    </cdr:from>
    <cdr:to>
      <cdr:x>0.90035</cdr:x>
      <cdr:y>0.34658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110414" y="176214"/>
          <a:ext cx="6204785" cy="1152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 i="0" baseline="0">
              <a:effectLst/>
              <a:latin typeface="+mn-lt"/>
              <a:ea typeface="+mn-ea"/>
              <a:cs typeface="+mn-cs"/>
            </a:rPr>
            <a:t>Coneixement del valencià dels alumnes (curs 2014-2015)</a:t>
          </a:r>
          <a:endParaRPr lang="ca-ES" sz="2000">
            <a:effectLst/>
          </a:endParaRPr>
        </a:p>
        <a:p xmlns:a="http://schemas.openxmlformats.org/drawingml/2006/main">
          <a:endParaRPr lang="ca-ES" sz="110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537481</xdr:colOff>
      <xdr:row>55</xdr:row>
      <xdr:rowOff>1</xdr:rowOff>
    </xdr:from>
    <xdr:to>
      <xdr:col>17</xdr:col>
      <xdr:colOff>460375</xdr:colOff>
      <xdr:row>86</xdr:row>
      <xdr:rowOff>74387</xdr:rowOff>
    </xdr:to>
    <xdr:graphicFrame macro="">
      <xdr:nvGraphicFramePr>
        <xdr:cNvPr id="4" name="3 Gráfico" title="Alumnes que saben parlar en valencià per centres (2015-2016)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523875</xdr:colOff>
      <xdr:row>86</xdr:row>
      <xdr:rowOff>180975</xdr:rowOff>
    </xdr:from>
    <xdr:to>
      <xdr:col>17</xdr:col>
      <xdr:colOff>476250</xdr:colOff>
      <xdr:row>119</xdr:row>
      <xdr:rowOff>53975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501651</xdr:colOff>
      <xdr:row>120</xdr:row>
      <xdr:rowOff>7936</xdr:rowOff>
    </xdr:from>
    <xdr:to>
      <xdr:col>17</xdr:col>
      <xdr:colOff>571501</xdr:colOff>
      <xdr:row>147</xdr:row>
      <xdr:rowOff>57149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423862</xdr:colOff>
      <xdr:row>150</xdr:row>
      <xdr:rowOff>7937</xdr:rowOff>
    </xdr:from>
    <xdr:to>
      <xdr:col>17</xdr:col>
      <xdr:colOff>628650</xdr:colOff>
      <xdr:row>176</xdr:row>
      <xdr:rowOff>157163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217487</xdr:colOff>
      <xdr:row>55</xdr:row>
      <xdr:rowOff>28575</xdr:rowOff>
    </xdr:from>
    <xdr:to>
      <xdr:col>30</xdr:col>
      <xdr:colOff>33337</xdr:colOff>
      <xdr:row>76</xdr:row>
      <xdr:rowOff>104774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537481</xdr:colOff>
      <xdr:row>55</xdr:row>
      <xdr:rowOff>1</xdr:rowOff>
    </xdr:from>
    <xdr:to>
      <xdr:col>17</xdr:col>
      <xdr:colOff>460375</xdr:colOff>
      <xdr:row>86</xdr:row>
      <xdr:rowOff>74387</xdr:rowOff>
    </xdr:to>
    <xdr:graphicFrame macro="">
      <xdr:nvGraphicFramePr>
        <xdr:cNvPr id="2" name="3 Gráfico" title="Alumnes que saben parlar en valencià per centres (2015-2016)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523875</xdr:colOff>
      <xdr:row>86</xdr:row>
      <xdr:rowOff>180975</xdr:rowOff>
    </xdr:from>
    <xdr:to>
      <xdr:col>17</xdr:col>
      <xdr:colOff>476250</xdr:colOff>
      <xdr:row>119</xdr:row>
      <xdr:rowOff>53975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501651</xdr:colOff>
      <xdr:row>120</xdr:row>
      <xdr:rowOff>7936</xdr:rowOff>
    </xdr:from>
    <xdr:to>
      <xdr:col>17</xdr:col>
      <xdr:colOff>571501</xdr:colOff>
      <xdr:row>147</xdr:row>
      <xdr:rowOff>57149</xdr:rowOff>
    </xdr:to>
    <xdr:graphicFrame macro="">
      <xdr:nvGraphicFramePr>
        <xdr:cNvPr id="4" name="5 Gráfico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423862</xdr:colOff>
      <xdr:row>150</xdr:row>
      <xdr:rowOff>7937</xdr:rowOff>
    </xdr:from>
    <xdr:to>
      <xdr:col>17</xdr:col>
      <xdr:colOff>628650</xdr:colOff>
      <xdr:row>176</xdr:row>
      <xdr:rowOff>157163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217487</xdr:colOff>
      <xdr:row>55</xdr:row>
      <xdr:rowOff>28575</xdr:rowOff>
    </xdr:from>
    <xdr:to>
      <xdr:col>30</xdr:col>
      <xdr:colOff>33337</xdr:colOff>
      <xdr:row>76</xdr:row>
      <xdr:rowOff>104774</xdr:rowOff>
    </xdr:to>
    <xdr:graphicFrame macro="">
      <xdr:nvGraphicFramePr>
        <xdr:cNvPr id="6" name="7 Gráfico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537481</xdr:colOff>
      <xdr:row>55</xdr:row>
      <xdr:rowOff>1</xdr:rowOff>
    </xdr:from>
    <xdr:to>
      <xdr:col>17</xdr:col>
      <xdr:colOff>460375</xdr:colOff>
      <xdr:row>86</xdr:row>
      <xdr:rowOff>74387</xdr:rowOff>
    </xdr:to>
    <xdr:graphicFrame macro="">
      <xdr:nvGraphicFramePr>
        <xdr:cNvPr id="2" name="3 Gráfico" title="Alumnes que saben parlar en valencià per centres (2015-2016)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523875</xdr:colOff>
      <xdr:row>86</xdr:row>
      <xdr:rowOff>180975</xdr:rowOff>
    </xdr:from>
    <xdr:to>
      <xdr:col>17</xdr:col>
      <xdr:colOff>476250</xdr:colOff>
      <xdr:row>119</xdr:row>
      <xdr:rowOff>53975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501651</xdr:colOff>
      <xdr:row>120</xdr:row>
      <xdr:rowOff>7936</xdr:rowOff>
    </xdr:from>
    <xdr:to>
      <xdr:col>17</xdr:col>
      <xdr:colOff>571501</xdr:colOff>
      <xdr:row>147</xdr:row>
      <xdr:rowOff>57149</xdr:rowOff>
    </xdr:to>
    <xdr:graphicFrame macro="">
      <xdr:nvGraphicFramePr>
        <xdr:cNvPr id="4" name="5 Gráfico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423862</xdr:colOff>
      <xdr:row>150</xdr:row>
      <xdr:rowOff>7937</xdr:rowOff>
    </xdr:from>
    <xdr:to>
      <xdr:col>17</xdr:col>
      <xdr:colOff>628650</xdr:colOff>
      <xdr:row>176</xdr:row>
      <xdr:rowOff>157163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217487</xdr:colOff>
      <xdr:row>55</xdr:row>
      <xdr:rowOff>28575</xdr:rowOff>
    </xdr:from>
    <xdr:to>
      <xdr:col>30</xdr:col>
      <xdr:colOff>33337</xdr:colOff>
      <xdr:row>76</xdr:row>
      <xdr:rowOff>104774</xdr:rowOff>
    </xdr:to>
    <xdr:graphicFrame macro="">
      <xdr:nvGraphicFramePr>
        <xdr:cNvPr id="6" name="7 Gráfico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550183</xdr:colOff>
      <xdr:row>18</xdr:row>
      <xdr:rowOff>31296</xdr:rowOff>
    </xdr:from>
    <xdr:to>
      <xdr:col>37</xdr:col>
      <xdr:colOff>379639</xdr:colOff>
      <xdr:row>39</xdr:row>
      <xdr:rowOff>107495</xdr:rowOff>
    </xdr:to>
    <xdr:graphicFrame macro="">
      <xdr:nvGraphicFramePr>
        <xdr:cNvPr id="6" name="7 Gráfico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364331</xdr:colOff>
      <xdr:row>43</xdr:row>
      <xdr:rowOff>28915</xdr:rowOff>
    </xdr:from>
    <xdr:to>
      <xdr:col>29</xdr:col>
      <xdr:colOff>521267</xdr:colOff>
      <xdr:row>74</xdr:row>
      <xdr:rowOff>103301</xdr:rowOff>
    </xdr:to>
    <xdr:graphicFrame macro="">
      <xdr:nvGraphicFramePr>
        <xdr:cNvPr id="12" name="3 Gráfico" title="Alumnes que saben parlar en valencià per centres (2015-2016)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76</xdr:row>
      <xdr:rowOff>0</xdr:rowOff>
    </xdr:from>
    <xdr:to>
      <xdr:col>27</xdr:col>
      <xdr:colOff>156937</xdr:colOff>
      <xdr:row>107</xdr:row>
      <xdr:rowOff>74386</xdr:rowOff>
    </xdr:to>
    <xdr:graphicFrame macro="">
      <xdr:nvGraphicFramePr>
        <xdr:cNvPr id="13" name="3 Gráfico" title="Alumnes que saben parlar en valencià per centres (2015-2016)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109</xdr:row>
      <xdr:rowOff>0</xdr:rowOff>
    </xdr:from>
    <xdr:to>
      <xdr:col>27</xdr:col>
      <xdr:colOff>156937</xdr:colOff>
      <xdr:row>140</xdr:row>
      <xdr:rowOff>74386</xdr:rowOff>
    </xdr:to>
    <xdr:graphicFrame macro="">
      <xdr:nvGraphicFramePr>
        <xdr:cNvPr id="14" name="3 Gráfico" title="Alumnes que saben parlar en valencià per centres (2015-2016)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142</xdr:row>
      <xdr:rowOff>0</xdr:rowOff>
    </xdr:from>
    <xdr:to>
      <xdr:col>27</xdr:col>
      <xdr:colOff>156937</xdr:colOff>
      <xdr:row>173</xdr:row>
      <xdr:rowOff>74386</xdr:rowOff>
    </xdr:to>
    <xdr:graphicFrame macro="">
      <xdr:nvGraphicFramePr>
        <xdr:cNvPr id="15" name="3 Gráfico" title="Alumnes que saben parlar en valencià per centres (2015-2016)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471146</xdr:colOff>
      <xdr:row>26</xdr:row>
      <xdr:rowOff>154441</xdr:rowOff>
    </xdr:from>
    <xdr:to>
      <xdr:col>28</xdr:col>
      <xdr:colOff>51146</xdr:colOff>
      <xdr:row>45</xdr:row>
      <xdr:rowOff>135391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750093</xdr:colOff>
      <xdr:row>49</xdr:row>
      <xdr:rowOff>21432</xdr:rowOff>
    </xdr:from>
    <xdr:to>
      <xdr:col>18</xdr:col>
      <xdr:colOff>330093</xdr:colOff>
      <xdr:row>68</xdr:row>
      <xdr:rowOff>1932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5953</xdr:colOff>
      <xdr:row>69</xdr:row>
      <xdr:rowOff>164306</xdr:rowOff>
    </xdr:from>
    <xdr:to>
      <xdr:col>18</xdr:col>
      <xdr:colOff>347953</xdr:colOff>
      <xdr:row>88</xdr:row>
      <xdr:rowOff>144806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18</xdr:col>
      <xdr:colOff>342000</xdr:colOff>
      <xdr:row>112</xdr:row>
      <xdr:rowOff>171000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116</xdr:row>
      <xdr:rowOff>0</xdr:rowOff>
    </xdr:from>
    <xdr:to>
      <xdr:col>18</xdr:col>
      <xdr:colOff>342000</xdr:colOff>
      <xdr:row>134</xdr:row>
      <xdr:rowOff>171000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7143</xdr:colOff>
      <xdr:row>48</xdr:row>
      <xdr:rowOff>11907</xdr:rowOff>
    </xdr:from>
    <xdr:to>
      <xdr:col>18</xdr:col>
      <xdr:colOff>339618</xdr:colOff>
      <xdr:row>66</xdr:row>
      <xdr:rowOff>182907</xdr:rowOff>
    </xdr:to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5953</xdr:colOff>
      <xdr:row>69</xdr:row>
      <xdr:rowOff>11906</xdr:rowOff>
    </xdr:from>
    <xdr:to>
      <xdr:col>18</xdr:col>
      <xdr:colOff>347953</xdr:colOff>
      <xdr:row>87</xdr:row>
      <xdr:rowOff>182906</xdr:rowOff>
    </xdr:to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90</xdr:row>
      <xdr:rowOff>9525</xdr:rowOff>
    </xdr:from>
    <xdr:to>
      <xdr:col>18</xdr:col>
      <xdr:colOff>342000</xdr:colOff>
      <xdr:row>108</xdr:row>
      <xdr:rowOff>180525</xdr:rowOff>
    </xdr:to>
    <xdr:graphicFrame macro="">
      <xdr:nvGraphicFramePr>
        <xdr:cNvPr id="4" name="Gráfico 4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9525</xdr:colOff>
      <xdr:row>111</xdr:row>
      <xdr:rowOff>9525</xdr:rowOff>
    </xdr:from>
    <xdr:to>
      <xdr:col>18</xdr:col>
      <xdr:colOff>351525</xdr:colOff>
      <xdr:row>129</xdr:row>
      <xdr:rowOff>180525</xdr:rowOff>
    </xdr:to>
    <xdr:graphicFrame macro="">
      <xdr:nvGraphicFramePr>
        <xdr:cNvPr id="5" name="Gráfico 5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0</xdr:colOff>
      <xdr:row>0</xdr:row>
      <xdr:rowOff>0</xdr:rowOff>
    </xdr:from>
    <xdr:to>
      <xdr:col>32</xdr:col>
      <xdr:colOff>494400</xdr:colOff>
      <xdr:row>17</xdr:row>
      <xdr:rowOff>66675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154781</xdr:colOff>
      <xdr:row>26</xdr:row>
      <xdr:rowOff>158355</xdr:rowOff>
    </xdr:from>
    <xdr:to>
      <xdr:col>26</xdr:col>
      <xdr:colOff>202406</xdr:colOff>
      <xdr:row>44</xdr:row>
      <xdr:rowOff>1</xdr:rowOff>
    </xdr:to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885030</xdr:colOff>
      <xdr:row>50</xdr:row>
      <xdr:rowOff>190103</xdr:rowOff>
    </xdr:from>
    <xdr:to>
      <xdr:col>19</xdr:col>
      <xdr:colOff>746125</xdr:colOff>
      <xdr:row>78</xdr:row>
      <xdr:rowOff>174625</xdr:rowOff>
    </xdr:to>
    <xdr:graphicFrame macro="">
      <xdr:nvGraphicFramePr>
        <xdr:cNvPr id="3" name="Gráfico 15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888999</xdr:colOff>
      <xdr:row>79</xdr:row>
      <xdr:rowOff>190104</xdr:rowOff>
    </xdr:from>
    <xdr:to>
      <xdr:col>19</xdr:col>
      <xdr:colOff>746124</xdr:colOff>
      <xdr:row>108</xdr:row>
      <xdr:rowOff>0</xdr:rowOff>
    </xdr:to>
    <xdr:graphicFrame macro="">
      <xdr:nvGraphicFramePr>
        <xdr:cNvPr id="4" name="Gráfico 16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231775</xdr:colOff>
      <xdr:row>62</xdr:row>
      <xdr:rowOff>155575</xdr:rowOff>
    </xdr:from>
    <xdr:to>
      <xdr:col>5</xdr:col>
      <xdr:colOff>746125</xdr:colOff>
      <xdr:row>77</xdr:row>
      <xdr:rowOff>41275</xdr:rowOff>
    </xdr:to>
    <xdr:graphicFrame macro="">
      <xdr:nvGraphicFramePr>
        <xdr:cNvPr id="7" name="Gràfic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632731</xdr:colOff>
      <xdr:row>104</xdr:row>
      <xdr:rowOff>111578</xdr:rowOff>
    </xdr:from>
    <xdr:to>
      <xdr:col>6</xdr:col>
      <xdr:colOff>374195</xdr:colOff>
      <xdr:row>129</xdr:row>
      <xdr:rowOff>0</xdr:rowOff>
    </xdr:to>
    <xdr:graphicFrame macro="">
      <xdr:nvGraphicFramePr>
        <xdr:cNvPr id="8" name="Gràfic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129266</xdr:colOff>
      <xdr:row>82</xdr:row>
      <xdr:rowOff>29935</xdr:rowOff>
    </xdr:from>
    <xdr:to>
      <xdr:col>8</xdr:col>
      <xdr:colOff>285750</xdr:colOff>
      <xdr:row>95</xdr:row>
      <xdr:rowOff>81642</xdr:rowOff>
    </xdr:to>
    <xdr:graphicFrame macro="">
      <xdr:nvGraphicFramePr>
        <xdr:cNvPr id="9" name="Gràfic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122465</xdr:colOff>
      <xdr:row>95</xdr:row>
      <xdr:rowOff>163285</xdr:rowOff>
    </xdr:from>
    <xdr:to>
      <xdr:col>8</xdr:col>
      <xdr:colOff>278949</xdr:colOff>
      <xdr:row>109</xdr:row>
      <xdr:rowOff>24492</xdr:rowOff>
    </xdr:to>
    <xdr:graphicFrame macro="">
      <xdr:nvGraphicFramePr>
        <xdr:cNvPr id="10" name="Gràfic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285750</xdr:colOff>
      <xdr:row>55</xdr:row>
      <xdr:rowOff>0</xdr:rowOff>
    </xdr:from>
    <xdr:to>
      <xdr:col>17</xdr:col>
      <xdr:colOff>410069</xdr:colOff>
      <xdr:row>72</xdr:row>
      <xdr:rowOff>32146</xdr:rowOff>
    </xdr:to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212912</xdr:colOff>
      <xdr:row>1</xdr:row>
      <xdr:rowOff>11206</xdr:rowOff>
    </xdr:from>
    <xdr:to>
      <xdr:col>37</xdr:col>
      <xdr:colOff>137507</xdr:colOff>
      <xdr:row>27</xdr:row>
      <xdr:rowOff>85375</xdr:rowOff>
    </xdr:to>
    <xdr:graphicFrame macro="">
      <xdr:nvGraphicFramePr>
        <xdr:cNvPr id="3" name="Gráfico 15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204107</xdr:colOff>
      <xdr:row>28</xdr:row>
      <xdr:rowOff>27214</xdr:rowOff>
    </xdr:from>
    <xdr:to>
      <xdr:col>37</xdr:col>
      <xdr:colOff>128702</xdr:colOff>
      <xdr:row>54</xdr:row>
      <xdr:rowOff>101383</xdr:rowOff>
    </xdr:to>
    <xdr:graphicFrame macro="">
      <xdr:nvGraphicFramePr>
        <xdr:cNvPr id="5" name="Gráfico 15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207818</xdr:colOff>
      <xdr:row>55</xdr:row>
      <xdr:rowOff>0</xdr:rowOff>
    </xdr:from>
    <xdr:to>
      <xdr:col>37</xdr:col>
      <xdr:colOff>132413</xdr:colOff>
      <xdr:row>82</xdr:row>
      <xdr:rowOff>178078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225136</xdr:colOff>
      <xdr:row>83</xdr:row>
      <xdr:rowOff>173181</xdr:rowOff>
    </xdr:from>
    <xdr:to>
      <xdr:col>37</xdr:col>
      <xdr:colOff>149731</xdr:colOff>
      <xdr:row>111</xdr:row>
      <xdr:rowOff>160759</xdr:rowOff>
    </xdr:to>
    <xdr:graphicFrame macro="">
      <xdr:nvGraphicFramePr>
        <xdr:cNvPr id="7" name="Gráfico 15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285750</xdr:colOff>
      <xdr:row>55</xdr:row>
      <xdr:rowOff>0</xdr:rowOff>
    </xdr:from>
    <xdr:to>
      <xdr:col>17</xdr:col>
      <xdr:colOff>410069</xdr:colOff>
      <xdr:row>72</xdr:row>
      <xdr:rowOff>32146</xdr:rowOff>
    </xdr:to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7E9CD6E0-5A94-4D44-A27A-6254888D98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212912</xdr:colOff>
      <xdr:row>1</xdr:row>
      <xdr:rowOff>11206</xdr:rowOff>
    </xdr:from>
    <xdr:to>
      <xdr:col>37</xdr:col>
      <xdr:colOff>137507</xdr:colOff>
      <xdr:row>27</xdr:row>
      <xdr:rowOff>85375</xdr:rowOff>
    </xdr:to>
    <xdr:graphicFrame macro="">
      <xdr:nvGraphicFramePr>
        <xdr:cNvPr id="3" name="Gráfico 15">
          <a:extLst>
            <a:ext uri="{FF2B5EF4-FFF2-40B4-BE49-F238E27FC236}">
              <a16:creationId xmlns:a16="http://schemas.microsoft.com/office/drawing/2014/main" id="{BF8E1956-ED84-44B7-98F5-853D1871DF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204107</xdr:colOff>
      <xdr:row>28</xdr:row>
      <xdr:rowOff>27214</xdr:rowOff>
    </xdr:from>
    <xdr:to>
      <xdr:col>37</xdr:col>
      <xdr:colOff>128702</xdr:colOff>
      <xdr:row>54</xdr:row>
      <xdr:rowOff>101383</xdr:rowOff>
    </xdr:to>
    <xdr:graphicFrame macro="">
      <xdr:nvGraphicFramePr>
        <xdr:cNvPr id="4" name="Gráfico 15">
          <a:extLst>
            <a:ext uri="{FF2B5EF4-FFF2-40B4-BE49-F238E27FC236}">
              <a16:creationId xmlns:a16="http://schemas.microsoft.com/office/drawing/2014/main" id="{BF97B525-C373-4825-9D31-C0115B001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207818</xdr:colOff>
      <xdr:row>55</xdr:row>
      <xdr:rowOff>0</xdr:rowOff>
    </xdr:from>
    <xdr:to>
      <xdr:col>37</xdr:col>
      <xdr:colOff>132413</xdr:colOff>
      <xdr:row>82</xdr:row>
      <xdr:rowOff>178078</xdr:rowOff>
    </xdr:to>
    <xdr:graphicFrame macro="">
      <xdr:nvGraphicFramePr>
        <xdr:cNvPr id="5" name="Gráfico 15">
          <a:extLst>
            <a:ext uri="{FF2B5EF4-FFF2-40B4-BE49-F238E27FC236}">
              <a16:creationId xmlns:a16="http://schemas.microsoft.com/office/drawing/2014/main" id="{74D6EEE4-D976-4257-A791-212884F193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225136</xdr:colOff>
      <xdr:row>83</xdr:row>
      <xdr:rowOff>173181</xdr:rowOff>
    </xdr:from>
    <xdr:to>
      <xdr:col>37</xdr:col>
      <xdr:colOff>149731</xdr:colOff>
      <xdr:row>111</xdr:row>
      <xdr:rowOff>160759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C35CBFA4-52B9-4EAD-9D3E-1BA6FBAA94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76200</xdr:colOff>
      <xdr:row>0</xdr:row>
      <xdr:rowOff>142875</xdr:rowOff>
    </xdr:from>
    <xdr:to>
      <xdr:col>27</xdr:col>
      <xdr:colOff>257175</xdr:colOff>
      <xdr:row>28</xdr:row>
      <xdr:rowOff>171450</xdr:rowOff>
    </xdr:to>
    <xdr:graphicFrame macro="">
      <xdr:nvGraphicFramePr>
        <xdr:cNvPr id="2049" name="1 Gráfico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44</xdr:row>
      <xdr:rowOff>0</xdr:rowOff>
    </xdr:from>
    <xdr:to>
      <xdr:col>10</xdr:col>
      <xdr:colOff>638175</xdr:colOff>
      <xdr:row>61</xdr:row>
      <xdr:rowOff>171450</xdr:rowOff>
    </xdr:to>
    <xdr:graphicFrame macro="">
      <xdr:nvGraphicFramePr>
        <xdr:cNvPr id="2050" name="2 Gráfico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62</xdr:row>
      <xdr:rowOff>0</xdr:rowOff>
    </xdr:from>
    <xdr:to>
      <xdr:col>10</xdr:col>
      <xdr:colOff>638175</xdr:colOff>
      <xdr:row>79</xdr:row>
      <xdr:rowOff>171450</xdr:rowOff>
    </xdr:to>
    <xdr:graphicFrame macro="">
      <xdr:nvGraphicFramePr>
        <xdr:cNvPr id="2051" name="4 Gráfico">
          <a:extLst>
            <a:ext uri="{FF2B5EF4-FFF2-40B4-BE49-F238E27FC236}">
              <a16:creationId xmlns:a16="http://schemas.microsoft.com/office/drawing/2014/main" id="{00000000-0008-0000-0100-000003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10</xdr:col>
      <xdr:colOff>638175</xdr:colOff>
      <xdr:row>97</xdr:row>
      <xdr:rowOff>171450</xdr:rowOff>
    </xdr:to>
    <xdr:graphicFrame macro="">
      <xdr:nvGraphicFramePr>
        <xdr:cNvPr id="2052" name="5 Gráfico">
          <a:extLst>
            <a:ext uri="{FF2B5EF4-FFF2-40B4-BE49-F238E27FC236}">
              <a16:creationId xmlns:a16="http://schemas.microsoft.com/office/drawing/2014/main" id="{00000000-0008-0000-0100-00000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98</xdr:row>
      <xdr:rowOff>0</xdr:rowOff>
    </xdr:from>
    <xdr:to>
      <xdr:col>10</xdr:col>
      <xdr:colOff>638175</xdr:colOff>
      <xdr:row>115</xdr:row>
      <xdr:rowOff>171450</xdr:rowOff>
    </xdr:to>
    <xdr:graphicFrame macro="">
      <xdr:nvGraphicFramePr>
        <xdr:cNvPr id="2053" name="6 Gráfico">
          <a:extLst>
            <a:ext uri="{FF2B5EF4-FFF2-40B4-BE49-F238E27FC236}">
              <a16:creationId xmlns:a16="http://schemas.microsoft.com/office/drawing/2014/main" id="{00000000-0008-0000-0100-000005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38100</xdr:colOff>
      <xdr:row>43</xdr:row>
      <xdr:rowOff>190500</xdr:rowOff>
    </xdr:from>
    <xdr:to>
      <xdr:col>20</xdr:col>
      <xdr:colOff>609600</xdr:colOff>
      <xdr:row>68</xdr:row>
      <xdr:rowOff>171450</xdr:rowOff>
    </xdr:to>
    <xdr:graphicFrame macro="">
      <xdr:nvGraphicFramePr>
        <xdr:cNvPr id="2054" name="28 Gráfico">
          <a:extLst>
            <a:ext uri="{FF2B5EF4-FFF2-40B4-BE49-F238E27FC236}">
              <a16:creationId xmlns:a16="http://schemas.microsoft.com/office/drawing/2014/main" id="{00000000-0008-0000-0100-000006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285750</xdr:colOff>
      <xdr:row>55</xdr:row>
      <xdr:rowOff>0</xdr:rowOff>
    </xdr:from>
    <xdr:to>
      <xdr:col>17</xdr:col>
      <xdr:colOff>410069</xdr:colOff>
      <xdr:row>72</xdr:row>
      <xdr:rowOff>32146</xdr:rowOff>
    </xdr:to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6047A13A-FB07-4903-9101-A87D263DAE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212912</xdr:colOff>
      <xdr:row>1</xdr:row>
      <xdr:rowOff>11206</xdr:rowOff>
    </xdr:from>
    <xdr:to>
      <xdr:col>37</xdr:col>
      <xdr:colOff>137507</xdr:colOff>
      <xdr:row>27</xdr:row>
      <xdr:rowOff>85375</xdr:rowOff>
    </xdr:to>
    <xdr:graphicFrame macro="">
      <xdr:nvGraphicFramePr>
        <xdr:cNvPr id="3" name="Gráfico 15">
          <a:extLst>
            <a:ext uri="{FF2B5EF4-FFF2-40B4-BE49-F238E27FC236}">
              <a16:creationId xmlns:a16="http://schemas.microsoft.com/office/drawing/2014/main" id="{6636F64E-8352-4D47-B313-A1AF788188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204107</xdr:colOff>
      <xdr:row>28</xdr:row>
      <xdr:rowOff>27214</xdr:rowOff>
    </xdr:from>
    <xdr:to>
      <xdr:col>37</xdr:col>
      <xdr:colOff>128702</xdr:colOff>
      <xdr:row>54</xdr:row>
      <xdr:rowOff>101383</xdr:rowOff>
    </xdr:to>
    <xdr:graphicFrame macro="">
      <xdr:nvGraphicFramePr>
        <xdr:cNvPr id="4" name="Gráfico 15">
          <a:extLst>
            <a:ext uri="{FF2B5EF4-FFF2-40B4-BE49-F238E27FC236}">
              <a16:creationId xmlns:a16="http://schemas.microsoft.com/office/drawing/2014/main" id="{7CA3274C-A8F2-4339-969F-BA050A18D5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207818</xdr:colOff>
      <xdr:row>55</xdr:row>
      <xdr:rowOff>0</xdr:rowOff>
    </xdr:from>
    <xdr:to>
      <xdr:col>37</xdr:col>
      <xdr:colOff>132413</xdr:colOff>
      <xdr:row>82</xdr:row>
      <xdr:rowOff>178078</xdr:rowOff>
    </xdr:to>
    <xdr:graphicFrame macro="">
      <xdr:nvGraphicFramePr>
        <xdr:cNvPr id="5" name="Gráfico 15">
          <a:extLst>
            <a:ext uri="{FF2B5EF4-FFF2-40B4-BE49-F238E27FC236}">
              <a16:creationId xmlns:a16="http://schemas.microsoft.com/office/drawing/2014/main" id="{34BDC456-835F-4746-AFF5-FC1FA46A33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225136</xdr:colOff>
      <xdr:row>83</xdr:row>
      <xdr:rowOff>173181</xdr:rowOff>
    </xdr:from>
    <xdr:to>
      <xdr:col>37</xdr:col>
      <xdr:colOff>149731</xdr:colOff>
      <xdr:row>111</xdr:row>
      <xdr:rowOff>160759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09CFCBCC-9BB1-478E-99B9-0B17724085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696365</xdr:colOff>
      <xdr:row>72</xdr:row>
      <xdr:rowOff>89168</xdr:rowOff>
    </xdr:from>
    <xdr:to>
      <xdr:col>10</xdr:col>
      <xdr:colOff>312964</xdr:colOff>
      <xdr:row>91</xdr:row>
      <xdr:rowOff>81644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27213</xdr:colOff>
      <xdr:row>71</xdr:row>
      <xdr:rowOff>166006</xdr:rowOff>
    </xdr:from>
    <xdr:to>
      <xdr:col>20</xdr:col>
      <xdr:colOff>380998</xdr:colOff>
      <xdr:row>90</xdr:row>
      <xdr:rowOff>163285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431428</xdr:colOff>
      <xdr:row>71</xdr:row>
      <xdr:rowOff>66115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2E595EF-66D1-4FC8-B89D-70E8A477DA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28017</xdr:colOff>
      <xdr:row>52</xdr:row>
      <xdr:rowOff>21292</xdr:rowOff>
    </xdr:from>
    <xdr:to>
      <xdr:col>20</xdr:col>
      <xdr:colOff>565899</xdr:colOff>
      <xdr:row>71</xdr:row>
      <xdr:rowOff>132230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FCFE5FE0-20D7-4F56-A416-CBD3DEF57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76200</xdr:colOff>
      <xdr:row>0</xdr:row>
      <xdr:rowOff>142875</xdr:rowOff>
    </xdr:from>
    <xdr:to>
      <xdr:col>27</xdr:col>
      <xdr:colOff>257175</xdr:colOff>
      <xdr:row>28</xdr:row>
      <xdr:rowOff>171450</xdr:rowOff>
    </xdr:to>
    <xdr:graphicFrame macro="">
      <xdr:nvGraphicFramePr>
        <xdr:cNvPr id="3073" name="1 Gráfico">
          <a:extLst>
            <a:ext uri="{FF2B5EF4-FFF2-40B4-BE49-F238E27FC236}">
              <a16:creationId xmlns:a16="http://schemas.microsoft.com/office/drawing/2014/main" id="{00000000-0008-0000-0200-000001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44</xdr:row>
      <xdr:rowOff>0</xdr:rowOff>
    </xdr:from>
    <xdr:to>
      <xdr:col>10</xdr:col>
      <xdr:colOff>638175</xdr:colOff>
      <xdr:row>61</xdr:row>
      <xdr:rowOff>171450</xdr:rowOff>
    </xdr:to>
    <xdr:graphicFrame macro="">
      <xdr:nvGraphicFramePr>
        <xdr:cNvPr id="3074" name="2 Gráfico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62</xdr:row>
      <xdr:rowOff>0</xdr:rowOff>
    </xdr:from>
    <xdr:to>
      <xdr:col>10</xdr:col>
      <xdr:colOff>638175</xdr:colOff>
      <xdr:row>79</xdr:row>
      <xdr:rowOff>171450</xdr:rowOff>
    </xdr:to>
    <xdr:graphicFrame macro="">
      <xdr:nvGraphicFramePr>
        <xdr:cNvPr id="3075" name="3 Gráfico">
          <a:extLst>
            <a:ext uri="{FF2B5EF4-FFF2-40B4-BE49-F238E27FC236}">
              <a16:creationId xmlns:a16="http://schemas.microsoft.com/office/drawing/2014/main" id="{00000000-0008-0000-0200-000003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10</xdr:col>
      <xdr:colOff>638175</xdr:colOff>
      <xdr:row>97</xdr:row>
      <xdr:rowOff>171450</xdr:rowOff>
    </xdr:to>
    <xdr:graphicFrame macro="">
      <xdr:nvGraphicFramePr>
        <xdr:cNvPr id="3076" name="4 Gráfico">
          <a:extLst>
            <a:ext uri="{FF2B5EF4-FFF2-40B4-BE49-F238E27FC236}">
              <a16:creationId xmlns:a16="http://schemas.microsoft.com/office/drawing/2014/main" id="{00000000-0008-0000-0200-000004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98</xdr:row>
      <xdr:rowOff>0</xdr:rowOff>
    </xdr:from>
    <xdr:to>
      <xdr:col>10</xdr:col>
      <xdr:colOff>638175</xdr:colOff>
      <xdr:row>115</xdr:row>
      <xdr:rowOff>171450</xdr:rowOff>
    </xdr:to>
    <xdr:graphicFrame macro="">
      <xdr:nvGraphicFramePr>
        <xdr:cNvPr id="3077" name="5 Gráfico">
          <a:extLst>
            <a:ext uri="{FF2B5EF4-FFF2-40B4-BE49-F238E27FC236}">
              <a16:creationId xmlns:a16="http://schemas.microsoft.com/office/drawing/2014/main" id="{00000000-0008-0000-0200-000005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38100</xdr:colOff>
      <xdr:row>43</xdr:row>
      <xdr:rowOff>190500</xdr:rowOff>
    </xdr:from>
    <xdr:to>
      <xdr:col>20</xdr:col>
      <xdr:colOff>609600</xdr:colOff>
      <xdr:row>68</xdr:row>
      <xdr:rowOff>171450</xdr:rowOff>
    </xdr:to>
    <xdr:graphicFrame macro="">
      <xdr:nvGraphicFramePr>
        <xdr:cNvPr id="3078" name="6 Gráfico">
          <a:extLst>
            <a:ext uri="{FF2B5EF4-FFF2-40B4-BE49-F238E27FC236}">
              <a16:creationId xmlns:a16="http://schemas.microsoft.com/office/drawing/2014/main" id="{00000000-0008-0000-0200-000006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43</xdr:row>
      <xdr:rowOff>0</xdr:rowOff>
    </xdr:from>
    <xdr:to>
      <xdr:col>13</xdr:col>
      <xdr:colOff>438150</xdr:colOff>
      <xdr:row>60</xdr:row>
      <xdr:rowOff>171450</xdr:rowOff>
    </xdr:to>
    <xdr:graphicFrame macro="">
      <xdr:nvGraphicFramePr>
        <xdr:cNvPr id="4097" name="3 Gráfico">
          <a:extLst>
            <a:ext uri="{FF2B5EF4-FFF2-40B4-BE49-F238E27FC236}">
              <a16:creationId xmlns:a16="http://schemas.microsoft.com/office/drawing/2014/main" id="{00000000-0008-0000-0300-000001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62</xdr:row>
      <xdr:rowOff>0</xdr:rowOff>
    </xdr:from>
    <xdr:to>
      <xdr:col>13</xdr:col>
      <xdr:colOff>438150</xdr:colOff>
      <xdr:row>79</xdr:row>
      <xdr:rowOff>171450</xdr:rowOff>
    </xdr:to>
    <xdr:graphicFrame macro="">
      <xdr:nvGraphicFramePr>
        <xdr:cNvPr id="4098" name="4 Gráfico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81</xdr:row>
      <xdr:rowOff>0</xdr:rowOff>
    </xdr:from>
    <xdr:to>
      <xdr:col>13</xdr:col>
      <xdr:colOff>438150</xdr:colOff>
      <xdr:row>98</xdr:row>
      <xdr:rowOff>171450</xdr:rowOff>
    </xdr:to>
    <xdr:graphicFrame macro="">
      <xdr:nvGraphicFramePr>
        <xdr:cNvPr id="4099" name="5 Gráfico">
          <a:extLst>
            <a:ext uri="{FF2B5EF4-FFF2-40B4-BE49-F238E27FC236}">
              <a16:creationId xmlns:a16="http://schemas.microsoft.com/office/drawing/2014/main" id="{00000000-0008-0000-0300-000003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100</xdr:row>
      <xdr:rowOff>0</xdr:rowOff>
    </xdr:from>
    <xdr:to>
      <xdr:col>13</xdr:col>
      <xdr:colOff>438150</xdr:colOff>
      <xdr:row>117</xdr:row>
      <xdr:rowOff>171450</xdr:rowOff>
    </xdr:to>
    <xdr:graphicFrame macro="">
      <xdr:nvGraphicFramePr>
        <xdr:cNvPr id="4100" name="6 Gráfico">
          <a:extLst>
            <a:ext uri="{FF2B5EF4-FFF2-40B4-BE49-F238E27FC236}">
              <a16:creationId xmlns:a16="http://schemas.microsoft.com/office/drawing/2014/main" id="{00000000-0008-0000-0300-000004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0</xdr:colOff>
      <xdr:row>43</xdr:row>
      <xdr:rowOff>0</xdr:rowOff>
    </xdr:from>
    <xdr:to>
      <xdr:col>26</xdr:col>
      <xdr:colOff>723900</xdr:colOff>
      <xdr:row>67</xdr:row>
      <xdr:rowOff>171450</xdr:rowOff>
    </xdr:to>
    <xdr:graphicFrame macro="">
      <xdr:nvGraphicFramePr>
        <xdr:cNvPr id="4101" name="7 Gráfico">
          <a:extLst>
            <a:ext uri="{FF2B5EF4-FFF2-40B4-BE49-F238E27FC236}">
              <a16:creationId xmlns:a16="http://schemas.microsoft.com/office/drawing/2014/main" id="{00000000-0008-0000-0300-000005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542924</xdr:colOff>
      <xdr:row>56</xdr:row>
      <xdr:rowOff>142876</xdr:rowOff>
    </xdr:from>
    <xdr:to>
      <xdr:col>11</xdr:col>
      <xdr:colOff>409574</xdr:colOff>
      <xdr:row>76</xdr:row>
      <xdr:rowOff>180976</xdr:rowOff>
    </xdr:to>
    <xdr:graphicFrame macro="">
      <xdr:nvGraphicFramePr>
        <xdr:cNvPr id="6" name="5 Gráfico" title="Alumnes que saben parlar valencià 2014-201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533400</xdr:colOff>
      <xdr:row>77</xdr:row>
      <xdr:rowOff>90487</xdr:rowOff>
    </xdr:from>
    <xdr:to>
      <xdr:col>11</xdr:col>
      <xdr:colOff>409575</xdr:colOff>
      <xdr:row>97</xdr:row>
      <xdr:rowOff>152401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466726</xdr:colOff>
      <xdr:row>98</xdr:row>
      <xdr:rowOff>147636</xdr:rowOff>
    </xdr:from>
    <xdr:to>
      <xdr:col>11</xdr:col>
      <xdr:colOff>371475</xdr:colOff>
      <xdr:row>119</xdr:row>
      <xdr:rowOff>38099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409575</xdr:colOff>
      <xdr:row>119</xdr:row>
      <xdr:rowOff>128587</xdr:rowOff>
    </xdr:from>
    <xdr:to>
      <xdr:col>11</xdr:col>
      <xdr:colOff>285750</xdr:colOff>
      <xdr:row>139</xdr:row>
      <xdr:rowOff>142875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152401</xdr:colOff>
      <xdr:row>57</xdr:row>
      <xdr:rowOff>42861</xdr:rowOff>
    </xdr:from>
    <xdr:to>
      <xdr:col>19</xdr:col>
      <xdr:colOff>428625</xdr:colOff>
      <xdr:row>77</xdr:row>
      <xdr:rowOff>66674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0.39901</cdr:x>
      <cdr:y>0.08168</cdr:y>
    </cdr:from>
    <cdr:to>
      <cdr:x>0.67685</cdr:x>
      <cdr:y>0.31931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857626" y="314324"/>
          <a:ext cx="268605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ca-ES" sz="1100"/>
        </a:p>
      </cdr:txBody>
    </cdr:sp>
  </cdr:relSizeAnchor>
  <cdr:relSizeAnchor xmlns:cdr="http://schemas.openxmlformats.org/drawingml/2006/chartDrawing">
    <cdr:from>
      <cdr:x>0.25616</cdr:x>
      <cdr:y>0.06683</cdr:y>
    </cdr:from>
    <cdr:to>
      <cdr:x>0.52906</cdr:x>
      <cdr:y>0.13366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2476501" y="257174"/>
          <a:ext cx="2638425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a-ES" sz="1100"/>
        </a:p>
      </cdr:txBody>
    </cdr:sp>
  </cdr:relSizeAnchor>
  <cdr:relSizeAnchor xmlns:cdr="http://schemas.openxmlformats.org/drawingml/2006/chartDrawing">
    <cdr:from>
      <cdr:x>0.09261</cdr:x>
      <cdr:y>0.03465</cdr:y>
    </cdr:from>
    <cdr:to>
      <cdr:x>0.82069</cdr:x>
      <cdr:y>0.13119</cdr:y>
    </cdr:to>
    <cdr:sp macro="" textlink="">
      <cdr:nvSpPr>
        <cdr:cNvPr id="4" name="3 CuadroTexto"/>
        <cdr:cNvSpPr txBox="1"/>
      </cdr:nvSpPr>
      <cdr:spPr>
        <a:xfrm xmlns:a="http://schemas.openxmlformats.org/drawingml/2006/main">
          <a:off x="895351" y="133337"/>
          <a:ext cx="7038977" cy="3714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2000" b="1" i="0" baseline="0">
              <a:effectLst/>
              <a:latin typeface="+mn-lt"/>
              <a:ea typeface="+mn-ea"/>
              <a:cs typeface="+mn-cs"/>
            </a:rPr>
            <a:t>Alumnes que saben parlar en valencià per centres (2014-2015)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2000" b="1" i="0" baseline="0">
              <a:effectLst/>
              <a:latin typeface="+mn-lt"/>
              <a:ea typeface="+mn-ea"/>
              <a:cs typeface="+mn-cs"/>
            </a:rPr>
            <a:t>)</a:t>
          </a:r>
          <a:endParaRPr lang="ca-ES" sz="2000">
            <a:effectLst/>
          </a:endParaRPr>
        </a:p>
        <a:p xmlns:a="http://schemas.openxmlformats.org/drawingml/2006/main">
          <a:endParaRPr lang="ca-ES" sz="2000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0.11319</cdr:x>
      <cdr:y>0.02829</cdr:y>
    </cdr:from>
    <cdr:to>
      <cdr:x>0.86713</cdr:x>
      <cdr:y>0.19311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095375" y="109536"/>
          <a:ext cx="7296150" cy="6381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2000" b="1" i="0" baseline="0">
              <a:effectLst/>
              <a:latin typeface="+mn-lt"/>
              <a:ea typeface="+mn-ea"/>
              <a:cs typeface="+mn-cs"/>
            </a:rPr>
            <a:t>Alumnes que saben llegir en valencià per centres (2014-2015)</a:t>
          </a:r>
          <a:endParaRPr lang="ca-ES" sz="2000">
            <a:effectLst/>
          </a:endParaRPr>
        </a:p>
        <a:p xmlns:a="http://schemas.openxmlformats.org/drawingml/2006/main">
          <a:endParaRPr lang="ca-ES" sz="1100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0.09912</cdr:x>
      <cdr:y>0.01101</cdr:y>
    </cdr:from>
    <cdr:to>
      <cdr:x>0.83611</cdr:x>
      <cdr:y>0.19461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962056" y="42848"/>
          <a:ext cx="7153206" cy="7143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2000" b="1" i="0" baseline="0">
              <a:effectLst/>
              <a:latin typeface="+mn-lt"/>
              <a:ea typeface="+mn-ea"/>
              <a:cs typeface="+mn-cs"/>
            </a:rPr>
            <a:t>Alumnes que saben escriure en valencià per centres (2014-2015)</a:t>
          </a:r>
          <a:endParaRPr lang="ca-ES" sz="2000">
            <a:effectLst/>
          </a:endParaRPr>
        </a:p>
        <a:p xmlns:a="http://schemas.openxmlformats.org/drawingml/2006/main">
          <a:endParaRPr lang="ca-ES" sz="1100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0.14863</cdr:x>
      <cdr:y>0.01619</cdr:y>
    </cdr:from>
    <cdr:to>
      <cdr:x>0.60236</cdr:x>
      <cdr:y>0.2553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438304" y="61900"/>
          <a:ext cx="4391023" cy="9144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ca-ES" sz="2000" b="1" i="0" baseline="0">
              <a:effectLst/>
              <a:latin typeface="+mn-lt"/>
              <a:ea typeface="+mn-ea"/>
              <a:cs typeface="+mn-cs"/>
            </a:rPr>
            <a:t>Alumnes que entenen el valencià per centres (2014-2015)</a:t>
          </a:r>
          <a:endParaRPr lang="ca-ES" sz="2000">
            <a:effectLst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"/>
  <sheetViews>
    <sheetView workbookViewId="0">
      <selection activeCell="T17" sqref="T17"/>
    </sheetView>
  </sheetViews>
  <sheetFormatPr baseColWidth="10" defaultColWidth="11.42578125" defaultRowHeight="15" x14ac:dyDescent="0.25"/>
  <sheetData>
    <row r="1" spans="1:1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9" x14ac:dyDescent="0.25">
      <c r="A2" t="s">
        <v>19</v>
      </c>
      <c r="B2" t="s">
        <v>20</v>
      </c>
      <c r="C2">
        <v>703</v>
      </c>
      <c r="D2">
        <v>412</v>
      </c>
      <c r="E2">
        <v>789</v>
      </c>
      <c r="F2">
        <v>1270</v>
      </c>
      <c r="G2">
        <v>597</v>
      </c>
      <c r="H2">
        <v>325</v>
      </c>
      <c r="I2">
        <v>551</v>
      </c>
      <c r="J2">
        <v>1701</v>
      </c>
      <c r="K2">
        <v>816</v>
      </c>
      <c r="L2">
        <v>369</v>
      </c>
      <c r="M2">
        <v>856</v>
      </c>
      <c r="N2">
        <v>1133</v>
      </c>
      <c r="O2">
        <v>403</v>
      </c>
      <c r="P2">
        <v>253</v>
      </c>
      <c r="Q2">
        <v>494</v>
      </c>
      <c r="R2">
        <v>2024</v>
      </c>
      <c r="S2">
        <v>3372</v>
      </c>
    </row>
    <row r="3" spans="1:19" x14ac:dyDescent="0.25">
      <c r="A3" t="s">
        <v>21</v>
      </c>
      <c r="B3" t="s">
        <v>22</v>
      </c>
      <c r="C3">
        <v>359</v>
      </c>
      <c r="D3">
        <v>231</v>
      </c>
      <c r="E3">
        <v>533</v>
      </c>
      <c r="F3">
        <v>969</v>
      </c>
      <c r="G3">
        <v>320</v>
      </c>
      <c r="H3">
        <v>180</v>
      </c>
      <c r="I3">
        <v>308</v>
      </c>
      <c r="J3">
        <v>1284</v>
      </c>
      <c r="K3">
        <v>415</v>
      </c>
      <c r="L3">
        <v>235</v>
      </c>
      <c r="M3">
        <v>548</v>
      </c>
      <c r="N3">
        <v>894</v>
      </c>
      <c r="O3">
        <v>221</v>
      </c>
      <c r="P3">
        <v>138</v>
      </c>
      <c r="Q3">
        <v>245</v>
      </c>
      <c r="R3">
        <v>1488</v>
      </c>
      <c r="S3">
        <v>2919</v>
      </c>
    </row>
    <row r="4" spans="1:19" x14ac:dyDescent="0.25">
      <c r="A4" t="s">
        <v>23</v>
      </c>
      <c r="B4" t="s">
        <v>24</v>
      </c>
      <c r="C4">
        <v>323</v>
      </c>
      <c r="D4">
        <v>366</v>
      </c>
      <c r="E4">
        <v>1015</v>
      </c>
      <c r="F4">
        <v>1724</v>
      </c>
      <c r="G4">
        <v>269</v>
      </c>
      <c r="H4">
        <v>264</v>
      </c>
      <c r="I4">
        <v>528</v>
      </c>
      <c r="J4">
        <v>2367</v>
      </c>
      <c r="K4">
        <v>429</v>
      </c>
      <c r="L4">
        <v>345</v>
      </c>
      <c r="M4">
        <v>1058</v>
      </c>
      <c r="N4">
        <v>1596</v>
      </c>
      <c r="O4">
        <v>134</v>
      </c>
      <c r="P4">
        <v>179</v>
      </c>
      <c r="Q4">
        <v>394</v>
      </c>
      <c r="R4">
        <v>2721</v>
      </c>
      <c r="S4">
        <v>3797</v>
      </c>
    </row>
    <row r="5" spans="1:19" x14ac:dyDescent="0.25">
      <c r="A5" t="s">
        <v>25</v>
      </c>
      <c r="B5" t="s">
        <v>26</v>
      </c>
      <c r="C5">
        <v>220</v>
      </c>
      <c r="D5">
        <v>314</v>
      </c>
      <c r="E5">
        <v>880</v>
      </c>
      <c r="F5">
        <v>1595</v>
      </c>
      <c r="G5">
        <v>184</v>
      </c>
      <c r="H5">
        <v>176</v>
      </c>
      <c r="I5">
        <v>510</v>
      </c>
      <c r="J5">
        <v>2139</v>
      </c>
      <c r="K5">
        <v>276</v>
      </c>
      <c r="L5">
        <v>300</v>
      </c>
      <c r="M5">
        <v>1033</v>
      </c>
      <c r="N5">
        <v>1400</v>
      </c>
      <c r="O5">
        <v>110</v>
      </c>
      <c r="P5">
        <v>100</v>
      </c>
      <c r="Q5">
        <v>295</v>
      </c>
      <c r="R5">
        <v>2504</v>
      </c>
      <c r="S5">
        <v>3422</v>
      </c>
    </row>
    <row r="6" spans="1:19" x14ac:dyDescent="0.25">
      <c r="A6" t="s">
        <v>27</v>
      </c>
      <c r="B6" t="s">
        <v>28</v>
      </c>
      <c r="C6">
        <v>84</v>
      </c>
      <c r="D6">
        <v>91</v>
      </c>
      <c r="E6">
        <v>288</v>
      </c>
      <c r="F6">
        <v>474</v>
      </c>
      <c r="G6">
        <v>61</v>
      </c>
      <c r="H6">
        <v>62</v>
      </c>
      <c r="I6">
        <v>160</v>
      </c>
      <c r="J6">
        <v>654</v>
      </c>
      <c r="K6">
        <v>91</v>
      </c>
      <c r="L6">
        <v>91</v>
      </c>
      <c r="M6">
        <v>356</v>
      </c>
      <c r="N6">
        <v>399</v>
      </c>
      <c r="O6">
        <v>33</v>
      </c>
      <c r="P6">
        <v>37</v>
      </c>
      <c r="Q6">
        <v>107</v>
      </c>
      <c r="R6">
        <v>760</v>
      </c>
      <c r="S6">
        <v>1010</v>
      </c>
    </row>
    <row r="7" spans="1:19" x14ac:dyDescent="0.25">
      <c r="A7" t="s">
        <v>29</v>
      </c>
      <c r="B7" t="s">
        <v>30</v>
      </c>
      <c r="C7">
        <v>326</v>
      </c>
      <c r="D7">
        <v>378</v>
      </c>
      <c r="E7">
        <v>890</v>
      </c>
      <c r="F7">
        <v>1540</v>
      </c>
      <c r="G7">
        <v>251</v>
      </c>
      <c r="H7">
        <v>253</v>
      </c>
      <c r="I7">
        <v>581</v>
      </c>
      <c r="J7">
        <v>2049</v>
      </c>
      <c r="K7">
        <v>376</v>
      </c>
      <c r="L7">
        <v>376</v>
      </c>
      <c r="M7">
        <v>1076</v>
      </c>
      <c r="N7">
        <v>1306</v>
      </c>
      <c r="O7">
        <v>146</v>
      </c>
      <c r="P7">
        <v>165</v>
      </c>
      <c r="Q7">
        <v>373</v>
      </c>
      <c r="R7">
        <v>2450</v>
      </c>
      <c r="S7">
        <v>3254</v>
      </c>
    </row>
    <row r="8" spans="1:19" x14ac:dyDescent="0.25">
      <c r="A8" t="s">
        <v>31</v>
      </c>
      <c r="B8" t="s">
        <v>32</v>
      </c>
      <c r="C8">
        <v>218</v>
      </c>
      <c r="D8">
        <v>200</v>
      </c>
      <c r="E8">
        <v>428</v>
      </c>
      <c r="F8">
        <v>1529</v>
      </c>
      <c r="G8">
        <v>174</v>
      </c>
      <c r="H8">
        <v>132</v>
      </c>
      <c r="I8">
        <v>317</v>
      </c>
      <c r="J8">
        <v>1752</v>
      </c>
      <c r="K8">
        <v>281</v>
      </c>
      <c r="L8">
        <v>180</v>
      </c>
      <c r="M8">
        <v>686</v>
      </c>
      <c r="N8">
        <v>1228</v>
      </c>
      <c r="O8">
        <v>98</v>
      </c>
      <c r="P8">
        <v>75</v>
      </c>
      <c r="Q8">
        <v>193</v>
      </c>
      <c r="R8">
        <v>2009</v>
      </c>
      <c r="S8">
        <v>2392</v>
      </c>
    </row>
    <row r="9" spans="1:19" x14ac:dyDescent="0.25">
      <c r="A9" t="s">
        <v>33</v>
      </c>
      <c r="B9" t="s">
        <v>34</v>
      </c>
      <c r="C9">
        <v>316</v>
      </c>
      <c r="D9">
        <v>238</v>
      </c>
      <c r="E9">
        <v>420</v>
      </c>
      <c r="F9">
        <v>926</v>
      </c>
      <c r="G9">
        <v>233</v>
      </c>
      <c r="H9">
        <v>190</v>
      </c>
      <c r="I9">
        <v>290</v>
      </c>
      <c r="J9">
        <v>1187</v>
      </c>
      <c r="K9">
        <v>399</v>
      </c>
      <c r="L9">
        <v>212</v>
      </c>
      <c r="M9">
        <v>533</v>
      </c>
      <c r="N9">
        <v>756</v>
      </c>
      <c r="O9">
        <v>125</v>
      </c>
      <c r="P9">
        <v>124</v>
      </c>
      <c r="Q9">
        <v>213</v>
      </c>
      <c r="R9">
        <v>1438</v>
      </c>
      <c r="S9">
        <v>2081</v>
      </c>
    </row>
    <row r="10" spans="1:19" x14ac:dyDescent="0.25">
      <c r="A10" t="s">
        <v>35</v>
      </c>
      <c r="B10" t="s">
        <v>36</v>
      </c>
      <c r="C10">
        <v>35</v>
      </c>
      <c r="D10">
        <v>89</v>
      </c>
      <c r="E10">
        <v>222</v>
      </c>
      <c r="F10">
        <v>351</v>
      </c>
      <c r="G10">
        <v>29</v>
      </c>
      <c r="H10">
        <v>55</v>
      </c>
      <c r="I10">
        <v>124</v>
      </c>
      <c r="J10">
        <v>489</v>
      </c>
      <c r="K10">
        <v>39</v>
      </c>
      <c r="L10">
        <v>85</v>
      </c>
      <c r="M10">
        <v>243</v>
      </c>
      <c r="N10">
        <v>330</v>
      </c>
      <c r="O10">
        <v>17</v>
      </c>
      <c r="P10">
        <v>30</v>
      </c>
      <c r="Q10">
        <v>85</v>
      </c>
      <c r="R10">
        <v>565</v>
      </c>
      <c r="S10">
        <v>729</v>
      </c>
    </row>
    <row r="11" spans="1:19" x14ac:dyDescent="0.25">
      <c r="A11" t="s">
        <v>37</v>
      </c>
      <c r="B11" t="s">
        <v>38</v>
      </c>
      <c r="C11">
        <v>217</v>
      </c>
      <c r="D11">
        <v>178</v>
      </c>
      <c r="E11">
        <v>481</v>
      </c>
      <c r="F11">
        <v>1490</v>
      </c>
      <c r="G11">
        <v>167</v>
      </c>
      <c r="H11">
        <v>121</v>
      </c>
      <c r="I11">
        <v>291</v>
      </c>
      <c r="J11">
        <v>1787</v>
      </c>
      <c r="K11">
        <v>260</v>
      </c>
      <c r="L11">
        <v>161</v>
      </c>
      <c r="M11">
        <v>650</v>
      </c>
      <c r="N11">
        <v>1295</v>
      </c>
      <c r="O11">
        <v>87</v>
      </c>
      <c r="P11">
        <v>79</v>
      </c>
      <c r="Q11">
        <v>175</v>
      </c>
      <c r="R11">
        <v>2025</v>
      </c>
      <c r="S11">
        <v>2467</v>
      </c>
    </row>
    <row r="12" spans="1:19" x14ac:dyDescent="0.25">
      <c r="A12" t="s">
        <v>39</v>
      </c>
      <c r="B12" t="s">
        <v>40</v>
      </c>
      <c r="C12">
        <v>268</v>
      </c>
      <c r="D12">
        <v>381</v>
      </c>
      <c r="E12">
        <v>1029</v>
      </c>
      <c r="F12">
        <v>1849</v>
      </c>
      <c r="G12">
        <v>212</v>
      </c>
      <c r="H12">
        <v>208</v>
      </c>
      <c r="I12">
        <v>570</v>
      </c>
      <c r="J12">
        <v>2537</v>
      </c>
      <c r="K12">
        <v>335</v>
      </c>
      <c r="L12">
        <v>343</v>
      </c>
      <c r="M12">
        <v>1235</v>
      </c>
      <c r="N12">
        <v>1614</v>
      </c>
      <c r="O12">
        <v>134</v>
      </c>
      <c r="P12">
        <v>132</v>
      </c>
      <c r="Q12">
        <v>383</v>
      </c>
      <c r="R12">
        <v>2878</v>
      </c>
      <c r="S12">
        <v>3659</v>
      </c>
    </row>
    <row r="13" spans="1:19" x14ac:dyDescent="0.25">
      <c r="A13" t="s">
        <v>41</v>
      </c>
      <c r="B13" t="s">
        <v>42</v>
      </c>
      <c r="C13">
        <v>212</v>
      </c>
      <c r="D13">
        <v>269</v>
      </c>
      <c r="E13">
        <v>949</v>
      </c>
      <c r="F13">
        <v>1831</v>
      </c>
      <c r="G13">
        <v>174</v>
      </c>
      <c r="H13">
        <v>174</v>
      </c>
      <c r="I13">
        <v>471</v>
      </c>
      <c r="J13">
        <v>2442</v>
      </c>
      <c r="K13">
        <v>255</v>
      </c>
      <c r="L13">
        <v>281</v>
      </c>
      <c r="M13">
        <v>1136</v>
      </c>
      <c r="N13">
        <v>1589</v>
      </c>
      <c r="O13">
        <v>94</v>
      </c>
      <c r="P13">
        <v>106</v>
      </c>
      <c r="Q13">
        <v>279</v>
      </c>
      <c r="R13">
        <v>2782</v>
      </c>
      <c r="S13">
        <v>3806</v>
      </c>
    </row>
    <row r="14" spans="1:19" x14ac:dyDescent="0.25">
      <c r="A14" t="s">
        <v>43</v>
      </c>
      <c r="B14" t="s">
        <v>44</v>
      </c>
      <c r="C14">
        <v>275</v>
      </c>
      <c r="D14">
        <v>157</v>
      </c>
      <c r="E14">
        <v>376</v>
      </c>
      <c r="F14">
        <v>773</v>
      </c>
      <c r="G14">
        <v>248</v>
      </c>
      <c r="H14">
        <v>116</v>
      </c>
      <c r="I14">
        <v>185</v>
      </c>
      <c r="J14">
        <v>1032</v>
      </c>
      <c r="K14">
        <v>317</v>
      </c>
      <c r="L14">
        <v>114</v>
      </c>
      <c r="M14">
        <v>346</v>
      </c>
      <c r="N14">
        <v>804</v>
      </c>
      <c r="O14">
        <v>168</v>
      </c>
      <c r="P14">
        <v>91</v>
      </c>
      <c r="Q14">
        <v>168</v>
      </c>
      <c r="R14">
        <v>1154</v>
      </c>
      <c r="S14">
        <v>1798</v>
      </c>
    </row>
    <row r="15" spans="1:19" x14ac:dyDescent="0.25">
      <c r="A15" t="s">
        <v>51</v>
      </c>
      <c r="B15" t="s">
        <v>52</v>
      </c>
      <c r="C15">
        <v>39</v>
      </c>
      <c r="D15">
        <v>81</v>
      </c>
      <c r="E15">
        <v>194</v>
      </c>
      <c r="F15">
        <v>491</v>
      </c>
      <c r="G15">
        <v>30</v>
      </c>
      <c r="H15">
        <v>39</v>
      </c>
      <c r="I15">
        <v>116</v>
      </c>
      <c r="J15">
        <v>620</v>
      </c>
      <c r="K15">
        <v>60</v>
      </c>
      <c r="L15">
        <v>73</v>
      </c>
      <c r="M15">
        <v>253</v>
      </c>
      <c r="N15">
        <v>419</v>
      </c>
      <c r="O15">
        <v>16</v>
      </c>
      <c r="P15">
        <v>8</v>
      </c>
      <c r="Q15">
        <v>60</v>
      </c>
      <c r="R15">
        <v>720</v>
      </c>
      <c r="S15">
        <v>832</v>
      </c>
    </row>
    <row r="16" spans="1:19" x14ac:dyDescent="0.25">
      <c r="A16" t="s">
        <v>47</v>
      </c>
      <c r="B16" t="s">
        <v>48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1637</v>
      </c>
    </row>
    <row r="17" spans="1:19" x14ac:dyDescent="0.25">
      <c r="A17" t="s">
        <v>49</v>
      </c>
      <c r="B17" t="s">
        <v>18</v>
      </c>
      <c r="C17">
        <v>3595</v>
      </c>
      <c r="D17">
        <v>3385</v>
      </c>
      <c r="E17">
        <v>8494</v>
      </c>
      <c r="F17">
        <v>16812</v>
      </c>
      <c r="G17">
        <v>2949</v>
      </c>
      <c r="H17">
        <v>2295</v>
      </c>
      <c r="I17">
        <v>5002</v>
      </c>
      <c r="J17">
        <v>22040</v>
      </c>
      <c r="K17">
        <v>4349</v>
      </c>
      <c r="L17">
        <v>3165</v>
      </c>
      <c r="M17">
        <v>10009</v>
      </c>
      <c r="N17">
        <v>14763</v>
      </c>
      <c r="O17">
        <v>1786</v>
      </c>
      <c r="P17">
        <v>1517</v>
      </c>
      <c r="Q17">
        <v>3464</v>
      </c>
      <c r="R17">
        <v>25518</v>
      </c>
      <c r="S17">
        <v>37175</v>
      </c>
    </row>
    <row r="21" spans="1:19" x14ac:dyDescent="0.25">
      <c r="A21" t="s">
        <v>0</v>
      </c>
      <c r="O21" t="s">
        <v>14</v>
      </c>
      <c r="P21" t="s">
        <v>15</v>
      </c>
      <c r="Q21" t="s">
        <v>16</v>
      </c>
      <c r="R21" t="s">
        <v>17</v>
      </c>
      <c r="S21" t="s">
        <v>50</v>
      </c>
    </row>
    <row r="22" spans="1:19" x14ac:dyDescent="0.25">
      <c r="A22" t="s">
        <v>19</v>
      </c>
      <c r="B22" t="s">
        <v>20</v>
      </c>
      <c r="C22" s="1">
        <f>+C2/($C2+$D2+$E2+$F2)</f>
        <v>0.22148708254568367</v>
      </c>
      <c r="D22" s="1">
        <f>+D2/($C2+$D2+$E2+$F2)</f>
        <v>0.12980466288594833</v>
      </c>
      <c r="E22" s="1">
        <f>+E2/($C2+$D2+$E2+$F2)</f>
        <v>0.24858223062381851</v>
      </c>
      <c r="F22" s="1">
        <f>+F2/($C2+$D2+$E2+$F2)</f>
        <v>0.40012602394454949</v>
      </c>
      <c r="G22" s="1">
        <f>+G2/($G2+$H2+$I2+$J2)</f>
        <v>0.18809073724007561</v>
      </c>
      <c r="H22" s="1">
        <f>+H2/($G2+$H2+$I2+$J2)</f>
        <v>0.10239445494643983</v>
      </c>
      <c r="I22" s="1">
        <f>+I2/($G2+$H2+$I2+$J2)</f>
        <v>0.17359798361688722</v>
      </c>
      <c r="J22" s="1">
        <f>+J2/($G2+$H2+$I2+$J2)</f>
        <v>0.53591682419659736</v>
      </c>
      <c r="K22" s="1">
        <f>+K2/($K2+$L2+$M2+$N2)</f>
        <v>0.25708884688090738</v>
      </c>
      <c r="L22" s="1">
        <f>+L2/($K2+$L2+$M2+$N2)</f>
        <v>0.11625708884688091</v>
      </c>
      <c r="M22" s="1">
        <f>+M2/($K2+$L2+$M2+$N2)</f>
        <v>0.26969124133585382</v>
      </c>
      <c r="N22" s="1">
        <f>+N2/($K2+$L2+$M2+$N2)</f>
        <v>0.35696282293635789</v>
      </c>
      <c r="O22" s="1">
        <f>+O2/($O2+$P2+$Q2+$R2)</f>
        <v>0.12696912413358538</v>
      </c>
      <c r="P22" s="1">
        <f>+P2/($O2+$P2+$Q2+$R2)</f>
        <v>7.9710144927536225E-2</v>
      </c>
      <c r="Q22" s="1">
        <f>+Q2/($O2+$P2+$Q2+$R2)</f>
        <v>0.15563957151858854</v>
      </c>
      <c r="R22" s="1">
        <f>+R2/($O2+$P2+$Q2+$R2)</f>
        <v>0.6376811594202898</v>
      </c>
      <c r="S22" s="2">
        <f>+Q22+R22+P22</f>
        <v>0.87303087586641459</v>
      </c>
    </row>
    <row r="23" spans="1:19" x14ac:dyDescent="0.25">
      <c r="A23" t="s">
        <v>21</v>
      </c>
      <c r="B23" t="s">
        <v>22</v>
      </c>
      <c r="C23" s="1">
        <f t="shared" ref="C23:F35" si="0">+C3/($C3+$D3+$E3+$F3)</f>
        <v>0.17160611854684513</v>
      </c>
      <c r="D23" s="1">
        <f t="shared" si="0"/>
        <v>0.1104206500956023</v>
      </c>
      <c r="E23" s="1">
        <f t="shared" si="0"/>
        <v>0.25478011472275336</v>
      </c>
      <c r="F23" s="1">
        <f t="shared" si="0"/>
        <v>0.46319311663479923</v>
      </c>
      <c r="G23" s="1">
        <f t="shared" ref="G23:J35" si="1">+G3/($G3+$H3+$I3+$J3)</f>
        <v>0.15296367112810708</v>
      </c>
      <c r="H23" s="1">
        <f t="shared" si="1"/>
        <v>8.6042065009560229E-2</v>
      </c>
      <c r="I23" s="1">
        <f t="shared" si="1"/>
        <v>0.14722753346080306</v>
      </c>
      <c r="J23" s="1">
        <f t="shared" si="1"/>
        <v>0.61376673040152963</v>
      </c>
      <c r="K23" s="1">
        <f t="shared" ref="K23:N35" si="2">+K3/($K3+$L3+$M3+$N3)</f>
        <v>0.19837476099426385</v>
      </c>
      <c r="L23" s="1">
        <f t="shared" si="2"/>
        <v>0.11233269598470363</v>
      </c>
      <c r="M23" s="1">
        <f t="shared" si="2"/>
        <v>0.26195028680688337</v>
      </c>
      <c r="N23" s="1">
        <f t="shared" si="2"/>
        <v>0.42734225621414912</v>
      </c>
      <c r="O23" s="1">
        <f t="shared" ref="O23:R35" si="3">+O3/($O3+$P3+$Q3+$R3)</f>
        <v>0.10564053537284895</v>
      </c>
      <c r="P23" s="1">
        <f t="shared" si="3"/>
        <v>6.5965583173996173E-2</v>
      </c>
      <c r="Q23" s="1">
        <f t="shared" si="3"/>
        <v>0.11711281070745698</v>
      </c>
      <c r="R23" s="1">
        <f t="shared" si="3"/>
        <v>0.71128107074569791</v>
      </c>
      <c r="S23" s="2">
        <f t="shared" ref="S23:S37" si="4">+Q23+R23+P23</f>
        <v>0.89435946462715099</v>
      </c>
    </row>
    <row r="24" spans="1:19" x14ac:dyDescent="0.25">
      <c r="A24" t="s">
        <v>23</v>
      </c>
      <c r="B24" t="s">
        <v>24</v>
      </c>
      <c r="C24" s="1">
        <f t="shared" si="0"/>
        <v>9.4224037339556588E-2</v>
      </c>
      <c r="D24" s="1">
        <f t="shared" si="0"/>
        <v>0.10676779463243874</v>
      </c>
      <c r="E24" s="1">
        <f t="shared" si="0"/>
        <v>0.29609101516919489</v>
      </c>
      <c r="F24" s="1">
        <f t="shared" si="0"/>
        <v>0.50291715285880978</v>
      </c>
      <c r="G24" s="1">
        <f t="shared" si="1"/>
        <v>7.8471411901983659E-2</v>
      </c>
      <c r="H24" s="1">
        <f t="shared" si="1"/>
        <v>7.7012835472578769E-2</v>
      </c>
      <c r="I24" s="1">
        <f t="shared" si="1"/>
        <v>0.15402567094515754</v>
      </c>
      <c r="J24" s="1">
        <f t="shared" si="1"/>
        <v>0.69049008168028003</v>
      </c>
      <c r="K24" s="1">
        <f t="shared" si="2"/>
        <v>0.12514585764294048</v>
      </c>
      <c r="L24" s="1">
        <f t="shared" si="2"/>
        <v>0.10064177362893816</v>
      </c>
      <c r="M24" s="1">
        <f t="shared" si="2"/>
        <v>0.30863477246207699</v>
      </c>
      <c r="N24" s="1">
        <f t="shared" si="2"/>
        <v>0.46557759626604434</v>
      </c>
      <c r="O24" s="1">
        <f t="shared" si="3"/>
        <v>3.9089848308051345E-2</v>
      </c>
      <c r="P24" s="1">
        <f t="shared" si="3"/>
        <v>5.221703617269545E-2</v>
      </c>
      <c r="Q24" s="1">
        <f t="shared" si="3"/>
        <v>0.11493582263710618</v>
      </c>
      <c r="R24" s="1">
        <f t="shared" si="3"/>
        <v>0.79375729288214703</v>
      </c>
      <c r="S24" s="2">
        <f t="shared" si="4"/>
        <v>0.96091015169194871</v>
      </c>
    </row>
    <row r="25" spans="1:19" x14ac:dyDescent="0.25">
      <c r="A25" t="s">
        <v>25</v>
      </c>
      <c r="B25" t="s">
        <v>26</v>
      </c>
      <c r="C25" s="1">
        <f t="shared" si="0"/>
        <v>7.3113991359255573E-2</v>
      </c>
      <c r="D25" s="1">
        <f t="shared" si="0"/>
        <v>0.1043536058491193</v>
      </c>
      <c r="E25" s="1">
        <f t="shared" si="0"/>
        <v>0.29245596543702229</v>
      </c>
      <c r="F25" s="1">
        <f t="shared" si="0"/>
        <v>0.53007643735460286</v>
      </c>
      <c r="G25" s="1">
        <f t="shared" si="1"/>
        <v>6.1149883682286472E-2</v>
      </c>
      <c r="H25" s="1">
        <f t="shared" si="1"/>
        <v>5.8491193087404456E-2</v>
      </c>
      <c r="I25" s="1">
        <f t="shared" si="1"/>
        <v>0.16949152542372881</v>
      </c>
      <c r="J25" s="1">
        <f t="shared" si="1"/>
        <v>0.71086739780658026</v>
      </c>
      <c r="K25" s="1">
        <f t="shared" si="2"/>
        <v>9.1724825523429712E-2</v>
      </c>
      <c r="L25" s="1">
        <f t="shared" si="2"/>
        <v>9.970089730807577E-2</v>
      </c>
      <c r="M25" s="1">
        <f t="shared" si="2"/>
        <v>0.34330342306414091</v>
      </c>
      <c r="N25" s="1">
        <f t="shared" si="2"/>
        <v>0.46527085410435359</v>
      </c>
      <c r="O25" s="1">
        <f t="shared" si="3"/>
        <v>3.6556995679627786E-2</v>
      </c>
      <c r="P25" s="1">
        <f t="shared" si="3"/>
        <v>3.3233632436025257E-2</v>
      </c>
      <c r="Q25" s="1">
        <f t="shared" si="3"/>
        <v>9.8039215686274508E-2</v>
      </c>
      <c r="R25" s="1">
        <f t="shared" si="3"/>
        <v>0.83217015619807244</v>
      </c>
      <c r="S25" s="2">
        <f t="shared" si="4"/>
        <v>0.96344300432037222</v>
      </c>
    </row>
    <row r="26" spans="1:19" x14ac:dyDescent="0.25">
      <c r="A26" t="s">
        <v>27</v>
      </c>
      <c r="B26" t="s">
        <v>28</v>
      </c>
      <c r="C26" s="1">
        <f t="shared" si="0"/>
        <v>8.9647812166488788E-2</v>
      </c>
      <c r="D26" s="1">
        <f t="shared" si="0"/>
        <v>9.7118463180362866E-2</v>
      </c>
      <c r="E26" s="1">
        <f t="shared" si="0"/>
        <v>0.30736392742796159</v>
      </c>
      <c r="F26" s="1">
        <f t="shared" si="0"/>
        <v>0.50586979722518677</v>
      </c>
      <c r="G26" s="1">
        <f t="shared" si="1"/>
        <v>6.5101387406616862E-2</v>
      </c>
      <c r="H26" s="1">
        <f t="shared" si="1"/>
        <v>6.616862326574173E-2</v>
      </c>
      <c r="I26" s="1">
        <f t="shared" si="1"/>
        <v>0.17075773745997866</v>
      </c>
      <c r="J26" s="1">
        <f t="shared" si="1"/>
        <v>0.69797225186766276</v>
      </c>
      <c r="K26" s="1">
        <f t="shared" si="2"/>
        <v>9.7118463180362866E-2</v>
      </c>
      <c r="L26" s="1">
        <f t="shared" si="2"/>
        <v>9.7118463180362866E-2</v>
      </c>
      <c r="M26" s="1">
        <f t="shared" si="2"/>
        <v>0.37993596584845252</v>
      </c>
      <c r="N26" s="1">
        <f t="shared" si="2"/>
        <v>0.42582710779082178</v>
      </c>
      <c r="O26" s="1">
        <f t="shared" si="3"/>
        <v>3.5218783351120594E-2</v>
      </c>
      <c r="P26" s="1">
        <f t="shared" si="3"/>
        <v>3.9487726787620067E-2</v>
      </c>
      <c r="Q26" s="1">
        <f t="shared" si="3"/>
        <v>0.11419423692636073</v>
      </c>
      <c r="R26" s="1">
        <f t="shared" si="3"/>
        <v>0.8110992529348986</v>
      </c>
      <c r="S26" s="2">
        <f t="shared" si="4"/>
        <v>0.96478121664887939</v>
      </c>
    </row>
    <row r="27" spans="1:19" x14ac:dyDescent="0.25">
      <c r="A27" t="s">
        <v>29</v>
      </c>
      <c r="B27" t="s">
        <v>30</v>
      </c>
      <c r="C27" s="1">
        <f t="shared" si="0"/>
        <v>0.10402042118698149</v>
      </c>
      <c r="D27" s="1">
        <f t="shared" si="0"/>
        <v>0.1206126356094448</v>
      </c>
      <c r="E27" s="1">
        <f t="shared" si="0"/>
        <v>0.28398213146139117</v>
      </c>
      <c r="F27" s="1">
        <f t="shared" si="0"/>
        <v>0.49138481174218251</v>
      </c>
      <c r="G27" s="1">
        <f t="shared" si="1"/>
        <v>8.0089342693044033E-2</v>
      </c>
      <c r="H27" s="1">
        <f t="shared" si="1"/>
        <v>8.0727504786215695E-2</v>
      </c>
      <c r="I27" s="1">
        <f t="shared" si="1"/>
        <v>0.18538608806636886</v>
      </c>
      <c r="J27" s="1">
        <f t="shared" si="1"/>
        <v>0.65379706445437136</v>
      </c>
      <c r="K27" s="1">
        <f t="shared" si="2"/>
        <v>0.11997447351627313</v>
      </c>
      <c r="L27" s="1">
        <f t="shared" si="2"/>
        <v>0.11997447351627313</v>
      </c>
      <c r="M27" s="1">
        <f t="shared" si="2"/>
        <v>0.34333120612635609</v>
      </c>
      <c r="N27" s="1">
        <f t="shared" si="2"/>
        <v>0.41671984684109764</v>
      </c>
      <c r="O27" s="1">
        <f t="shared" si="3"/>
        <v>4.6585832801531592E-2</v>
      </c>
      <c r="P27" s="1">
        <f t="shared" si="3"/>
        <v>5.2648372686662413E-2</v>
      </c>
      <c r="Q27" s="1">
        <f t="shared" si="3"/>
        <v>0.11901723037651564</v>
      </c>
      <c r="R27" s="1">
        <f t="shared" si="3"/>
        <v>0.78174856413529037</v>
      </c>
      <c r="S27" s="2">
        <f t="shared" si="4"/>
        <v>0.9534141671984685</v>
      </c>
    </row>
    <row r="28" spans="1:19" x14ac:dyDescent="0.25">
      <c r="A28" t="s">
        <v>31</v>
      </c>
      <c r="B28" t="s">
        <v>32</v>
      </c>
      <c r="C28" s="1">
        <f t="shared" si="0"/>
        <v>9.1789473684210532E-2</v>
      </c>
      <c r="D28" s="1">
        <f t="shared" si="0"/>
        <v>8.4210526315789472E-2</v>
      </c>
      <c r="E28" s="1">
        <f t="shared" si="0"/>
        <v>0.18021052631578946</v>
      </c>
      <c r="F28" s="1">
        <f t="shared" si="0"/>
        <v>0.64378947368421058</v>
      </c>
      <c r="G28" s="1">
        <f t="shared" si="1"/>
        <v>7.3263157894736836E-2</v>
      </c>
      <c r="H28" s="1">
        <f t="shared" si="1"/>
        <v>5.5578947368421054E-2</v>
      </c>
      <c r="I28" s="1">
        <f t="shared" si="1"/>
        <v>0.13347368421052633</v>
      </c>
      <c r="J28" s="1">
        <f t="shared" si="1"/>
        <v>0.73768421052631583</v>
      </c>
      <c r="K28" s="1">
        <f t="shared" si="2"/>
        <v>0.11831578947368421</v>
      </c>
      <c r="L28" s="1">
        <f t="shared" si="2"/>
        <v>7.5789473684210532E-2</v>
      </c>
      <c r="M28" s="1">
        <f t="shared" si="2"/>
        <v>0.2888421052631579</v>
      </c>
      <c r="N28" s="1">
        <f t="shared" si="2"/>
        <v>0.51705263157894732</v>
      </c>
      <c r="O28" s="1">
        <f t="shared" si="3"/>
        <v>4.1263157894736842E-2</v>
      </c>
      <c r="P28" s="1">
        <f t="shared" si="3"/>
        <v>3.1578947368421054E-2</v>
      </c>
      <c r="Q28" s="1">
        <f t="shared" si="3"/>
        <v>8.1263157894736843E-2</v>
      </c>
      <c r="R28" s="1">
        <f t="shared" si="3"/>
        <v>0.84589473684210525</v>
      </c>
      <c r="S28" s="2">
        <f t="shared" si="4"/>
        <v>0.95873684210526311</v>
      </c>
    </row>
    <row r="29" spans="1:19" x14ac:dyDescent="0.25">
      <c r="A29" t="s">
        <v>33</v>
      </c>
      <c r="B29" t="s">
        <v>34</v>
      </c>
      <c r="C29" s="1">
        <f t="shared" si="0"/>
        <v>0.16631578947368422</v>
      </c>
      <c r="D29" s="1">
        <f t="shared" si="0"/>
        <v>0.12526315789473685</v>
      </c>
      <c r="E29" s="1">
        <f t="shared" si="0"/>
        <v>0.22105263157894736</v>
      </c>
      <c r="F29" s="1">
        <f t="shared" si="0"/>
        <v>0.48736842105263156</v>
      </c>
      <c r="G29" s="1">
        <f t="shared" si="1"/>
        <v>0.12263157894736842</v>
      </c>
      <c r="H29" s="1">
        <f t="shared" si="1"/>
        <v>0.1</v>
      </c>
      <c r="I29" s="1">
        <f t="shared" si="1"/>
        <v>0.15263157894736842</v>
      </c>
      <c r="J29" s="1">
        <f t="shared" si="1"/>
        <v>0.62473684210526315</v>
      </c>
      <c r="K29" s="1">
        <f t="shared" si="2"/>
        <v>0.21</v>
      </c>
      <c r="L29" s="1">
        <f t="shared" si="2"/>
        <v>0.11157894736842106</v>
      </c>
      <c r="M29" s="1">
        <f t="shared" si="2"/>
        <v>0.28052631578947368</v>
      </c>
      <c r="N29" s="1">
        <f t="shared" si="2"/>
        <v>0.39789473684210525</v>
      </c>
      <c r="O29" s="1">
        <f t="shared" si="3"/>
        <v>6.5789473684210523E-2</v>
      </c>
      <c r="P29" s="1">
        <f t="shared" si="3"/>
        <v>6.5263157894736842E-2</v>
      </c>
      <c r="Q29" s="1">
        <f t="shared" si="3"/>
        <v>0.11210526315789474</v>
      </c>
      <c r="R29" s="1">
        <f t="shared" si="3"/>
        <v>0.75684210526315787</v>
      </c>
      <c r="S29" s="2">
        <f t="shared" si="4"/>
        <v>0.93421052631578938</v>
      </c>
    </row>
    <row r="30" spans="1:19" x14ac:dyDescent="0.25">
      <c r="A30" t="s">
        <v>35</v>
      </c>
      <c r="B30" t="s">
        <v>36</v>
      </c>
      <c r="C30" s="1">
        <f t="shared" si="0"/>
        <v>5.0215208034433287E-2</v>
      </c>
      <c r="D30" s="1">
        <f t="shared" si="0"/>
        <v>0.12769010043041606</v>
      </c>
      <c r="E30" s="1">
        <f t="shared" si="0"/>
        <v>0.31850789096126253</v>
      </c>
      <c r="F30" s="1">
        <f t="shared" si="0"/>
        <v>0.50358680057388805</v>
      </c>
      <c r="G30" s="1">
        <f t="shared" si="1"/>
        <v>4.1606886657101862E-2</v>
      </c>
      <c r="H30" s="1">
        <f t="shared" si="1"/>
        <v>7.8909612625538014E-2</v>
      </c>
      <c r="I30" s="1">
        <f t="shared" si="1"/>
        <v>0.17790530846484937</v>
      </c>
      <c r="J30" s="1">
        <f t="shared" si="1"/>
        <v>0.70157819225251072</v>
      </c>
      <c r="K30" s="1">
        <f t="shared" si="2"/>
        <v>5.5954088952654232E-2</v>
      </c>
      <c r="L30" s="1">
        <f t="shared" si="2"/>
        <v>0.12195121951219512</v>
      </c>
      <c r="M30" s="1">
        <f t="shared" si="2"/>
        <v>0.34863701578192252</v>
      </c>
      <c r="N30" s="1">
        <f t="shared" si="2"/>
        <v>0.47345767575322811</v>
      </c>
      <c r="O30" s="1">
        <f t="shared" si="3"/>
        <v>2.4390243902439025E-2</v>
      </c>
      <c r="P30" s="1">
        <f t="shared" si="3"/>
        <v>4.3041606886657105E-2</v>
      </c>
      <c r="Q30" s="1">
        <f t="shared" si="3"/>
        <v>0.12195121951219512</v>
      </c>
      <c r="R30" s="1">
        <f t="shared" si="3"/>
        <v>0.8106169296987088</v>
      </c>
      <c r="S30" s="2">
        <f t="shared" si="4"/>
        <v>0.97560975609756106</v>
      </c>
    </row>
    <row r="31" spans="1:19" x14ac:dyDescent="0.25">
      <c r="A31" t="s">
        <v>37</v>
      </c>
      <c r="B31" t="s">
        <v>38</v>
      </c>
      <c r="C31" s="1">
        <f t="shared" si="0"/>
        <v>9.1715976331360943E-2</v>
      </c>
      <c r="D31" s="1">
        <f t="shared" si="0"/>
        <v>7.5232459847844463E-2</v>
      </c>
      <c r="E31" s="1">
        <f t="shared" si="0"/>
        <v>0.2032967032967033</v>
      </c>
      <c r="F31" s="1">
        <f t="shared" si="0"/>
        <v>0.62975486052409124</v>
      </c>
      <c r="G31" s="1">
        <f t="shared" si="1"/>
        <v>7.0583262890955192E-2</v>
      </c>
      <c r="H31" s="1">
        <f t="shared" si="1"/>
        <v>5.1141166525781913E-2</v>
      </c>
      <c r="I31" s="1">
        <f t="shared" si="1"/>
        <v>0.12299239222316145</v>
      </c>
      <c r="J31" s="1">
        <f t="shared" si="1"/>
        <v>0.75528317836010139</v>
      </c>
      <c r="K31" s="1">
        <f t="shared" si="2"/>
        <v>0.10989010989010989</v>
      </c>
      <c r="L31" s="1">
        <f t="shared" si="2"/>
        <v>6.8047337278106509E-2</v>
      </c>
      <c r="M31" s="1">
        <f t="shared" si="2"/>
        <v>0.27472527472527475</v>
      </c>
      <c r="N31" s="1">
        <f t="shared" si="2"/>
        <v>0.5473372781065089</v>
      </c>
      <c r="O31" s="1">
        <f t="shared" si="3"/>
        <v>3.6770921386305999E-2</v>
      </c>
      <c r="P31" s="1">
        <f t="shared" si="3"/>
        <v>3.3389687235841084E-2</v>
      </c>
      <c r="Q31" s="1">
        <f t="shared" si="3"/>
        <v>7.3964497041420121E-2</v>
      </c>
      <c r="R31" s="1">
        <f t="shared" si="3"/>
        <v>0.85587489433643282</v>
      </c>
      <c r="S31" s="2">
        <f t="shared" si="4"/>
        <v>0.96322907861369411</v>
      </c>
    </row>
    <row r="32" spans="1:19" x14ac:dyDescent="0.25">
      <c r="A32" t="s">
        <v>39</v>
      </c>
      <c r="B32" t="s">
        <v>40</v>
      </c>
      <c r="C32" s="1">
        <f t="shared" si="0"/>
        <v>7.598525659200453E-2</v>
      </c>
      <c r="D32" s="1">
        <f t="shared" si="0"/>
        <v>0.1080238162744542</v>
      </c>
      <c r="E32" s="1">
        <f t="shared" si="0"/>
        <v>0.29174936206407714</v>
      </c>
      <c r="F32" s="1">
        <f t="shared" si="0"/>
        <v>0.52424156506946418</v>
      </c>
      <c r="G32" s="1">
        <f t="shared" si="1"/>
        <v>6.0107740289197617E-2</v>
      </c>
      <c r="H32" s="1">
        <f t="shared" si="1"/>
        <v>5.897363198185427E-2</v>
      </c>
      <c r="I32" s="1">
        <f t="shared" si="1"/>
        <v>0.16161043379642756</v>
      </c>
      <c r="J32" s="1">
        <f t="shared" si="1"/>
        <v>0.71930819393252055</v>
      </c>
      <c r="K32" s="1">
        <f t="shared" si="2"/>
        <v>9.4981570740005669E-2</v>
      </c>
      <c r="L32" s="1">
        <f t="shared" si="2"/>
        <v>9.7249787354692377E-2</v>
      </c>
      <c r="M32" s="1">
        <f t="shared" si="2"/>
        <v>0.35015593989225974</v>
      </c>
      <c r="N32" s="1">
        <f t="shared" si="2"/>
        <v>0.45761270201304227</v>
      </c>
      <c r="O32" s="1">
        <f t="shared" si="3"/>
        <v>3.7992628296002265E-2</v>
      </c>
      <c r="P32" s="1">
        <f t="shared" si="3"/>
        <v>3.7425574142330595E-2</v>
      </c>
      <c r="Q32" s="1">
        <f t="shared" si="3"/>
        <v>0.10859087042812589</v>
      </c>
      <c r="R32" s="1">
        <f t="shared" si="3"/>
        <v>0.81599092713354127</v>
      </c>
      <c r="S32" s="2">
        <f t="shared" si="4"/>
        <v>0.96200737170399775</v>
      </c>
    </row>
    <row r="33" spans="1:19" x14ac:dyDescent="0.25">
      <c r="A33" t="s">
        <v>41</v>
      </c>
      <c r="B33" t="s">
        <v>42</v>
      </c>
      <c r="C33" s="1">
        <f t="shared" si="0"/>
        <v>6.5010732904017168E-2</v>
      </c>
      <c r="D33" s="1">
        <f t="shared" si="0"/>
        <v>8.2490033731984047E-2</v>
      </c>
      <c r="E33" s="1">
        <f t="shared" si="0"/>
        <v>0.29101502606562402</v>
      </c>
      <c r="F33" s="1">
        <f t="shared" si="0"/>
        <v>0.56148420729837478</v>
      </c>
      <c r="G33" s="1">
        <f t="shared" si="1"/>
        <v>5.3357865685372582E-2</v>
      </c>
      <c r="H33" s="1">
        <f t="shared" si="1"/>
        <v>5.3357865685372582E-2</v>
      </c>
      <c r="I33" s="1">
        <f t="shared" si="1"/>
        <v>0.14443422263109476</v>
      </c>
      <c r="J33" s="1">
        <f t="shared" si="1"/>
        <v>0.74885004599816007</v>
      </c>
      <c r="K33" s="1">
        <f t="shared" si="2"/>
        <v>7.8196872125115002E-2</v>
      </c>
      <c r="L33" s="1">
        <f t="shared" si="2"/>
        <v>8.6169886537871818E-2</v>
      </c>
      <c r="M33" s="1">
        <f t="shared" si="2"/>
        <v>0.34835939895737505</v>
      </c>
      <c r="N33" s="1">
        <f t="shared" si="2"/>
        <v>0.48727384237963817</v>
      </c>
      <c r="O33" s="1">
        <f t="shared" si="3"/>
        <v>2.8825513646120821E-2</v>
      </c>
      <c r="P33" s="1">
        <f t="shared" si="3"/>
        <v>3.2505366452008584E-2</v>
      </c>
      <c r="Q33" s="1">
        <f t="shared" si="3"/>
        <v>8.5556577736890529E-2</v>
      </c>
      <c r="R33" s="1">
        <f t="shared" si="3"/>
        <v>0.85311254216498011</v>
      </c>
      <c r="S33" s="2">
        <f t="shared" si="4"/>
        <v>0.97117448635387926</v>
      </c>
    </row>
    <row r="34" spans="1:19" x14ac:dyDescent="0.25">
      <c r="A34" t="s">
        <v>43</v>
      </c>
      <c r="B34" t="s">
        <v>44</v>
      </c>
      <c r="C34" s="1">
        <f t="shared" si="0"/>
        <v>0.1739405439595193</v>
      </c>
      <c r="D34" s="1">
        <f t="shared" si="0"/>
        <v>9.9304237824161923E-2</v>
      </c>
      <c r="E34" s="1">
        <f t="shared" si="0"/>
        <v>0.23782416192283365</v>
      </c>
      <c r="F34" s="1">
        <f t="shared" si="0"/>
        <v>0.48893105629348516</v>
      </c>
      <c r="G34" s="1">
        <f t="shared" si="1"/>
        <v>0.15686274509803921</v>
      </c>
      <c r="H34" s="1">
        <f t="shared" si="1"/>
        <v>7.3371283997469949E-2</v>
      </c>
      <c r="I34" s="1">
        <f t="shared" si="1"/>
        <v>0.11701454775458571</v>
      </c>
      <c r="J34" s="1">
        <f t="shared" si="1"/>
        <v>0.65275142314990509</v>
      </c>
      <c r="K34" s="1">
        <f t="shared" si="2"/>
        <v>0.20050600885515496</v>
      </c>
      <c r="L34" s="1">
        <f t="shared" si="2"/>
        <v>7.2106261859582549E-2</v>
      </c>
      <c r="M34" s="1">
        <f t="shared" si="2"/>
        <v>0.21884882985452245</v>
      </c>
      <c r="N34" s="1">
        <f t="shared" si="2"/>
        <v>0.50853889943074004</v>
      </c>
      <c r="O34" s="1">
        <f t="shared" si="3"/>
        <v>0.10626185958254269</v>
      </c>
      <c r="P34" s="1">
        <f t="shared" si="3"/>
        <v>5.7558507273877291E-2</v>
      </c>
      <c r="Q34" s="1">
        <f t="shared" si="3"/>
        <v>0.10626185958254269</v>
      </c>
      <c r="R34" s="1">
        <f t="shared" si="3"/>
        <v>0.72991777356103726</v>
      </c>
      <c r="S34" s="2">
        <f t="shared" si="4"/>
        <v>0.89373814041745736</v>
      </c>
    </row>
    <row r="35" spans="1:19" x14ac:dyDescent="0.25">
      <c r="A35" t="s">
        <v>45</v>
      </c>
      <c r="B35" t="s">
        <v>46</v>
      </c>
      <c r="C35" s="1">
        <f t="shared" si="0"/>
        <v>4.8447204968944099E-2</v>
      </c>
      <c r="D35" s="1">
        <f t="shared" si="0"/>
        <v>0.10062111801242236</v>
      </c>
      <c r="E35" s="1">
        <f t="shared" si="0"/>
        <v>0.24099378881987576</v>
      </c>
      <c r="F35" s="1">
        <f t="shared" si="0"/>
        <v>0.60993788819875772</v>
      </c>
      <c r="G35" s="1">
        <f t="shared" si="1"/>
        <v>3.7267080745341616E-2</v>
      </c>
      <c r="H35" s="1">
        <f t="shared" si="1"/>
        <v>4.8447204968944099E-2</v>
      </c>
      <c r="I35" s="1">
        <f t="shared" si="1"/>
        <v>0.14409937888198757</v>
      </c>
      <c r="J35" s="1">
        <f t="shared" si="1"/>
        <v>0.77018633540372672</v>
      </c>
      <c r="K35" s="1">
        <f t="shared" si="2"/>
        <v>7.4534161490683232E-2</v>
      </c>
      <c r="L35" s="1">
        <f t="shared" si="2"/>
        <v>9.0683229813664598E-2</v>
      </c>
      <c r="M35" s="1">
        <f t="shared" si="2"/>
        <v>0.31428571428571428</v>
      </c>
      <c r="N35" s="1">
        <f t="shared" si="2"/>
        <v>0.52049689440993785</v>
      </c>
      <c r="O35" s="1">
        <f t="shared" si="3"/>
        <v>1.9900497512437811E-2</v>
      </c>
      <c r="P35" s="1">
        <f t="shared" si="3"/>
        <v>9.9502487562189053E-3</v>
      </c>
      <c r="Q35" s="1">
        <f t="shared" si="3"/>
        <v>7.4626865671641784E-2</v>
      </c>
      <c r="R35" s="1">
        <f t="shared" si="3"/>
        <v>0.89552238805970152</v>
      </c>
      <c r="S35" s="2">
        <f t="shared" si="4"/>
        <v>0.98009950248756217</v>
      </c>
    </row>
    <row r="36" spans="1:19" x14ac:dyDescent="0.25">
      <c r="A36" t="s">
        <v>47</v>
      </c>
      <c r="B36" t="s">
        <v>48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2">
        <f t="shared" si="4"/>
        <v>0</v>
      </c>
    </row>
    <row r="37" spans="1:19" x14ac:dyDescent="0.25">
      <c r="A37" t="s">
        <v>49</v>
      </c>
      <c r="B37" t="s">
        <v>18</v>
      </c>
      <c r="C37" s="1">
        <f>+C17/($C17+$D17+$E17+$F17)</f>
        <v>0.11134857213652977</v>
      </c>
      <c r="D37" s="1">
        <f>+D17/($C17+$D17+$E17+$F17)</f>
        <v>0.10484420491854055</v>
      </c>
      <c r="E37" s="1">
        <f>+E17/($C17+$D17+$E17+$F17)</f>
        <v>0.26308616737904972</v>
      </c>
      <c r="F37" s="1">
        <f>+F17/($C17+$D17+$E17+$F17)</f>
        <v>0.52072105556588</v>
      </c>
      <c r="G37" s="1">
        <f>+G17/($G17+$H17+$I17+$J17)</f>
        <v>9.1339899646905781E-2</v>
      </c>
      <c r="H37" s="1">
        <f>+H17/($G17+$H17+$I17+$J17)</f>
        <v>7.1083441739453634E-2</v>
      </c>
      <c r="I37" s="1">
        <f>+I17/($G17+$H17+$I17+$J17)</f>
        <v>0.15492783249705755</v>
      </c>
      <c r="J37" s="1">
        <f>+J17/($G17+$H17+$I17+$J17)</f>
        <v>0.68264882611658306</v>
      </c>
      <c r="K37" s="1">
        <f>+K17/($K17+$L17+$M17+$N17)</f>
        <v>0.13470234776683393</v>
      </c>
      <c r="L37" s="1">
        <f>+L17/($K17+$L17+$M17+$N17)</f>
        <v>9.8030105928266123E-2</v>
      </c>
      <c r="M37" s="1">
        <f>+M17/($K17+$L17+$M17+$N17)</f>
        <v>0.31001053088025771</v>
      </c>
      <c r="N37" s="1">
        <f>+N17/($K17+$L17+$M17+$N17)</f>
        <v>0.45725701542464225</v>
      </c>
      <c r="O37" s="1">
        <f>+O17/($O17+$P17+$Q17+$R17)</f>
        <v>5.5319807960353108E-2</v>
      </c>
      <c r="P37" s="1">
        <f>+P17/($O17+$P17+$Q17+$R17)</f>
        <v>4.69877652160446E-2</v>
      </c>
      <c r="Q37" s="1">
        <f>+Q17/($O17+$P17+$Q17+$R17)</f>
        <v>0.10729440916834443</v>
      </c>
      <c r="R37" s="1">
        <f>+R17/($O17+$P17+$Q17+$R17)</f>
        <v>0.79039801765525786</v>
      </c>
      <c r="S37" s="2">
        <f t="shared" si="4"/>
        <v>0.94468019203964693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T53"/>
  <sheetViews>
    <sheetView topLeftCell="G37" zoomScale="70" zoomScaleNormal="70" workbookViewId="0">
      <selection activeCell="B41" sqref="B41"/>
    </sheetView>
  </sheetViews>
  <sheetFormatPr baseColWidth="10" defaultColWidth="11.42578125" defaultRowHeight="15" x14ac:dyDescent="0.25"/>
  <sheetData>
    <row r="2" spans="1:20" ht="38.25" x14ac:dyDescent="0.25">
      <c r="A2" s="12" t="s">
        <v>99</v>
      </c>
      <c r="B2" s="12" t="s">
        <v>100</v>
      </c>
      <c r="C2" s="12" t="s">
        <v>101</v>
      </c>
      <c r="D2" s="12" t="s">
        <v>102</v>
      </c>
      <c r="E2" s="12" t="s">
        <v>103</v>
      </c>
      <c r="F2" s="12" t="s">
        <v>104</v>
      </c>
      <c r="G2" s="12" t="s">
        <v>105</v>
      </c>
      <c r="H2" s="12" t="s">
        <v>106</v>
      </c>
      <c r="I2" s="12" t="s">
        <v>107</v>
      </c>
      <c r="J2" s="12" t="s">
        <v>108</v>
      </c>
      <c r="K2" s="12" t="s">
        <v>109</v>
      </c>
      <c r="L2" s="12" t="s">
        <v>110</v>
      </c>
      <c r="M2" s="12" t="s">
        <v>111</v>
      </c>
      <c r="N2" s="12" t="s">
        <v>112</v>
      </c>
      <c r="O2" s="12" t="s">
        <v>113</v>
      </c>
      <c r="P2" s="12" t="s">
        <v>114</v>
      </c>
      <c r="Q2" s="12" t="s">
        <v>115</v>
      </c>
      <c r="R2" s="12" t="s">
        <v>116</v>
      </c>
      <c r="S2" s="12" t="s">
        <v>117</v>
      </c>
      <c r="T2" s="12" t="s">
        <v>118</v>
      </c>
    </row>
    <row r="3" spans="1:20" x14ac:dyDescent="0.25">
      <c r="A3" s="13" t="s">
        <v>119</v>
      </c>
      <c r="B3" s="13" t="s">
        <v>120</v>
      </c>
      <c r="C3" s="13" t="s">
        <v>121</v>
      </c>
      <c r="D3" s="14">
        <v>4</v>
      </c>
      <c r="E3" s="14">
        <v>3</v>
      </c>
      <c r="F3" s="14">
        <v>13</v>
      </c>
      <c r="G3" s="14">
        <v>15</v>
      </c>
      <c r="H3" s="14">
        <v>2</v>
      </c>
      <c r="I3" s="14">
        <v>2</v>
      </c>
      <c r="J3" s="14">
        <v>6</v>
      </c>
      <c r="K3" s="14">
        <v>25</v>
      </c>
      <c r="L3" s="14">
        <v>4</v>
      </c>
      <c r="M3" s="14">
        <v>3</v>
      </c>
      <c r="N3" s="14">
        <v>14</v>
      </c>
      <c r="O3" s="14">
        <v>14</v>
      </c>
      <c r="P3" s="14">
        <v>3</v>
      </c>
      <c r="Q3" s="14">
        <v>1</v>
      </c>
      <c r="R3" s="14">
        <v>4</v>
      </c>
      <c r="S3" s="14">
        <v>27</v>
      </c>
      <c r="T3" s="14">
        <v>35</v>
      </c>
    </row>
    <row r="4" spans="1:20" x14ac:dyDescent="0.25">
      <c r="A4" s="13" t="s">
        <v>119</v>
      </c>
      <c r="B4" s="13" t="s">
        <v>41</v>
      </c>
      <c r="C4" s="13" t="s">
        <v>42</v>
      </c>
      <c r="D4" s="14">
        <v>374</v>
      </c>
      <c r="E4" s="14">
        <v>280</v>
      </c>
      <c r="F4" s="14">
        <v>534</v>
      </c>
      <c r="G4" s="14">
        <v>682</v>
      </c>
      <c r="H4" s="14">
        <v>272</v>
      </c>
      <c r="I4" s="14">
        <v>186</v>
      </c>
      <c r="J4" s="14">
        <v>364</v>
      </c>
      <c r="K4" s="14">
        <v>1048</v>
      </c>
      <c r="L4" s="14">
        <v>422</v>
      </c>
      <c r="M4" s="14">
        <v>251</v>
      </c>
      <c r="N4" s="14">
        <v>631</v>
      </c>
      <c r="O4" s="14">
        <v>566</v>
      </c>
      <c r="P4" s="14">
        <v>204</v>
      </c>
      <c r="Q4" s="14">
        <v>186</v>
      </c>
      <c r="R4" s="14">
        <v>343</v>
      </c>
      <c r="S4" s="14">
        <v>1137</v>
      </c>
      <c r="T4" s="14">
        <v>1870</v>
      </c>
    </row>
    <row r="5" spans="1:20" x14ac:dyDescent="0.25">
      <c r="A5" s="13" t="s">
        <v>119</v>
      </c>
      <c r="B5" s="13" t="s">
        <v>89</v>
      </c>
      <c r="C5" s="13" t="s">
        <v>90</v>
      </c>
      <c r="D5" s="14">
        <v>21</v>
      </c>
      <c r="E5" s="14">
        <v>21</v>
      </c>
      <c r="F5" s="14">
        <v>39</v>
      </c>
      <c r="G5" s="14">
        <v>45</v>
      </c>
      <c r="H5" s="14">
        <v>15</v>
      </c>
      <c r="I5" s="14">
        <v>17</v>
      </c>
      <c r="J5" s="14">
        <v>25</v>
      </c>
      <c r="K5" s="14">
        <v>69</v>
      </c>
      <c r="L5" s="14">
        <v>24</v>
      </c>
      <c r="M5" s="14">
        <v>23</v>
      </c>
      <c r="N5" s="14">
        <v>38</v>
      </c>
      <c r="O5" s="14">
        <v>41</v>
      </c>
      <c r="P5" s="14">
        <v>11</v>
      </c>
      <c r="Q5" s="14">
        <v>16</v>
      </c>
      <c r="R5" s="14">
        <v>25</v>
      </c>
      <c r="S5" s="14">
        <v>74</v>
      </c>
      <c r="T5" s="14">
        <v>126</v>
      </c>
    </row>
    <row r="6" spans="1:20" x14ac:dyDescent="0.25">
      <c r="A6" s="13" t="s">
        <v>119</v>
      </c>
      <c r="B6" s="13" t="s">
        <v>21</v>
      </c>
      <c r="C6" s="13" t="s">
        <v>22</v>
      </c>
      <c r="D6" s="14">
        <v>279</v>
      </c>
      <c r="E6" s="14">
        <v>152</v>
      </c>
      <c r="F6" s="14">
        <v>239</v>
      </c>
      <c r="G6" s="14">
        <v>226</v>
      </c>
      <c r="H6" s="14">
        <v>206</v>
      </c>
      <c r="I6" s="14">
        <v>144</v>
      </c>
      <c r="J6" s="14">
        <v>157</v>
      </c>
      <c r="K6" s="14">
        <v>389</v>
      </c>
      <c r="L6" s="14">
        <v>305</v>
      </c>
      <c r="M6" s="14">
        <v>144</v>
      </c>
      <c r="N6" s="14">
        <v>266</v>
      </c>
      <c r="O6" s="14">
        <v>181</v>
      </c>
      <c r="P6" s="14">
        <v>163</v>
      </c>
      <c r="Q6" s="14">
        <v>159</v>
      </c>
      <c r="R6" s="14">
        <v>140</v>
      </c>
      <c r="S6" s="14">
        <v>434</v>
      </c>
      <c r="T6" s="14">
        <v>896</v>
      </c>
    </row>
    <row r="7" spans="1:20" x14ac:dyDescent="0.25">
      <c r="A7" s="13" t="s">
        <v>119</v>
      </c>
      <c r="B7" s="13" t="s">
        <v>31</v>
      </c>
      <c r="C7" s="13" t="s">
        <v>32</v>
      </c>
      <c r="D7" s="14">
        <v>378</v>
      </c>
      <c r="E7" s="14">
        <v>273</v>
      </c>
      <c r="F7" s="14">
        <v>471</v>
      </c>
      <c r="G7" s="14">
        <v>807</v>
      </c>
      <c r="H7" s="14">
        <v>264</v>
      </c>
      <c r="I7" s="14">
        <v>209</v>
      </c>
      <c r="J7" s="14">
        <v>394</v>
      </c>
      <c r="K7" s="14">
        <v>1062</v>
      </c>
      <c r="L7" s="14">
        <v>424</v>
      </c>
      <c r="M7" s="14">
        <v>257</v>
      </c>
      <c r="N7" s="14">
        <v>613</v>
      </c>
      <c r="O7" s="14">
        <v>635</v>
      </c>
      <c r="P7" s="14">
        <v>197</v>
      </c>
      <c r="Q7" s="14">
        <v>218</v>
      </c>
      <c r="R7" s="14">
        <v>351</v>
      </c>
      <c r="S7" s="14">
        <v>1163</v>
      </c>
      <c r="T7" s="14">
        <v>1929</v>
      </c>
    </row>
    <row r="8" spans="1:20" x14ac:dyDescent="0.25">
      <c r="A8" s="13" t="s">
        <v>119</v>
      </c>
      <c r="B8" s="13" t="s">
        <v>37</v>
      </c>
      <c r="C8" s="13" t="s">
        <v>38</v>
      </c>
      <c r="D8" s="14">
        <v>223</v>
      </c>
      <c r="E8" s="14">
        <v>170</v>
      </c>
      <c r="F8" s="14">
        <v>264</v>
      </c>
      <c r="G8" s="14">
        <v>465</v>
      </c>
      <c r="H8" s="14">
        <v>159</v>
      </c>
      <c r="I8" s="14">
        <v>127</v>
      </c>
      <c r="J8" s="14">
        <v>190</v>
      </c>
      <c r="K8" s="14">
        <v>646</v>
      </c>
      <c r="L8" s="14">
        <v>253</v>
      </c>
      <c r="M8" s="14">
        <v>157</v>
      </c>
      <c r="N8" s="14">
        <v>333</v>
      </c>
      <c r="O8" s="14">
        <v>379</v>
      </c>
      <c r="P8" s="14">
        <v>136</v>
      </c>
      <c r="Q8" s="14">
        <v>116</v>
      </c>
      <c r="R8" s="14">
        <v>169</v>
      </c>
      <c r="S8" s="14">
        <v>701</v>
      </c>
      <c r="T8" s="14">
        <v>1122</v>
      </c>
    </row>
    <row r="9" spans="1:20" x14ac:dyDescent="0.25">
      <c r="A9" s="13" t="s">
        <v>119</v>
      </c>
      <c r="B9" s="13" t="s">
        <v>81</v>
      </c>
      <c r="C9" s="13" t="s">
        <v>82</v>
      </c>
      <c r="D9" s="14">
        <v>926</v>
      </c>
      <c r="E9" s="14">
        <v>326</v>
      </c>
      <c r="F9" s="14">
        <v>338</v>
      </c>
      <c r="G9" s="14">
        <v>528</v>
      </c>
      <c r="H9" s="14">
        <v>593</v>
      </c>
      <c r="I9" s="14">
        <v>422</v>
      </c>
      <c r="J9" s="14">
        <v>292</v>
      </c>
      <c r="K9" s="14">
        <v>811</v>
      </c>
      <c r="L9" s="14">
        <v>1019</v>
      </c>
      <c r="M9" s="14">
        <v>282</v>
      </c>
      <c r="N9" s="14">
        <v>378</v>
      </c>
      <c r="O9" s="14">
        <v>439</v>
      </c>
      <c r="P9" s="14">
        <v>522</v>
      </c>
      <c r="Q9" s="14">
        <v>443</v>
      </c>
      <c r="R9" s="14">
        <v>277</v>
      </c>
      <c r="S9" s="14">
        <v>876</v>
      </c>
      <c r="T9" s="14">
        <v>2118</v>
      </c>
    </row>
    <row r="10" spans="1:20" x14ac:dyDescent="0.25">
      <c r="A10" s="13" t="s">
        <v>119</v>
      </c>
      <c r="B10" s="13" t="s">
        <v>19</v>
      </c>
      <c r="C10" s="13" t="s">
        <v>20</v>
      </c>
      <c r="D10" s="14">
        <v>595</v>
      </c>
      <c r="E10" s="14">
        <v>403</v>
      </c>
      <c r="F10" s="14">
        <v>581</v>
      </c>
      <c r="G10" s="14">
        <v>682</v>
      </c>
      <c r="H10" s="14">
        <v>402</v>
      </c>
      <c r="I10" s="14">
        <v>314</v>
      </c>
      <c r="J10" s="14">
        <v>482</v>
      </c>
      <c r="K10" s="14">
        <v>1063</v>
      </c>
      <c r="L10" s="14">
        <v>668</v>
      </c>
      <c r="M10" s="14">
        <v>342</v>
      </c>
      <c r="N10" s="14">
        <v>677</v>
      </c>
      <c r="O10" s="14">
        <v>574</v>
      </c>
      <c r="P10" s="14">
        <v>314</v>
      </c>
      <c r="Q10" s="14">
        <v>328</v>
      </c>
      <c r="R10" s="14">
        <v>441</v>
      </c>
      <c r="S10" s="14">
        <v>1178</v>
      </c>
      <c r="T10" s="14">
        <v>2261</v>
      </c>
    </row>
    <row r="11" spans="1:20" x14ac:dyDescent="0.25">
      <c r="A11" s="13" t="s">
        <v>119</v>
      </c>
      <c r="B11" s="13" t="s">
        <v>43</v>
      </c>
      <c r="C11" s="13" t="s">
        <v>44</v>
      </c>
      <c r="D11" s="14">
        <v>223</v>
      </c>
      <c r="E11" s="14">
        <v>161</v>
      </c>
      <c r="F11" s="14">
        <v>242</v>
      </c>
      <c r="G11" s="14">
        <v>306</v>
      </c>
      <c r="H11" s="14">
        <v>170</v>
      </c>
      <c r="I11" s="14">
        <v>118</v>
      </c>
      <c r="J11" s="14">
        <v>185</v>
      </c>
      <c r="K11" s="14">
        <v>459</v>
      </c>
      <c r="L11" s="14">
        <v>249</v>
      </c>
      <c r="M11" s="14">
        <v>135</v>
      </c>
      <c r="N11" s="14">
        <v>272</v>
      </c>
      <c r="O11" s="14">
        <v>276</v>
      </c>
      <c r="P11" s="14">
        <v>120</v>
      </c>
      <c r="Q11" s="14">
        <v>131</v>
      </c>
      <c r="R11" s="14">
        <v>187</v>
      </c>
      <c r="S11" s="14">
        <v>494</v>
      </c>
      <c r="T11" s="14">
        <v>932</v>
      </c>
    </row>
    <row r="12" spans="1:20" x14ac:dyDescent="0.25">
      <c r="A12" s="13" t="s">
        <v>119</v>
      </c>
      <c r="B12" s="13" t="s">
        <v>25</v>
      </c>
      <c r="C12" s="13" t="s">
        <v>26</v>
      </c>
      <c r="D12" s="14">
        <v>773</v>
      </c>
      <c r="E12" s="14">
        <v>517</v>
      </c>
      <c r="F12" s="14">
        <v>964</v>
      </c>
      <c r="G12" s="14">
        <v>1161</v>
      </c>
      <c r="H12" s="14">
        <v>529</v>
      </c>
      <c r="I12" s="14">
        <v>379</v>
      </c>
      <c r="J12" s="14">
        <v>709</v>
      </c>
      <c r="K12" s="14">
        <v>1798</v>
      </c>
      <c r="L12" s="14">
        <v>852</v>
      </c>
      <c r="M12" s="14">
        <v>450</v>
      </c>
      <c r="N12" s="14">
        <v>1105</v>
      </c>
      <c r="O12" s="14">
        <v>1008</v>
      </c>
      <c r="P12" s="14">
        <v>415</v>
      </c>
      <c r="Q12" s="14">
        <v>406</v>
      </c>
      <c r="R12" s="14">
        <v>628</v>
      </c>
      <c r="S12" s="14">
        <v>1966</v>
      </c>
      <c r="T12" s="14">
        <v>3415</v>
      </c>
    </row>
    <row r="13" spans="1:20" x14ac:dyDescent="0.25">
      <c r="A13" s="13" t="s">
        <v>119</v>
      </c>
      <c r="B13" s="13" t="s">
        <v>39</v>
      </c>
      <c r="C13" s="13" t="s">
        <v>40</v>
      </c>
      <c r="D13" s="14">
        <v>324</v>
      </c>
      <c r="E13" s="14">
        <v>395</v>
      </c>
      <c r="F13" s="14">
        <v>676</v>
      </c>
      <c r="G13" s="14">
        <v>643</v>
      </c>
      <c r="H13" s="14">
        <v>208</v>
      </c>
      <c r="I13" s="14">
        <v>225</v>
      </c>
      <c r="J13" s="14">
        <v>536</v>
      </c>
      <c r="K13" s="14">
        <v>1069</v>
      </c>
      <c r="L13" s="14">
        <v>352</v>
      </c>
      <c r="M13" s="14">
        <v>374</v>
      </c>
      <c r="N13" s="14">
        <v>749</v>
      </c>
      <c r="O13" s="14">
        <v>563</v>
      </c>
      <c r="P13" s="14">
        <v>157</v>
      </c>
      <c r="Q13" s="14">
        <v>215</v>
      </c>
      <c r="R13" s="14">
        <v>476</v>
      </c>
      <c r="S13" s="14">
        <v>1190</v>
      </c>
      <c r="T13" s="14">
        <v>2038</v>
      </c>
    </row>
    <row r="14" spans="1:20" x14ac:dyDescent="0.25">
      <c r="A14" s="13" t="s">
        <v>119</v>
      </c>
      <c r="B14" s="13" t="s">
        <v>35</v>
      </c>
      <c r="C14" s="13" t="s">
        <v>36</v>
      </c>
      <c r="D14" s="14">
        <v>133</v>
      </c>
      <c r="E14" s="14">
        <v>234</v>
      </c>
      <c r="F14" s="14">
        <v>421</v>
      </c>
      <c r="G14" s="14">
        <v>361</v>
      </c>
      <c r="H14" s="14">
        <v>89</v>
      </c>
      <c r="I14" s="14">
        <v>118</v>
      </c>
      <c r="J14" s="14">
        <v>341</v>
      </c>
      <c r="K14" s="14">
        <v>601</v>
      </c>
      <c r="L14" s="14">
        <v>143</v>
      </c>
      <c r="M14" s="14">
        <v>241</v>
      </c>
      <c r="N14" s="14">
        <v>452</v>
      </c>
      <c r="O14" s="14">
        <v>313</v>
      </c>
      <c r="P14" s="14">
        <v>74</v>
      </c>
      <c r="Q14" s="14">
        <v>109</v>
      </c>
      <c r="R14" s="14">
        <v>287</v>
      </c>
      <c r="S14" s="14">
        <v>679</v>
      </c>
      <c r="T14" s="14">
        <v>1149</v>
      </c>
    </row>
    <row r="15" spans="1:20" x14ac:dyDescent="0.25">
      <c r="A15" s="13" t="s">
        <v>119</v>
      </c>
      <c r="B15" s="13" t="s">
        <v>33</v>
      </c>
      <c r="C15" s="13" t="s">
        <v>34</v>
      </c>
      <c r="D15" s="14">
        <v>550</v>
      </c>
      <c r="E15" s="14">
        <v>426</v>
      </c>
      <c r="F15" s="14">
        <v>729</v>
      </c>
      <c r="G15" s="14">
        <v>865</v>
      </c>
      <c r="H15" s="14">
        <v>314</v>
      </c>
      <c r="I15" s="14">
        <v>311</v>
      </c>
      <c r="J15" s="14">
        <v>544</v>
      </c>
      <c r="K15" s="14">
        <v>1401</v>
      </c>
      <c r="L15" s="14">
        <v>621</v>
      </c>
      <c r="M15" s="14">
        <v>376</v>
      </c>
      <c r="N15" s="14">
        <v>850</v>
      </c>
      <c r="O15" s="14">
        <v>723</v>
      </c>
      <c r="P15" s="14">
        <v>226</v>
      </c>
      <c r="Q15" s="14">
        <v>309</v>
      </c>
      <c r="R15" s="14">
        <v>478</v>
      </c>
      <c r="S15" s="14">
        <v>1557</v>
      </c>
      <c r="T15" s="14">
        <v>2570</v>
      </c>
    </row>
    <row r="16" spans="1:20" x14ac:dyDescent="0.25">
      <c r="A16" s="13" t="s">
        <v>119</v>
      </c>
      <c r="B16" s="13" t="s">
        <v>27</v>
      </c>
      <c r="C16" s="13" t="s">
        <v>28</v>
      </c>
      <c r="D16" s="14">
        <v>46</v>
      </c>
      <c r="E16" s="14">
        <v>49</v>
      </c>
      <c r="F16" s="14">
        <v>103</v>
      </c>
      <c r="G16" s="14">
        <v>77</v>
      </c>
      <c r="H16" s="14">
        <v>36</v>
      </c>
      <c r="I16" s="14">
        <v>20</v>
      </c>
      <c r="J16" s="14">
        <v>73</v>
      </c>
      <c r="K16" s="14">
        <v>146</v>
      </c>
      <c r="L16" s="14">
        <v>48</v>
      </c>
      <c r="M16" s="14">
        <v>45</v>
      </c>
      <c r="N16" s="14">
        <v>117</v>
      </c>
      <c r="O16" s="14">
        <v>65</v>
      </c>
      <c r="P16" s="14">
        <v>29</v>
      </c>
      <c r="Q16" s="14">
        <v>26</v>
      </c>
      <c r="R16" s="14">
        <v>63</v>
      </c>
      <c r="S16" s="14">
        <v>157</v>
      </c>
      <c r="T16" s="14">
        <v>275</v>
      </c>
    </row>
    <row r="17" spans="1:20" x14ac:dyDescent="0.25">
      <c r="A17" s="13" t="s">
        <v>119</v>
      </c>
      <c r="B17" s="13" t="s">
        <v>29</v>
      </c>
      <c r="C17" s="13" t="s">
        <v>30</v>
      </c>
      <c r="D17" s="14">
        <v>146</v>
      </c>
      <c r="E17" s="14">
        <v>95</v>
      </c>
      <c r="F17" s="14">
        <v>148</v>
      </c>
      <c r="G17" s="14">
        <v>126</v>
      </c>
      <c r="H17" s="14">
        <v>111</v>
      </c>
      <c r="I17" s="14">
        <v>73</v>
      </c>
      <c r="J17" s="14">
        <v>126</v>
      </c>
      <c r="K17" s="14">
        <v>205</v>
      </c>
      <c r="L17" s="14">
        <v>157</v>
      </c>
      <c r="M17" s="14">
        <v>101</v>
      </c>
      <c r="N17" s="14">
        <v>162</v>
      </c>
      <c r="O17" s="14">
        <v>95</v>
      </c>
      <c r="P17" s="14">
        <v>84</v>
      </c>
      <c r="Q17" s="14">
        <v>86</v>
      </c>
      <c r="R17" s="14">
        <v>102</v>
      </c>
      <c r="S17" s="14">
        <v>243</v>
      </c>
      <c r="T17" s="14">
        <v>515</v>
      </c>
    </row>
    <row r="18" spans="1:20" x14ac:dyDescent="0.25">
      <c r="A18" s="13" t="s">
        <v>119</v>
      </c>
      <c r="B18" s="13" t="s">
        <v>23</v>
      </c>
      <c r="C18" s="13" t="s">
        <v>24</v>
      </c>
      <c r="D18" s="14">
        <v>815</v>
      </c>
      <c r="E18" s="14">
        <v>621</v>
      </c>
      <c r="F18" s="14">
        <v>994</v>
      </c>
      <c r="G18" s="14">
        <v>1162</v>
      </c>
      <c r="H18" s="14">
        <v>579</v>
      </c>
      <c r="I18" s="14">
        <v>430</v>
      </c>
      <c r="J18" s="14">
        <v>742</v>
      </c>
      <c r="K18" s="14">
        <v>1841</v>
      </c>
      <c r="L18" s="14">
        <v>912</v>
      </c>
      <c r="M18" s="14">
        <v>536</v>
      </c>
      <c r="N18" s="14">
        <v>1100</v>
      </c>
      <c r="O18" s="14">
        <v>1044</v>
      </c>
      <c r="P18" s="14">
        <v>449</v>
      </c>
      <c r="Q18" s="14">
        <v>444</v>
      </c>
      <c r="R18" s="14">
        <v>685</v>
      </c>
      <c r="S18" s="14">
        <v>2014</v>
      </c>
      <c r="T18" s="14">
        <v>3592</v>
      </c>
    </row>
    <row r="19" spans="1:20" x14ac:dyDescent="0.25">
      <c r="A19" s="13" t="s">
        <v>119</v>
      </c>
      <c r="B19" s="13" t="s">
        <v>91</v>
      </c>
      <c r="C19" s="13" t="s">
        <v>93</v>
      </c>
      <c r="D19" s="14">
        <v>20</v>
      </c>
      <c r="E19" s="14">
        <v>35</v>
      </c>
      <c r="F19" s="14">
        <v>62</v>
      </c>
      <c r="G19" s="14">
        <v>58</v>
      </c>
      <c r="H19" s="14">
        <v>12</v>
      </c>
      <c r="I19" s="14">
        <v>18</v>
      </c>
      <c r="J19" s="14">
        <v>52</v>
      </c>
      <c r="K19" s="14">
        <v>93</v>
      </c>
      <c r="L19" s="14">
        <v>22</v>
      </c>
      <c r="M19" s="14">
        <v>37</v>
      </c>
      <c r="N19" s="14">
        <v>65</v>
      </c>
      <c r="O19" s="14">
        <v>51</v>
      </c>
      <c r="P19" s="14">
        <v>10</v>
      </c>
      <c r="Q19" s="14">
        <v>15</v>
      </c>
      <c r="R19" s="14">
        <v>47</v>
      </c>
      <c r="S19" s="14">
        <v>103</v>
      </c>
      <c r="T19" s="14">
        <v>175</v>
      </c>
    </row>
    <row r="20" spans="1:20" x14ac:dyDescent="0.25">
      <c r="A20" s="13" t="s">
        <v>119</v>
      </c>
      <c r="B20" s="13" t="s">
        <v>87</v>
      </c>
      <c r="C20" s="13" t="s">
        <v>88</v>
      </c>
      <c r="D20" s="14">
        <v>32</v>
      </c>
      <c r="E20" s="14">
        <v>37</v>
      </c>
      <c r="F20" s="14">
        <v>64</v>
      </c>
      <c r="G20" s="14">
        <v>68</v>
      </c>
      <c r="H20" s="14">
        <v>16</v>
      </c>
      <c r="I20" s="14">
        <v>30</v>
      </c>
      <c r="J20" s="14">
        <v>48</v>
      </c>
      <c r="K20" s="14">
        <v>107</v>
      </c>
      <c r="L20" s="14">
        <v>34</v>
      </c>
      <c r="M20" s="14">
        <v>40</v>
      </c>
      <c r="N20" s="14">
        <v>66</v>
      </c>
      <c r="O20" s="14">
        <v>61</v>
      </c>
      <c r="P20" s="14">
        <v>13</v>
      </c>
      <c r="Q20" s="14">
        <v>25</v>
      </c>
      <c r="R20" s="14">
        <v>50</v>
      </c>
      <c r="S20" s="14">
        <v>113</v>
      </c>
      <c r="T20" s="14">
        <v>201</v>
      </c>
    </row>
    <row r="21" spans="1:20" x14ac:dyDescent="0.25">
      <c r="A21" s="13" t="s">
        <v>119</v>
      </c>
      <c r="B21" s="13" t="s">
        <v>45</v>
      </c>
      <c r="C21" s="13" t="s">
        <v>46</v>
      </c>
      <c r="D21" s="14">
        <v>475</v>
      </c>
      <c r="E21" s="14">
        <v>125</v>
      </c>
      <c r="F21" s="14">
        <v>164</v>
      </c>
      <c r="G21" s="14">
        <v>195</v>
      </c>
      <c r="H21" s="14">
        <v>344</v>
      </c>
      <c r="I21" s="14">
        <v>169</v>
      </c>
      <c r="J21" s="14">
        <v>132</v>
      </c>
      <c r="K21" s="14">
        <v>314</v>
      </c>
      <c r="L21" s="14">
        <v>491</v>
      </c>
      <c r="M21" s="14">
        <v>124</v>
      </c>
      <c r="N21" s="14">
        <v>187</v>
      </c>
      <c r="O21" s="14">
        <v>157</v>
      </c>
      <c r="P21" s="14">
        <v>295</v>
      </c>
      <c r="Q21" s="14">
        <v>193</v>
      </c>
      <c r="R21" s="14">
        <v>122</v>
      </c>
      <c r="S21" s="14">
        <v>349</v>
      </c>
      <c r="T21" s="14">
        <v>959</v>
      </c>
    </row>
    <row r="22" spans="1:20" x14ac:dyDescent="0.25">
      <c r="A22" t="s">
        <v>118</v>
      </c>
      <c r="B22">
        <f>COUNTA(B3:B21)</f>
        <v>19</v>
      </c>
      <c r="D22">
        <f t="shared" ref="D22:T22" si="0">SUM(D3:D21)</f>
        <v>6337</v>
      </c>
      <c r="E22">
        <f t="shared" si="0"/>
        <v>4323</v>
      </c>
      <c r="F22">
        <f t="shared" si="0"/>
        <v>7046</v>
      </c>
      <c r="G22">
        <f t="shared" si="0"/>
        <v>8472</v>
      </c>
      <c r="H22">
        <f t="shared" si="0"/>
        <v>4321</v>
      </c>
      <c r="I22">
        <f t="shared" si="0"/>
        <v>3312</v>
      </c>
      <c r="J22">
        <f t="shared" si="0"/>
        <v>5398</v>
      </c>
      <c r="K22">
        <f t="shared" si="0"/>
        <v>13147</v>
      </c>
      <c r="L22">
        <f t="shared" si="0"/>
        <v>7000</v>
      </c>
      <c r="M22">
        <f t="shared" si="0"/>
        <v>3918</v>
      </c>
      <c r="N22">
        <f t="shared" si="0"/>
        <v>8075</v>
      </c>
      <c r="O22">
        <f t="shared" si="0"/>
        <v>7185</v>
      </c>
      <c r="P22">
        <f t="shared" si="0"/>
        <v>3422</v>
      </c>
      <c r="Q22">
        <f t="shared" si="0"/>
        <v>3426</v>
      </c>
      <c r="R22">
        <f t="shared" si="0"/>
        <v>4875</v>
      </c>
      <c r="S22">
        <f t="shared" si="0"/>
        <v>14455</v>
      </c>
      <c r="T22">
        <f t="shared" si="0"/>
        <v>26178</v>
      </c>
    </row>
    <row r="25" spans="1:20" x14ac:dyDescent="0.25">
      <c r="C25" s="29" t="s">
        <v>94</v>
      </c>
      <c r="D25" s="29"/>
      <c r="E25" s="29"/>
      <c r="F25" s="29"/>
      <c r="G25" s="29" t="s">
        <v>95</v>
      </c>
      <c r="H25" s="29"/>
      <c r="I25" s="29"/>
      <c r="J25" s="29"/>
      <c r="K25" s="29" t="s">
        <v>96</v>
      </c>
      <c r="L25" s="29"/>
      <c r="M25" s="29"/>
      <c r="N25" s="29"/>
      <c r="O25" s="29" t="s">
        <v>85</v>
      </c>
      <c r="P25" s="29"/>
      <c r="Q25" s="29"/>
      <c r="R25" s="29"/>
    </row>
    <row r="26" spans="1:20" x14ac:dyDescent="0.25">
      <c r="A26" t="s">
        <v>0</v>
      </c>
      <c r="B26" t="s">
        <v>1</v>
      </c>
      <c r="C26" t="s">
        <v>57</v>
      </c>
      <c r="D26" t="s">
        <v>67</v>
      </c>
      <c r="E26" t="s">
        <v>97</v>
      </c>
      <c r="F26" t="s">
        <v>68</v>
      </c>
      <c r="G26" t="s">
        <v>57</v>
      </c>
      <c r="H26" t="s">
        <v>67</v>
      </c>
      <c r="I26" t="s">
        <v>97</v>
      </c>
      <c r="J26" t="s">
        <v>68</v>
      </c>
      <c r="K26" t="s">
        <v>57</v>
      </c>
      <c r="L26" t="s">
        <v>67</v>
      </c>
      <c r="M26" t="s">
        <v>97</v>
      </c>
      <c r="N26" t="s">
        <v>68</v>
      </c>
      <c r="O26" t="s">
        <v>57</v>
      </c>
      <c r="P26" t="s">
        <v>67</v>
      </c>
      <c r="Q26" t="s">
        <v>97</v>
      </c>
      <c r="R26" t="s">
        <v>68</v>
      </c>
    </row>
    <row r="27" spans="1:20" x14ac:dyDescent="0.25">
      <c r="A27" s="13" t="s">
        <v>120</v>
      </c>
      <c r="B27" s="13" t="s">
        <v>121</v>
      </c>
      <c r="C27" s="2">
        <f t="shared" ref="C27:F46" si="1">D3/($D3+$E3+$F3+$G3)</f>
        <v>0.11428571428571428</v>
      </c>
      <c r="D27" s="2">
        <f t="shared" si="1"/>
        <v>8.5714285714285715E-2</v>
      </c>
      <c r="E27" s="2">
        <f t="shared" si="1"/>
        <v>0.37142857142857144</v>
      </c>
      <c r="F27" s="2">
        <f t="shared" si="1"/>
        <v>0.42857142857142855</v>
      </c>
      <c r="G27" s="2">
        <f t="shared" ref="G27:J45" si="2">H3/($H3+$I3+$J3+$K3)</f>
        <v>5.7142857142857141E-2</v>
      </c>
      <c r="H27" s="2">
        <f t="shared" si="2"/>
        <v>5.7142857142857141E-2</v>
      </c>
      <c r="I27" s="2">
        <f t="shared" si="2"/>
        <v>0.17142857142857143</v>
      </c>
      <c r="J27" s="2">
        <f t="shared" si="2"/>
        <v>0.7142857142857143</v>
      </c>
      <c r="K27" s="2">
        <f t="shared" ref="K27:N46" si="3">L3/($L3+$M3+$N3+$O3)</f>
        <v>0.11428571428571428</v>
      </c>
      <c r="L27" s="2">
        <f t="shared" si="3"/>
        <v>8.5714285714285715E-2</v>
      </c>
      <c r="M27" s="2">
        <f t="shared" si="3"/>
        <v>0.4</v>
      </c>
      <c r="N27" s="2">
        <f t="shared" si="3"/>
        <v>0.4</v>
      </c>
      <c r="O27" s="2">
        <f t="shared" ref="O27:R46" si="4">P3/($P3+$Q3+$R3+$S3)</f>
        <v>8.5714285714285715E-2</v>
      </c>
      <c r="P27" s="2">
        <f t="shared" si="4"/>
        <v>2.8571428571428571E-2</v>
      </c>
      <c r="Q27" s="2">
        <f t="shared" si="4"/>
        <v>0.11428571428571428</v>
      </c>
      <c r="R27" s="2">
        <f t="shared" si="4"/>
        <v>0.77142857142857146</v>
      </c>
    </row>
    <row r="28" spans="1:20" x14ac:dyDescent="0.25">
      <c r="A28" s="13" t="s">
        <v>41</v>
      </c>
      <c r="B28" s="13" t="s">
        <v>42</v>
      </c>
      <c r="C28" s="2">
        <f t="shared" si="1"/>
        <v>0.2</v>
      </c>
      <c r="D28" s="2">
        <f t="shared" si="1"/>
        <v>0.1497326203208556</v>
      </c>
      <c r="E28" s="2">
        <f t="shared" si="1"/>
        <v>0.28556149732620323</v>
      </c>
      <c r="F28" s="2">
        <f t="shared" si="1"/>
        <v>0.36470588235294116</v>
      </c>
      <c r="G28" s="2">
        <f t="shared" si="2"/>
        <v>0.14545454545454545</v>
      </c>
      <c r="H28" s="2">
        <f t="shared" si="2"/>
        <v>9.9465240641711236E-2</v>
      </c>
      <c r="I28" s="2">
        <f t="shared" si="2"/>
        <v>0.19465240641711229</v>
      </c>
      <c r="J28" s="2">
        <f t="shared" si="2"/>
        <v>0.56042780748663101</v>
      </c>
      <c r="K28" s="2">
        <f t="shared" si="3"/>
        <v>0.22566844919786097</v>
      </c>
      <c r="L28" s="2">
        <f t="shared" si="3"/>
        <v>0.13422459893048128</v>
      </c>
      <c r="M28" s="2">
        <f t="shared" si="3"/>
        <v>0.33743315508021393</v>
      </c>
      <c r="N28" s="2">
        <f t="shared" si="3"/>
        <v>0.30267379679144385</v>
      </c>
      <c r="O28" s="2">
        <f t="shared" si="4"/>
        <v>0.10909090909090909</v>
      </c>
      <c r="P28" s="2">
        <f t="shared" si="4"/>
        <v>9.9465240641711236E-2</v>
      </c>
      <c r="Q28" s="2">
        <f t="shared" si="4"/>
        <v>0.18342245989304812</v>
      </c>
      <c r="R28" s="2">
        <f t="shared" si="4"/>
        <v>0.60802139037433156</v>
      </c>
    </row>
    <row r="29" spans="1:20" x14ac:dyDescent="0.25">
      <c r="A29" s="13" t="s">
        <v>89</v>
      </c>
      <c r="B29" s="13" t="s">
        <v>90</v>
      </c>
      <c r="C29" s="2">
        <f t="shared" si="1"/>
        <v>0.16666666666666666</v>
      </c>
      <c r="D29" s="2">
        <f t="shared" si="1"/>
        <v>0.16666666666666666</v>
      </c>
      <c r="E29" s="2">
        <f t="shared" si="1"/>
        <v>0.30952380952380953</v>
      </c>
      <c r="F29" s="2">
        <f t="shared" si="1"/>
        <v>0.35714285714285715</v>
      </c>
      <c r="G29" s="2">
        <f t="shared" si="2"/>
        <v>0.11904761904761904</v>
      </c>
      <c r="H29" s="2">
        <f t="shared" si="2"/>
        <v>0.13492063492063491</v>
      </c>
      <c r="I29" s="2">
        <f t="shared" si="2"/>
        <v>0.1984126984126984</v>
      </c>
      <c r="J29" s="2">
        <f t="shared" si="2"/>
        <v>0.54761904761904767</v>
      </c>
      <c r="K29" s="2">
        <f t="shared" si="3"/>
        <v>0.19047619047619047</v>
      </c>
      <c r="L29" s="2">
        <f t="shared" si="3"/>
        <v>0.18253968253968253</v>
      </c>
      <c r="M29" s="2">
        <f t="shared" si="3"/>
        <v>0.30158730158730157</v>
      </c>
      <c r="N29" s="2">
        <f t="shared" si="3"/>
        <v>0.32539682539682541</v>
      </c>
      <c r="O29" s="2">
        <f t="shared" si="4"/>
        <v>8.7301587301587297E-2</v>
      </c>
      <c r="P29" s="2">
        <f t="shared" si="4"/>
        <v>0.12698412698412698</v>
      </c>
      <c r="Q29" s="2">
        <f t="shared" si="4"/>
        <v>0.1984126984126984</v>
      </c>
      <c r="R29" s="2">
        <f t="shared" si="4"/>
        <v>0.58730158730158732</v>
      </c>
    </row>
    <row r="30" spans="1:20" x14ac:dyDescent="0.25">
      <c r="A30" s="13" t="s">
        <v>21</v>
      </c>
      <c r="B30" s="13" t="s">
        <v>22</v>
      </c>
      <c r="C30" s="2">
        <f t="shared" si="1"/>
        <v>0.31138392857142855</v>
      </c>
      <c r="D30" s="2">
        <f t="shared" si="1"/>
        <v>0.16964285714285715</v>
      </c>
      <c r="E30" s="2">
        <f t="shared" si="1"/>
        <v>0.26674107142857145</v>
      </c>
      <c r="F30" s="2">
        <f t="shared" si="1"/>
        <v>0.25223214285714285</v>
      </c>
      <c r="G30" s="2">
        <f t="shared" si="2"/>
        <v>0.22991071428571427</v>
      </c>
      <c r="H30" s="2">
        <f t="shared" si="2"/>
        <v>0.16071428571428573</v>
      </c>
      <c r="I30" s="2">
        <f t="shared" si="2"/>
        <v>0.17522321428571427</v>
      </c>
      <c r="J30" s="2">
        <f t="shared" si="2"/>
        <v>0.4341517857142857</v>
      </c>
      <c r="K30" s="2">
        <f t="shared" si="3"/>
        <v>0.3404017857142857</v>
      </c>
      <c r="L30" s="2">
        <f t="shared" si="3"/>
        <v>0.16071428571428573</v>
      </c>
      <c r="M30" s="2">
        <f t="shared" si="3"/>
        <v>0.296875</v>
      </c>
      <c r="N30" s="2">
        <f t="shared" si="3"/>
        <v>0.20200892857142858</v>
      </c>
      <c r="O30" s="2">
        <f t="shared" si="4"/>
        <v>0.18191964285714285</v>
      </c>
      <c r="P30" s="2">
        <f t="shared" si="4"/>
        <v>0.17745535714285715</v>
      </c>
      <c r="Q30" s="2">
        <f t="shared" si="4"/>
        <v>0.15625</v>
      </c>
      <c r="R30" s="2">
        <f t="shared" si="4"/>
        <v>0.484375</v>
      </c>
    </row>
    <row r="31" spans="1:20" x14ac:dyDescent="0.25">
      <c r="A31" s="13" t="s">
        <v>31</v>
      </c>
      <c r="B31" s="13" t="s">
        <v>32</v>
      </c>
      <c r="C31" s="2">
        <f t="shared" si="1"/>
        <v>0.19595645412130638</v>
      </c>
      <c r="D31" s="2">
        <f t="shared" si="1"/>
        <v>0.14152410575427682</v>
      </c>
      <c r="E31" s="2">
        <f t="shared" si="1"/>
        <v>0.24416796267496113</v>
      </c>
      <c r="F31" s="2">
        <f t="shared" si="1"/>
        <v>0.41835147744945567</v>
      </c>
      <c r="G31" s="2">
        <f t="shared" si="2"/>
        <v>0.13685847589424571</v>
      </c>
      <c r="H31" s="2">
        <f t="shared" si="2"/>
        <v>0.10834629341627787</v>
      </c>
      <c r="I31" s="2">
        <f t="shared" si="2"/>
        <v>0.2042509072058061</v>
      </c>
      <c r="J31" s="2">
        <f t="shared" si="2"/>
        <v>0.55054432348367033</v>
      </c>
      <c r="K31" s="2">
        <f t="shared" si="3"/>
        <v>0.21980300673924313</v>
      </c>
      <c r="L31" s="2">
        <f t="shared" si="3"/>
        <v>0.1332296526697771</v>
      </c>
      <c r="M31" s="2">
        <f t="shared" si="3"/>
        <v>0.31778123379989631</v>
      </c>
      <c r="N31" s="2">
        <f t="shared" si="3"/>
        <v>0.32918610679108345</v>
      </c>
      <c r="O31" s="2">
        <f t="shared" si="4"/>
        <v>0.10212545360290305</v>
      </c>
      <c r="P31" s="2">
        <f t="shared" si="4"/>
        <v>0.11301192327630896</v>
      </c>
      <c r="Q31" s="2">
        <f t="shared" si="4"/>
        <v>0.18195956454121306</v>
      </c>
      <c r="R31" s="2">
        <f t="shared" si="4"/>
        <v>0.60290305857957494</v>
      </c>
    </row>
    <row r="32" spans="1:20" x14ac:dyDescent="0.25">
      <c r="A32" s="13" t="s">
        <v>37</v>
      </c>
      <c r="B32" s="13" t="s">
        <v>38</v>
      </c>
      <c r="C32" s="2">
        <f t="shared" si="1"/>
        <v>0.19875222816399288</v>
      </c>
      <c r="D32" s="2">
        <f t="shared" si="1"/>
        <v>0.15151515151515152</v>
      </c>
      <c r="E32" s="2">
        <f t="shared" si="1"/>
        <v>0.23529411764705882</v>
      </c>
      <c r="F32" s="2">
        <f t="shared" si="1"/>
        <v>0.41443850267379678</v>
      </c>
      <c r="G32" s="2">
        <f t="shared" si="2"/>
        <v>0.14171122994652408</v>
      </c>
      <c r="H32" s="2">
        <f t="shared" si="2"/>
        <v>0.11319073083778966</v>
      </c>
      <c r="I32" s="2">
        <f t="shared" si="2"/>
        <v>0.16934046345811052</v>
      </c>
      <c r="J32" s="2">
        <f t="shared" si="2"/>
        <v>0.5757575757575758</v>
      </c>
      <c r="K32" s="2">
        <f t="shared" si="3"/>
        <v>0.22549019607843138</v>
      </c>
      <c r="L32" s="2">
        <f t="shared" si="3"/>
        <v>0.13992869875222816</v>
      </c>
      <c r="M32" s="2">
        <f t="shared" si="3"/>
        <v>0.2967914438502674</v>
      </c>
      <c r="N32" s="2">
        <f t="shared" si="3"/>
        <v>0.33778966131907306</v>
      </c>
      <c r="O32" s="2">
        <f t="shared" si="4"/>
        <v>0.12121212121212122</v>
      </c>
      <c r="P32" s="2">
        <f t="shared" si="4"/>
        <v>0.10338680926916222</v>
      </c>
      <c r="Q32" s="2">
        <f t="shared" si="4"/>
        <v>0.15062388591800357</v>
      </c>
      <c r="R32" s="2">
        <f t="shared" si="4"/>
        <v>0.62477718360071299</v>
      </c>
    </row>
    <row r="33" spans="1:18" x14ac:dyDescent="0.25">
      <c r="A33" s="13" t="s">
        <v>81</v>
      </c>
      <c r="B33" s="13" t="s">
        <v>82</v>
      </c>
      <c r="C33" s="2">
        <f t="shared" si="1"/>
        <v>0.43720491029272901</v>
      </c>
      <c r="D33" s="2">
        <f t="shared" si="1"/>
        <v>0.15391879131255901</v>
      </c>
      <c r="E33" s="2">
        <f t="shared" si="1"/>
        <v>0.15958451369216242</v>
      </c>
      <c r="F33" s="2">
        <f t="shared" si="1"/>
        <v>0.24929178470254956</v>
      </c>
      <c r="G33" s="2">
        <f t="shared" si="2"/>
        <v>0.27998111425873468</v>
      </c>
      <c r="H33" s="2">
        <f t="shared" si="2"/>
        <v>0.19924457034938622</v>
      </c>
      <c r="I33" s="2">
        <f t="shared" si="2"/>
        <v>0.13786591123701605</v>
      </c>
      <c r="J33" s="2">
        <f t="shared" si="2"/>
        <v>0.3829084041548631</v>
      </c>
      <c r="K33" s="2">
        <f t="shared" si="3"/>
        <v>0.48111425873465535</v>
      </c>
      <c r="L33" s="2">
        <f t="shared" si="3"/>
        <v>0.13314447592067988</v>
      </c>
      <c r="M33" s="2">
        <f t="shared" si="3"/>
        <v>0.17847025495750707</v>
      </c>
      <c r="N33" s="2">
        <f t="shared" si="3"/>
        <v>0.2072710103871577</v>
      </c>
      <c r="O33" s="2">
        <f t="shared" si="4"/>
        <v>0.24645892351274787</v>
      </c>
      <c r="P33" s="2">
        <f t="shared" si="4"/>
        <v>0.20915958451369215</v>
      </c>
      <c r="Q33" s="2">
        <f t="shared" si="4"/>
        <v>0.13078375826251179</v>
      </c>
      <c r="R33" s="2">
        <f t="shared" si="4"/>
        <v>0.41359773371104813</v>
      </c>
    </row>
    <row r="34" spans="1:18" x14ac:dyDescent="0.25">
      <c r="A34" s="13" t="s">
        <v>19</v>
      </c>
      <c r="B34" s="13" t="s">
        <v>20</v>
      </c>
      <c r="C34" s="2">
        <f t="shared" si="1"/>
        <v>0.26315789473684209</v>
      </c>
      <c r="D34" s="2">
        <f t="shared" si="1"/>
        <v>0.17823971693940735</v>
      </c>
      <c r="E34" s="2">
        <f t="shared" si="1"/>
        <v>0.25696594427244585</v>
      </c>
      <c r="F34" s="2">
        <f t="shared" si="1"/>
        <v>0.30163644405130474</v>
      </c>
      <c r="G34" s="2">
        <f t="shared" si="2"/>
        <v>0.17779743476337903</v>
      </c>
      <c r="H34" s="2">
        <f t="shared" si="2"/>
        <v>0.13887660327288812</v>
      </c>
      <c r="I34" s="2">
        <f t="shared" si="2"/>
        <v>0.21318000884564353</v>
      </c>
      <c r="J34" s="2">
        <f t="shared" si="2"/>
        <v>0.47014595311808932</v>
      </c>
      <c r="K34" s="2">
        <f t="shared" si="3"/>
        <v>0.29544449358690844</v>
      </c>
      <c r="L34" s="2">
        <f t="shared" si="3"/>
        <v>0.15126050420168066</v>
      </c>
      <c r="M34" s="2">
        <f t="shared" si="3"/>
        <v>0.2994250331711632</v>
      </c>
      <c r="N34" s="2">
        <f t="shared" si="3"/>
        <v>0.25386996904024767</v>
      </c>
      <c r="O34" s="2">
        <f t="shared" si="4"/>
        <v>0.13887660327288812</v>
      </c>
      <c r="P34" s="2">
        <f t="shared" si="4"/>
        <v>0.14506855373728439</v>
      </c>
      <c r="Q34" s="2">
        <f t="shared" si="4"/>
        <v>0.19504643962848298</v>
      </c>
      <c r="R34" s="2">
        <f t="shared" si="4"/>
        <v>0.52100840336134457</v>
      </c>
    </row>
    <row r="35" spans="1:18" x14ac:dyDescent="0.25">
      <c r="A35" s="13" t="s">
        <v>43</v>
      </c>
      <c r="B35" s="13" t="s">
        <v>44</v>
      </c>
      <c r="C35" s="2">
        <f t="shared" si="1"/>
        <v>0.23927038626609443</v>
      </c>
      <c r="D35" s="2">
        <f t="shared" si="1"/>
        <v>0.17274678111587982</v>
      </c>
      <c r="E35" s="2">
        <f t="shared" si="1"/>
        <v>0.25965665236051499</v>
      </c>
      <c r="F35" s="2">
        <f t="shared" si="1"/>
        <v>0.3283261802575107</v>
      </c>
      <c r="G35" s="2">
        <f t="shared" si="2"/>
        <v>0.18240343347639484</v>
      </c>
      <c r="H35" s="2">
        <f t="shared" si="2"/>
        <v>0.12660944206008584</v>
      </c>
      <c r="I35" s="2">
        <f t="shared" si="2"/>
        <v>0.19849785407725321</v>
      </c>
      <c r="J35" s="2">
        <f t="shared" si="2"/>
        <v>0.49248927038626611</v>
      </c>
      <c r="K35" s="2">
        <f t="shared" si="3"/>
        <v>0.26716738197424894</v>
      </c>
      <c r="L35" s="2">
        <f t="shared" si="3"/>
        <v>0.14484978540772533</v>
      </c>
      <c r="M35" s="2">
        <f t="shared" si="3"/>
        <v>0.29184549356223177</v>
      </c>
      <c r="N35" s="2">
        <f t="shared" si="3"/>
        <v>0.29613733905579398</v>
      </c>
      <c r="O35" s="2">
        <f t="shared" si="4"/>
        <v>0.12875536480686695</v>
      </c>
      <c r="P35" s="2">
        <f t="shared" si="4"/>
        <v>0.1405579399141631</v>
      </c>
      <c r="Q35" s="2">
        <f t="shared" si="4"/>
        <v>0.20064377682403434</v>
      </c>
      <c r="R35" s="2">
        <f t="shared" si="4"/>
        <v>0.53004291845493567</v>
      </c>
    </row>
    <row r="36" spans="1:18" x14ac:dyDescent="0.25">
      <c r="A36" s="13" t="s">
        <v>25</v>
      </c>
      <c r="B36" s="13" t="s">
        <v>26</v>
      </c>
      <c r="C36" s="2">
        <f t="shared" si="1"/>
        <v>0.22635431918008786</v>
      </c>
      <c r="D36" s="2">
        <f t="shared" si="1"/>
        <v>0.1513909224011713</v>
      </c>
      <c r="E36" s="2">
        <f t="shared" si="1"/>
        <v>0.28228404099560761</v>
      </c>
      <c r="F36" s="2">
        <f t="shared" si="1"/>
        <v>0.33997071742313323</v>
      </c>
      <c r="G36" s="2">
        <f t="shared" si="2"/>
        <v>0.15490483162518301</v>
      </c>
      <c r="H36" s="2">
        <f t="shared" si="2"/>
        <v>0.11098096632503661</v>
      </c>
      <c r="I36" s="2">
        <f t="shared" si="2"/>
        <v>0.20761346998535871</v>
      </c>
      <c r="J36" s="2">
        <f t="shared" si="2"/>
        <v>0.52650073206442172</v>
      </c>
      <c r="K36" s="2">
        <f t="shared" si="3"/>
        <v>0.24948755490483163</v>
      </c>
      <c r="L36" s="2">
        <f t="shared" si="3"/>
        <v>0.13177159590043924</v>
      </c>
      <c r="M36" s="2">
        <f t="shared" si="3"/>
        <v>0.32357247437774522</v>
      </c>
      <c r="N36" s="2">
        <f t="shared" si="3"/>
        <v>0.29516837481698388</v>
      </c>
      <c r="O36" s="2">
        <f t="shared" si="4"/>
        <v>0.12152269399707175</v>
      </c>
      <c r="P36" s="2">
        <f t="shared" si="4"/>
        <v>0.11888726207906296</v>
      </c>
      <c r="Q36" s="2">
        <f t="shared" si="4"/>
        <v>0.18389458272327966</v>
      </c>
      <c r="R36" s="2">
        <f t="shared" si="4"/>
        <v>0.57569546120058568</v>
      </c>
    </row>
    <row r="37" spans="1:18" x14ac:dyDescent="0.25">
      <c r="A37" s="13" t="s">
        <v>39</v>
      </c>
      <c r="B37" s="13" t="s">
        <v>40</v>
      </c>
      <c r="C37" s="2">
        <f t="shared" si="1"/>
        <v>0.15897939156035329</v>
      </c>
      <c r="D37" s="2">
        <f t="shared" si="1"/>
        <v>0.19381746810598627</v>
      </c>
      <c r="E37" s="2">
        <f t="shared" si="1"/>
        <v>0.33169774288518156</v>
      </c>
      <c r="F37" s="2">
        <f t="shared" si="1"/>
        <v>0.31550539744847889</v>
      </c>
      <c r="G37" s="2">
        <f t="shared" si="2"/>
        <v>0.10206084396467124</v>
      </c>
      <c r="H37" s="2">
        <f t="shared" si="2"/>
        <v>0.11040235525024533</v>
      </c>
      <c r="I37" s="2">
        <f t="shared" si="2"/>
        <v>0.26300294406280667</v>
      </c>
      <c r="J37" s="2">
        <f t="shared" si="2"/>
        <v>0.5245338567222767</v>
      </c>
      <c r="K37" s="2">
        <f t="shared" si="3"/>
        <v>0.17271835132482827</v>
      </c>
      <c r="L37" s="2">
        <f t="shared" si="3"/>
        <v>0.18351324828263002</v>
      </c>
      <c r="M37" s="2">
        <f t="shared" si="3"/>
        <v>0.3675171736997056</v>
      </c>
      <c r="N37" s="2">
        <f t="shared" si="3"/>
        <v>0.27625122669283614</v>
      </c>
      <c r="O37" s="2">
        <f t="shared" si="4"/>
        <v>7.7036310107948966E-2</v>
      </c>
      <c r="P37" s="2">
        <f t="shared" si="4"/>
        <v>0.10549558390578999</v>
      </c>
      <c r="Q37" s="2">
        <f t="shared" si="4"/>
        <v>0.23356231599607458</v>
      </c>
      <c r="R37" s="2">
        <f t="shared" si="4"/>
        <v>0.5839057899901865</v>
      </c>
    </row>
    <row r="38" spans="1:18" x14ac:dyDescent="0.25">
      <c r="A38" s="13" t="s">
        <v>35</v>
      </c>
      <c r="B38" s="13" t="s">
        <v>36</v>
      </c>
      <c r="C38" s="2">
        <f t="shared" si="1"/>
        <v>0.11575282854656223</v>
      </c>
      <c r="D38" s="2">
        <f t="shared" si="1"/>
        <v>0.20365535248041775</v>
      </c>
      <c r="E38" s="2">
        <f t="shared" si="1"/>
        <v>0.36640557006092256</v>
      </c>
      <c r="F38" s="2">
        <f t="shared" si="1"/>
        <v>0.31418624891209745</v>
      </c>
      <c r="G38" s="2">
        <f t="shared" si="2"/>
        <v>7.7458659704090507E-2</v>
      </c>
      <c r="H38" s="2">
        <f t="shared" si="2"/>
        <v>0.10269799825935597</v>
      </c>
      <c r="I38" s="2">
        <f t="shared" si="2"/>
        <v>0.29677980852915581</v>
      </c>
      <c r="J38" s="2">
        <f t="shared" si="2"/>
        <v>0.52306353350739776</v>
      </c>
      <c r="K38" s="2">
        <f t="shared" si="3"/>
        <v>0.12445604873803308</v>
      </c>
      <c r="L38" s="2">
        <f t="shared" si="3"/>
        <v>0.20974760661444736</v>
      </c>
      <c r="M38" s="2">
        <f t="shared" si="3"/>
        <v>0.39338555265448216</v>
      </c>
      <c r="N38" s="2">
        <f t="shared" si="3"/>
        <v>0.27241079199303742</v>
      </c>
      <c r="O38" s="2">
        <f t="shared" si="4"/>
        <v>6.4403829416884245E-2</v>
      </c>
      <c r="P38" s="2">
        <f t="shared" si="4"/>
        <v>9.4865100087032209E-2</v>
      </c>
      <c r="Q38" s="2">
        <f t="shared" si="4"/>
        <v>0.24978241949521324</v>
      </c>
      <c r="R38" s="2">
        <f t="shared" si="4"/>
        <v>0.59094865100087035</v>
      </c>
    </row>
    <row r="39" spans="1:18" x14ac:dyDescent="0.25">
      <c r="A39" s="13" t="s">
        <v>33</v>
      </c>
      <c r="B39" s="13" t="s">
        <v>34</v>
      </c>
      <c r="C39" s="2">
        <f t="shared" si="1"/>
        <v>0.2140077821011673</v>
      </c>
      <c r="D39" s="2">
        <f t="shared" si="1"/>
        <v>0.16575875486381322</v>
      </c>
      <c r="E39" s="2">
        <f t="shared" si="1"/>
        <v>0.28365758754863812</v>
      </c>
      <c r="F39" s="2">
        <f t="shared" si="1"/>
        <v>0.33657587548638135</v>
      </c>
      <c r="G39" s="2">
        <f t="shared" si="2"/>
        <v>0.12217898832684825</v>
      </c>
      <c r="H39" s="2">
        <f t="shared" si="2"/>
        <v>0.12101167315175097</v>
      </c>
      <c r="I39" s="2">
        <f t="shared" si="2"/>
        <v>0.21167315175097276</v>
      </c>
      <c r="J39" s="2">
        <f t="shared" si="2"/>
        <v>0.54513618677042797</v>
      </c>
      <c r="K39" s="2">
        <f t="shared" si="3"/>
        <v>0.24163424124513619</v>
      </c>
      <c r="L39" s="2">
        <f t="shared" si="3"/>
        <v>0.1463035019455253</v>
      </c>
      <c r="M39" s="2">
        <f t="shared" si="3"/>
        <v>0.33073929961089493</v>
      </c>
      <c r="N39" s="2">
        <f t="shared" si="3"/>
        <v>0.28132295719844358</v>
      </c>
      <c r="O39" s="2">
        <f t="shared" si="4"/>
        <v>8.7937743190661485E-2</v>
      </c>
      <c r="P39" s="2">
        <f t="shared" si="4"/>
        <v>0.12023346303501946</v>
      </c>
      <c r="Q39" s="2">
        <f t="shared" si="4"/>
        <v>0.18599221789883269</v>
      </c>
      <c r="R39" s="2">
        <f t="shared" si="4"/>
        <v>0.60583657587548634</v>
      </c>
    </row>
    <row r="40" spans="1:18" x14ac:dyDescent="0.25">
      <c r="A40" s="13" t="s">
        <v>27</v>
      </c>
      <c r="B40" s="13" t="s">
        <v>28</v>
      </c>
      <c r="C40" s="2">
        <f t="shared" si="1"/>
        <v>0.16727272727272727</v>
      </c>
      <c r="D40" s="2">
        <f t="shared" si="1"/>
        <v>0.17818181818181819</v>
      </c>
      <c r="E40" s="2">
        <f t="shared" si="1"/>
        <v>0.37454545454545457</v>
      </c>
      <c r="F40" s="2">
        <f t="shared" si="1"/>
        <v>0.28000000000000003</v>
      </c>
      <c r="G40" s="2">
        <f t="shared" si="2"/>
        <v>0.13090909090909092</v>
      </c>
      <c r="H40" s="2">
        <f t="shared" si="2"/>
        <v>7.2727272727272724E-2</v>
      </c>
      <c r="I40" s="2">
        <f t="shared" si="2"/>
        <v>0.26545454545454544</v>
      </c>
      <c r="J40" s="2">
        <f t="shared" si="2"/>
        <v>0.53090909090909089</v>
      </c>
      <c r="K40" s="2">
        <f t="shared" si="3"/>
        <v>0.17454545454545456</v>
      </c>
      <c r="L40" s="2">
        <f t="shared" si="3"/>
        <v>0.16363636363636364</v>
      </c>
      <c r="M40" s="2">
        <f t="shared" si="3"/>
        <v>0.42545454545454547</v>
      </c>
      <c r="N40" s="2">
        <f t="shared" si="3"/>
        <v>0.23636363636363636</v>
      </c>
      <c r="O40" s="2">
        <f t="shared" si="4"/>
        <v>0.10545454545454545</v>
      </c>
      <c r="P40" s="2">
        <f t="shared" si="4"/>
        <v>9.4545454545454544E-2</v>
      </c>
      <c r="Q40" s="2">
        <f t="shared" si="4"/>
        <v>0.2290909090909091</v>
      </c>
      <c r="R40" s="2">
        <f t="shared" si="4"/>
        <v>0.57090909090909092</v>
      </c>
    </row>
    <row r="41" spans="1:18" x14ac:dyDescent="0.25">
      <c r="A41" s="13" t="s">
        <v>29</v>
      </c>
      <c r="B41" s="13" t="s">
        <v>30</v>
      </c>
      <c r="C41" s="2">
        <f t="shared" si="1"/>
        <v>0.28349514563106798</v>
      </c>
      <c r="D41" s="2">
        <f t="shared" si="1"/>
        <v>0.18446601941747573</v>
      </c>
      <c r="E41" s="2">
        <f t="shared" si="1"/>
        <v>0.287378640776699</v>
      </c>
      <c r="F41" s="2">
        <f t="shared" si="1"/>
        <v>0.24466019417475729</v>
      </c>
      <c r="G41" s="2">
        <f t="shared" si="2"/>
        <v>0.21553398058252426</v>
      </c>
      <c r="H41" s="2">
        <f t="shared" si="2"/>
        <v>0.14174757281553399</v>
      </c>
      <c r="I41" s="2">
        <f t="shared" si="2"/>
        <v>0.24466019417475729</v>
      </c>
      <c r="J41" s="2">
        <f t="shared" si="2"/>
        <v>0.39805825242718446</v>
      </c>
      <c r="K41" s="2">
        <f t="shared" si="3"/>
        <v>0.30485436893203882</v>
      </c>
      <c r="L41" s="2">
        <f t="shared" si="3"/>
        <v>0.19611650485436893</v>
      </c>
      <c r="M41" s="2">
        <f t="shared" si="3"/>
        <v>0.31456310679611649</v>
      </c>
      <c r="N41" s="2">
        <f t="shared" si="3"/>
        <v>0.18446601941747573</v>
      </c>
      <c r="O41" s="2">
        <f t="shared" si="4"/>
        <v>0.16310679611650486</v>
      </c>
      <c r="P41" s="2">
        <f t="shared" si="4"/>
        <v>0.16699029126213591</v>
      </c>
      <c r="Q41" s="2">
        <f t="shared" si="4"/>
        <v>0.19805825242718447</v>
      </c>
      <c r="R41" s="2">
        <f t="shared" si="4"/>
        <v>0.47184466019417476</v>
      </c>
    </row>
    <row r="42" spans="1:18" x14ac:dyDescent="0.25">
      <c r="A42" s="13" t="s">
        <v>23</v>
      </c>
      <c r="B42" s="13" t="s">
        <v>24</v>
      </c>
      <c r="C42" s="2">
        <f t="shared" si="1"/>
        <v>0.22689309576837416</v>
      </c>
      <c r="D42" s="2">
        <f t="shared" si="1"/>
        <v>0.17288418708240536</v>
      </c>
      <c r="E42" s="2">
        <f t="shared" si="1"/>
        <v>0.27672605790645882</v>
      </c>
      <c r="F42" s="2">
        <f t="shared" si="1"/>
        <v>0.32349665924276172</v>
      </c>
      <c r="G42" s="2">
        <f t="shared" si="2"/>
        <v>0.16119153674832962</v>
      </c>
      <c r="H42" s="2">
        <f t="shared" si="2"/>
        <v>0.11971046770601336</v>
      </c>
      <c r="I42" s="2">
        <f t="shared" si="2"/>
        <v>0.20657015590200445</v>
      </c>
      <c r="J42" s="2">
        <f t="shared" si="2"/>
        <v>0.51252783964365256</v>
      </c>
      <c r="K42" s="2">
        <f t="shared" si="3"/>
        <v>0.25389755011135856</v>
      </c>
      <c r="L42" s="2">
        <f t="shared" si="3"/>
        <v>0.1492204899777283</v>
      </c>
      <c r="M42" s="2">
        <f t="shared" si="3"/>
        <v>0.30623608017817372</v>
      </c>
      <c r="N42" s="2">
        <f t="shared" si="3"/>
        <v>0.29064587973273942</v>
      </c>
      <c r="O42" s="2">
        <f t="shared" si="4"/>
        <v>0.125</v>
      </c>
      <c r="P42" s="2">
        <f t="shared" si="4"/>
        <v>0.12360801781737193</v>
      </c>
      <c r="Q42" s="2">
        <f t="shared" si="4"/>
        <v>0.19070155902004454</v>
      </c>
      <c r="R42" s="2">
        <f t="shared" si="4"/>
        <v>0.56069042316258355</v>
      </c>
    </row>
    <row r="43" spans="1:18" x14ac:dyDescent="0.25">
      <c r="A43" s="13" t="s">
        <v>91</v>
      </c>
      <c r="B43" s="13" t="s">
        <v>93</v>
      </c>
      <c r="C43" s="2">
        <f t="shared" si="1"/>
        <v>0.11428571428571428</v>
      </c>
      <c r="D43" s="2">
        <f t="shared" si="1"/>
        <v>0.2</v>
      </c>
      <c r="E43" s="2">
        <f t="shared" si="1"/>
        <v>0.35428571428571426</v>
      </c>
      <c r="F43" s="2">
        <f t="shared" si="1"/>
        <v>0.33142857142857141</v>
      </c>
      <c r="G43" s="2">
        <f t="shared" si="2"/>
        <v>6.8571428571428575E-2</v>
      </c>
      <c r="H43" s="2">
        <f t="shared" si="2"/>
        <v>0.10285714285714286</v>
      </c>
      <c r="I43" s="2">
        <f t="shared" si="2"/>
        <v>0.29714285714285715</v>
      </c>
      <c r="J43" s="2">
        <f t="shared" si="2"/>
        <v>0.53142857142857147</v>
      </c>
      <c r="K43" s="2">
        <f t="shared" si="3"/>
        <v>0.12571428571428572</v>
      </c>
      <c r="L43" s="2">
        <f t="shared" si="3"/>
        <v>0.21142857142857144</v>
      </c>
      <c r="M43" s="2">
        <f t="shared" si="3"/>
        <v>0.37142857142857144</v>
      </c>
      <c r="N43" s="2">
        <f t="shared" si="3"/>
        <v>0.29142857142857143</v>
      </c>
      <c r="O43" s="2">
        <f t="shared" si="4"/>
        <v>5.7142857142857141E-2</v>
      </c>
      <c r="P43" s="2">
        <f t="shared" si="4"/>
        <v>8.5714285714285715E-2</v>
      </c>
      <c r="Q43" s="2">
        <f t="shared" si="4"/>
        <v>0.26857142857142857</v>
      </c>
      <c r="R43" s="2">
        <f t="shared" si="4"/>
        <v>0.58857142857142852</v>
      </c>
    </row>
    <row r="44" spans="1:18" x14ac:dyDescent="0.25">
      <c r="A44" s="13" t="s">
        <v>87</v>
      </c>
      <c r="B44" s="13" t="s">
        <v>88</v>
      </c>
      <c r="C44" s="2">
        <f t="shared" si="1"/>
        <v>0.15920398009950248</v>
      </c>
      <c r="D44" s="2">
        <f t="shared" si="1"/>
        <v>0.18407960199004975</v>
      </c>
      <c r="E44" s="2">
        <f t="shared" si="1"/>
        <v>0.31840796019900497</v>
      </c>
      <c r="F44" s="2">
        <f t="shared" si="1"/>
        <v>0.3383084577114428</v>
      </c>
      <c r="G44" s="2">
        <f t="shared" si="2"/>
        <v>7.9601990049751242E-2</v>
      </c>
      <c r="H44" s="2">
        <f t="shared" si="2"/>
        <v>0.14925373134328357</v>
      </c>
      <c r="I44" s="2">
        <f t="shared" si="2"/>
        <v>0.23880597014925373</v>
      </c>
      <c r="J44" s="2">
        <f t="shared" si="2"/>
        <v>0.53233830845771146</v>
      </c>
      <c r="K44" s="2">
        <f t="shared" si="3"/>
        <v>0.1691542288557214</v>
      </c>
      <c r="L44" s="2">
        <f t="shared" si="3"/>
        <v>0.19900497512437812</v>
      </c>
      <c r="M44" s="2">
        <f t="shared" si="3"/>
        <v>0.32835820895522388</v>
      </c>
      <c r="N44" s="2">
        <f t="shared" si="3"/>
        <v>0.30348258706467662</v>
      </c>
      <c r="O44" s="2">
        <f t="shared" si="4"/>
        <v>6.4676616915422883E-2</v>
      </c>
      <c r="P44" s="2">
        <f t="shared" si="4"/>
        <v>0.12437810945273632</v>
      </c>
      <c r="Q44" s="2">
        <f t="shared" si="4"/>
        <v>0.24875621890547264</v>
      </c>
      <c r="R44" s="2">
        <f t="shared" si="4"/>
        <v>0.56218905472636815</v>
      </c>
    </row>
    <row r="45" spans="1:18" x14ac:dyDescent="0.25">
      <c r="A45" s="13" t="s">
        <v>45</v>
      </c>
      <c r="B45" s="13" t="s">
        <v>46</v>
      </c>
      <c r="C45" s="2">
        <f t="shared" si="1"/>
        <v>0.49530761209593327</v>
      </c>
      <c r="D45" s="2">
        <f t="shared" si="1"/>
        <v>0.13034410844629823</v>
      </c>
      <c r="E45" s="2">
        <f t="shared" si="1"/>
        <v>0.17101147028154329</v>
      </c>
      <c r="F45" s="2">
        <f t="shared" si="1"/>
        <v>0.20333680917622524</v>
      </c>
      <c r="G45" s="2">
        <f t="shared" si="2"/>
        <v>0.35870698644421273</v>
      </c>
      <c r="H45" s="2">
        <f t="shared" si="2"/>
        <v>0.17622523461939521</v>
      </c>
      <c r="I45" s="2">
        <f t="shared" si="2"/>
        <v>0.13764337851929093</v>
      </c>
      <c r="J45" s="2">
        <f t="shared" si="2"/>
        <v>0.32742440041710114</v>
      </c>
      <c r="K45" s="2">
        <f t="shared" si="3"/>
        <v>0.51199165797705948</v>
      </c>
      <c r="L45" s="2">
        <f t="shared" si="3"/>
        <v>0.12930135557872785</v>
      </c>
      <c r="M45" s="2">
        <f t="shared" si="3"/>
        <v>0.19499478623566216</v>
      </c>
      <c r="N45" s="2">
        <f t="shared" si="3"/>
        <v>0.16371220020855057</v>
      </c>
      <c r="O45" s="2">
        <f t="shared" si="4"/>
        <v>0.30761209593326383</v>
      </c>
      <c r="P45" s="2">
        <f t="shared" si="4"/>
        <v>0.20125130344108447</v>
      </c>
      <c r="Q45" s="2">
        <f t="shared" si="4"/>
        <v>0.12721584984358708</v>
      </c>
      <c r="R45" s="2">
        <f t="shared" si="4"/>
        <v>0.36392075078206465</v>
      </c>
    </row>
    <row r="46" spans="1:18" x14ac:dyDescent="0.25">
      <c r="B46" s="13" t="s">
        <v>18</v>
      </c>
      <c r="C46" s="2">
        <f t="shared" si="1"/>
        <v>0.24207349682939874</v>
      </c>
      <c r="D46" s="2">
        <f t="shared" si="1"/>
        <v>0.16513866605546643</v>
      </c>
      <c r="E46" s="2">
        <f t="shared" si="1"/>
        <v>0.26915730766292306</v>
      </c>
      <c r="F46" s="2">
        <f t="shared" si="1"/>
        <v>0.32363052945221177</v>
      </c>
      <c r="G46" s="2">
        <f>H22/($H22+$I22+$J22+$K22)</f>
        <v>0.16506226602490642</v>
      </c>
      <c r="H46" s="2">
        <f>I22/($H22+$I22+$J22+$K22)</f>
        <v>0.12651845060738023</v>
      </c>
      <c r="I46" s="2">
        <f>J22/($H22+$I22+$J22+$K22)</f>
        <v>0.206203682481473</v>
      </c>
      <c r="J46" s="2">
        <f>K22/($H22+$I22+$J22+$K22)</f>
        <v>0.5022156008862404</v>
      </c>
      <c r="K46" s="2">
        <f t="shared" si="3"/>
        <v>0.26740010696004279</v>
      </c>
      <c r="L46" s="2">
        <f t="shared" si="3"/>
        <v>0.14966765986706396</v>
      </c>
      <c r="M46" s="2">
        <f t="shared" si="3"/>
        <v>0.30846512338604937</v>
      </c>
      <c r="N46" s="2">
        <f t="shared" si="3"/>
        <v>0.27446710978684391</v>
      </c>
      <c r="O46" s="2">
        <f t="shared" si="4"/>
        <v>0.13072045228818091</v>
      </c>
      <c r="P46" s="2">
        <f t="shared" si="4"/>
        <v>0.13087325234930094</v>
      </c>
      <c r="Q46" s="2">
        <f t="shared" si="4"/>
        <v>0.18622507449002978</v>
      </c>
      <c r="R46" s="2">
        <f t="shared" si="4"/>
        <v>0.55218122087248833</v>
      </c>
    </row>
    <row r="47" spans="1:18" x14ac:dyDescent="0.25">
      <c r="C47" s="2"/>
      <c r="D47" s="2"/>
      <c r="E47" s="2"/>
      <c r="F47" s="2"/>
    </row>
    <row r="48" spans="1:18" x14ac:dyDescent="0.25">
      <c r="D48" s="5"/>
      <c r="P48" s="5"/>
    </row>
    <row r="49" spans="2:12" x14ac:dyDescent="0.25">
      <c r="B49" s="10"/>
      <c r="C49" s="10" t="s">
        <v>83</v>
      </c>
      <c r="D49" s="10" t="s">
        <v>84</v>
      </c>
      <c r="E49" s="10" t="s">
        <v>61</v>
      </c>
      <c r="F49" s="10" t="s">
        <v>85</v>
      </c>
      <c r="I49" s="5"/>
      <c r="L49" s="5"/>
    </row>
    <row r="50" spans="2:12" x14ac:dyDescent="0.25">
      <c r="B50" s="10" t="s">
        <v>57</v>
      </c>
      <c r="C50" s="15">
        <f>C46</f>
        <v>0.24207349682939874</v>
      </c>
      <c r="D50" s="15">
        <f>G46</f>
        <v>0.16506226602490642</v>
      </c>
      <c r="E50" s="15">
        <f>K46</f>
        <v>0.26740010696004279</v>
      </c>
      <c r="F50" s="15">
        <f>O46</f>
        <v>0.13072045228818091</v>
      </c>
    </row>
    <row r="51" spans="2:12" x14ac:dyDescent="0.25">
      <c r="B51" s="10" t="s">
        <v>67</v>
      </c>
      <c r="C51" s="15">
        <f>D46</f>
        <v>0.16513866605546643</v>
      </c>
      <c r="D51" s="15">
        <f>H46</f>
        <v>0.12651845060738023</v>
      </c>
      <c r="E51" s="15">
        <f>L46</f>
        <v>0.14966765986706396</v>
      </c>
      <c r="F51" s="15">
        <f>P46</f>
        <v>0.13087325234930094</v>
      </c>
    </row>
    <row r="52" spans="2:12" x14ac:dyDescent="0.25">
      <c r="B52" s="10" t="s">
        <v>86</v>
      </c>
      <c r="C52" s="15">
        <f>E46</f>
        <v>0.26915730766292306</v>
      </c>
      <c r="D52" s="15">
        <f>I46</f>
        <v>0.206203682481473</v>
      </c>
      <c r="E52" s="15">
        <f>M46</f>
        <v>0.30846512338604937</v>
      </c>
      <c r="F52" s="15">
        <f>Q46</f>
        <v>0.18622507449002978</v>
      </c>
    </row>
    <row r="53" spans="2:12" x14ac:dyDescent="0.25">
      <c r="B53" s="10" t="s">
        <v>68</v>
      </c>
      <c r="C53" s="15">
        <f>F46</f>
        <v>0.32363052945221177</v>
      </c>
      <c r="D53" s="15">
        <f>J46</f>
        <v>0.5022156008862404</v>
      </c>
      <c r="E53" s="15">
        <f>N46</f>
        <v>0.27446710978684391</v>
      </c>
      <c r="F53" s="15">
        <f>R46</f>
        <v>0.55218122087248833</v>
      </c>
    </row>
  </sheetData>
  <mergeCells count="4">
    <mergeCell ref="C25:F25"/>
    <mergeCell ref="G25:J25"/>
    <mergeCell ref="K25:N25"/>
    <mergeCell ref="O25:R25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53"/>
  <sheetViews>
    <sheetView topLeftCell="A10" zoomScale="80" zoomScaleNormal="80" workbookViewId="0">
      <selection activeCell="B51" sqref="B51"/>
    </sheetView>
  </sheetViews>
  <sheetFormatPr baseColWidth="10" defaultColWidth="9.140625" defaultRowHeight="15" x14ac:dyDescent="0.25"/>
  <cols>
    <col min="3" max="3" width="11.42578125" customWidth="1"/>
  </cols>
  <sheetData>
    <row r="1" spans="1:20" ht="38.25" x14ac:dyDescent="0.25">
      <c r="A1" s="16" t="s">
        <v>99</v>
      </c>
      <c r="B1" s="16" t="s">
        <v>100</v>
      </c>
      <c r="C1" s="16" t="s">
        <v>101</v>
      </c>
      <c r="D1" s="16" t="s">
        <v>102</v>
      </c>
      <c r="E1" s="16" t="s">
        <v>103</v>
      </c>
      <c r="F1" s="16" t="s">
        <v>104</v>
      </c>
      <c r="G1" s="16" t="s">
        <v>105</v>
      </c>
      <c r="H1" s="16" t="s">
        <v>106</v>
      </c>
      <c r="I1" s="16" t="s">
        <v>107</v>
      </c>
      <c r="J1" s="16" t="s">
        <v>108</v>
      </c>
      <c r="K1" s="16" t="s">
        <v>109</v>
      </c>
      <c r="L1" s="16" t="s">
        <v>110</v>
      </c>
      <c r="M1" s="16" t="s">
        <v>111</v>
      </c>
      <c r="N1" s="16" t="s">
        <v>112</v>
      </c>
      <c r="O1" s="16" t="s">
        <v>113</v>
      </c>
      <c r="P1" s="16" t="s">
        <v>114</v>
      </c>
      <c r="Q1" s="16" t="s">
        <v>115</v>
      </c>
      <c r="R1" s="16" t="s">
        <v>116</v>
      </c>
      <c r="S1" s="16" t="s">
        <v>117</v>
      </c>
      <c r="T1" s="16" t="s">
        <v>118</v>
      </c>
    </row>
    <row r="2" spans="1:20" x14ac:dyDescent="0.25">
      <c r="A2" s="17" t="s">
        <v>122</v>
      </c>
      <c r="B2" s="17" t="s">
        <v>123</v>
      </c>
      <c r="C2" s="17" t="s">
        <v>124</v>
      </c>
      <c r="D2" s="18">
        <v>4</v>
      </c>
      <c r="E2" s="18">
        <v>3</v>
      </c>
      <c r="F2" s="18">
        <v>9</v>
      </c>
      <c r="G2" s="18">
        <v>6</v>
      </c>
      <c r="H2" s="18">
        <v>3</v>
      </c>
      <c r="I2" s="18">
        <v>1</v>
      </c>
      <c r="J2" s="18">
        <v>6</v>
      </c>
      <c r="K2" s="18">
        <v>12</v>
      </c>
      <c r="L2" s="18">
        <v>5</v>
      </c>
      <c r="M2" s="18">
        <v>2</v>
      </c>
      <c r="N2" s="18">
        <v>9</v>
      </c>
      <c r="O2" s="18">
        <v>6</v>
      </c>
      <c r="P2" s="18">
        <v>2</v>
      </c>
      <c r="Q2" s="18">
        <v>2</v>
      </c>
      <c r="R2" s="18">
        <v>5</v>
      </c>
      <c r="S2" s="18">
        <v>13</v>
      </c>
      <c r="T2" s="18">
        <v>22</v>
      </c>
    </row>
    <row r="3" spans="1:20" x14ac:dyDescent="0.25">
      <c r="A3" s="17" t="s">
        <v>122</v>
      </c>
      <c r="B3" s="17" t="s">
        <v>120</v>
      </c>
      <c r="C3" s="17" t="s">
        <v>121</v>
      </c>
      <c r="D3" s="18">
        <v>9</v>
      </c>
      <c r="E3" s="18">
        <v>8</v>
      </c>
      <c r="F3" s="18">
        <v>21</v>
      </c>
      <c r="G3" s="18">
        <v>24</v>
      </c>
      <c r="H3" s="18">
        <v>4</v>
      </c>
      <c r="I3" s="18">
        <v>6</v>
      </c>
      <c r="J3" s="18">
        <v>14</v>
      </c>
      <c r="K3" s="18">
        <v>38</v>
      </c>
      <c r="L3" s="18">
        <v>10</v>
      </c>
      <c r="M3" s="18">
        <v>7</v>
      </c>
      <c r="N3" s="18">
        <v>20</v>
      </c>
      <c r="O3" s="18">
        <v>25</v>
      </c>
      <c r="P3" s="18">
        <v>3</v>
      </c>
      <c r="Q3" s="18">
        <v>4</v>
      </c>
      <c r="R3" s="18">
        <v>13</v>
      </c>
      <c r="S3" s="18">
        <v>42</v>
      </c>
      <c r="T3" s="18">
        <v>62</v>
      </c>
    </row>
    <row r="4" spans="1:20" x14ac:dyDescent="0.25">
      <c r="A4" s="17" t="s">
        <v>122</v>
      </c>
      <c r="B4" s="17" t="s">
        <v>41</v>
      </c>
      <c r="C4" s="17" t="s">
        <v>42</v>
      </c>
      <c r="D4" s="18">
        <v>407</v>
      </c>
      <c r="E4" s="18">
        <v>265</v>
      </c>
      <c r="F4" s="18">
        <v>507</v>
      </c>
      <c r="G4" s="18">
        <v>708</v>
      </c>
      <c r="H4" s="18">
        <v>289</v>
      </c>
      <c r="I4" s="18">
        <v>189</v>
      </c>
      <c r="J4" s="18">
        <v>370</v>
      </c>
      <c r="K4" s="18">
        <v>1039</v>
      </c>
      <c r="L4" s="18">
        <v>447</v>
      </c>
      <c r="M4" s="18">
        <v>236</v>
      </c>
      <c r="N4" s="18">
        <v>607</v>
      </c>
      <c r="O4" s="18">
        <v>597</v>
      </c>
      <c r="P4" s="18">
        <v>212</v>
      </c>
      <c r="Q4" s="18">
        <v>211</v>
      </c>
      <c r="R4" s="18">
        <v>326</v>
      </c>
      <c r="S4" s="18">
        <v>1138</v>
      </c>
      <c r="T4" s="18">
        <v>1887</v>
      </c>
    </row>
    <row r="5" spans="1:20" x14ac:dyDescent="0.25">
      <c r="A5" s="17" t="s">
        <v>122</v>
      </c>
      <c r="B5" s="17" t="s">
        <v>89</v>
      </c>
      <c r="C5" s="17" t="s">
        <v>90</v>
      </c>
      <c r="D5" s="18">
        <v>23</v>
      </c>
      <c r="E5" s="18">
        <v>24</v>
      </c>
      <c r="F5" s="18">
        <v>33</v>
      </c>
      <c r="G5" s="18">
        <v>54</v>
      </c>
      <c r="H5" s="18">
        <v>11</v>
      </c>
      <c r="I5" s="18">
        <v>18</v>
      </c>
      <c r="J5" s="18">
        <v>30</v>
      </c>
      <c r="K5" s="18">
        <v>75</v>
      </c>
      <c r="L5" s="18">
        <v>29</v>
      </c>
      <c r="M5" s="18">
        <v>21</v>
      </c>
      <c r="N5" s="18">
        <v>39</v>
      </c>
      <c r="O5" s="18">
        <v>45</v>
      </c>
      <c r="P5" s="18">
        <v>8</v>
      </c>
      <c r="Q5" s="18">
        <v>15</v>
      </c>
      <c r="R5" s="18">
        <v>30</v>
      </c>
      <c r="S5" s="18">
        <v>81</v>
      </c>
      <c r="T5" s="18">
        <v>134</v>
      </c>
    </row>
    <row r="6" spans="1:20" x14ac:dyDescent="0.25">
      <c r="A6" s="17" t="s">
        <v>122</v>
      </c>
      <c r="B6" s="17" t="s">
        <v>21</v>
      </c>
      <c r="C6" s="17" t="s">
        <v>22</v>
      </c>
      <c r="D6" s="18">
        <v>292</v>
      </c>
      <c r="E6" s="18">
        <v>142</v>
      </c>
      <c r="F6" s="18">
        <v>209</v>
      </c>
      <c r="G6" s="18">
        <v>219</v>
      </c>
      <c r="H6" s="18">
        <v>215</v>
      </c>
      <c r="I6" s="18">
        <v>132</v>
      </c>
      <c r="J6" s="18">
        <v>164</v>
      </c>
      <c r="K6" s="18">
        <v>351</v>
      </c>
      <c r="L6" s="18">
        <v>313</v>
      </c>
      <c r="M6" s="18">
        <v>137</v>
      </c>
      <c r="N6" s="18">
        <v>241</v>
      </c>
      <c r="O6" s="18">
        <v>171</v>
      </c>
      <c r="P6" s="18">
        <v>168</v>
      </c>
      <c r="Q6" s="18">
        <v>149</v>
      </c>
      <c r="R6" s="18">
        <v>155</v>
      </c>
      <c r="S6" s="18">
        <v>390</v>
      </c>
      <c r="T6" s="18">
        <v>862</v>
      </c>
    </row>
    <row r="7" spans="1:20" x14ac:dyDescent="0.25">
      <c r="A7" s="17" t="s">
        <v>122</v>
      </c>
      <c r="B7" s="17" t="s">
        <v>31</v>
      </c>
      <c r="C7" s="17" t="s">
        <v>32</v>
      </c>
      <c r="D7" s="18">
        <v>359</v>
      </c>
      <c r="E7" s="18">
        <v>295</v>
      </c>
      <c r="F7" s="18">
        <v>455</v>
      </c>
      <c r="G7" s="18">
        <v>796</v>
      </c>
      <c r="H7" s="18">
        <v>236</v>
      </c>
      <c r="I7" s="18">
        <v>231</v>
      </c>
      <c r="J7" s="18">
        <v>395</v>
      </c>
      <c r="K7" s="18">
        <v>1043</v>
      </c>
      <c r="L7" s="18">
        <v>411</v>
      </c>
      <c r="M7" s="18">
        <v>260</v>
      </c>
      <c r="N7" s="18">
        <v>601</v>
      </c>
      <c r="O7" s="18">
        <v>633</v>
      </c>
      <c r="P7" s="18">
        <v>184</v>
      </c>
      <c r="Q7" s="18">
        <v>235</v>
      </c>
      <c r="R7" s="18">
        <v>325</v>
      </c>
      <c r="S7" s="18">
        <v>1161</v>
      </c>
      <c r="T7" s="18">
        <v>1905</v>
      </c>
    </row>
    <row r="8" spans="1:20" x14ac:dyDescent="0.25">
      <c r="A8" s="17" t="s">
        <v>122</v>
      </c>
      <c r="B8" s="17" t="s">
        <v>37</v>
      </c>
      <c r="C8" s="17" t="s">
        <v>38</v>
      </c>
      <c r="D8" s="18">
        <v>272</v>
      </c>
      <c r="E8" s="18">
        <v>181</v>
      </c>
      <c r="F8" s="18">
        <v>259</v>
      </c>
      <c r="G8" s="18">
        <v>456</v>
      </c>
      <c r="H8" s="18">
        <v>187</v>
      </c>
      <c r="I8" s="18">
        <v>151</v>
      </c>
      <c r="J8" s="18">
        <v>212</v>
      </c>
      <c r="K8" s="18">
        <v>618</v>
      </c>
      <c r="L8" s="18">
        <v>303</v>
      </c>
      <c r="M8" s="18">
        <v>165</v>
      </c>
      <c r="N8" s="18">
        <v>334</v>
      </c>
      <c r="O8" s="18">
        <v>366</v>
      </c>
      <c r="P8" s="18">
        <v>155</v>
      </c>
      <c r="Q8" s="18">
        <v>151</v>
      </c>
      <c r="R8" s="18">
        <v>191</v>
      </c>
      <c r="S8" s="18">
        <v>671</v>
      </c>
      <c r="T8" s="18">
        <v>1168</v>
      </c>
    </row>
    <row r="9" spans="1:20" x14ac:dyDescent="0.25">
      <c r="A9" s="17" t="s">
        <v>122</v>
      </c>
      <c r="B9" s="17" t="s">
        <v>81</v>
      </c>
      <c r="C9" s="17" t="s">
        <v>82</v>
      </c>
      <c r="D9" s="18">
        <v>1022</v>
      </c>
      <c r="E9" s="18">
        <v>366</v>
      </c>
      <c r="F9" s="18">
        <v>367</v>
      </c>
      <c r="G9" s="18">
        <v>551</v>
      </c>
      <c r="H9" s="18">
        <v>638</v>
      </c>
      <c r="I9" s="18">
        <v>489</v>
      </c>
      <c r="J9" s="18">
        <v>323</v>
      </c>
      <c r="K9" s="18">
        <v>856</v>
      </c>
      <c r="L9" s="18">
        <v>1119</v>
      </c>
      <c r="M9" s="18">
        <v>320</v>
      </c>
      <c r="N9" s="18">
        <v>394</v>
      </c>
      <c r="O9" s="18">
        <v>473</v>
      </c>
      <c r="P9" s="18">
        <v>558</v>
      </c>
      <c r="Q9" s="18">
        <v>517</v>
      </c>
      <c r="R9" s="18">
        <v>312</v>
      </c>
      <c r="S9" s="18">
        <v>919</v>
      </c>
      <c r="T9" s="18">
        <v>2306</v>
      </c>
    </row>
    <row r="10" spans="1:20" x14ac:dyDescent="0.25">
      <c r="A10" s="17" t="s">
        <v>122</v>
      </c>
      <c r="B10" s="17" t="s">
        <v>19</v>
      </c>
      <c r="C10" s="17" t="s">
        <v>20</v>
      </c>
      <c r="D10" s="18">
        <v>606</v>
      </c>
      <c r="E10" s="18">
        <v>371</v>
      </c>
      <c r="F10" s="18">
        <v>567</v>
      </c>
      <c r="G10" s="18">
        <v>672</v>
      </c>
      <c r="H10" s="18">
        <v>394</v>
      </c>
      <c r="I10" s="18">
        <v>335</v>
      </c>
      <c r="J10" s="18">
        <v>456</v>
      </c>
      <c r="K10" s="18">
        <v>1031</v>
      </c>
      <c r="L10" s="18">
        <v>673</v>
      </c>
      <c r="M10" s="18">
        <v>325</v>
      </c>
      <c r="N10" s="18">
        <v>658</v>
      </c>
      <c r="O10" s="18">
        <v>560</v>
      </c>
      <c r="P10" s="18">
        <v>301</v>
      </c>
      <c r="Q10" s="18">
        <v>342</v>
      </c>
      <c r="R10" s="18">
        <v>403</v>
      </c>
      <c r="S10" s="18">
        <v>1170</v>
      </c>
      <c r="T10" s="18">
        <v>2216</v>
      </c>
    </row>
    <row r="11" spans="1:20" x14ac:dyDescent="0.25">
      <c r="A11" s="17" t="s">
        <v>122</v>
      </c>
      <c r="B11" s="17" t="s">
        <v>43</v>
      </c>
      <c r="C11" s="17" t="s">
        <v>44</v>
      </c>
      <c r="D11" s="18">
        <v>273</v>
      </c>
      <c r="E11" s="18">
        <v>176</v>
      </c>
      <c r="F11" s="18">
        <v>288</v>
      </c>
      <c r="G11" s="18">
        <v>308</v>
      </c>
      <c r="H11" s="18">
        <v>199</v>
      </c>
      <c r="I11" s="18">
        <v>139</v>
      </c>
      <c r="J11" s="18">
        <v>225</v>
      </c>
      <c r="K11" s="18">
        <v>482</v>
      </c>
      <c r="L11" s="18">
        <v>299</v>
      </c>
      <c r="M11" s="18">
        <v>151</v>
      </c>
      <c r="N11" s="18">
        <v>310</v>
      </c>
      <c r="O11" s="18">
        <v>285</v>
      </c>
      <c r="P11" s="18">
        <v>154</v>
      </c>
      <c r="Q11" s="18">
        <v>148</v>
      </c>
      <c r="R11" s="18">
        <v>206</v>
      </c>
      <c r="S11" s="18">
        <v>537</v>
      </c>
      <c r="T11" s="18">
        <v>1045</v>
      </c>
    </row>
    <row r="12" spans="1:20" x14ac:dyDescent="0.25">
      <c r="A12" s="17" t="s">
        <v>122</v>
      </c>
      <c r="B12" s="17" t="s">
        <v>25</v>
      </c>
      <c r="C12" s="17" t="s">
        <v>26</v>
      </c>
      <c r="D12" s="18">
        <v>780</v>
      </c>
      <c r="E12" s="18">
        <v>534</v>
      </c>
      <c r="F12" s="18">
        <v>956</v>
      </c>
      <c r="G12" s="18">
        <v>1131</v>
      </c>
      <c r="H12" s="18">
        <v>512</v>
      </c>
      <c r="I12" s="18">
        <v>416</v>
      </c>
      <c r="J12" s="18">
        <v>735</v>
      </c>
      <c r="K12" s="18">
        <v>1738</v>
      </c>
      <c r="L12" s="18">
        <v>866</v>
      </c>
      <c r="M12" s="18">
        <v>469</v>
      </c>
      <c r="N12" s="18">
        <v>1071</v>
      </c>
      <c r="O12" s="18">
        <v>995</v>
      </c>
      <c r="P12" s="18">
        <v>376</v>
      </c>
      <c r="Q12" s="18">
        <v>471</v>
      </c>
      <c r="R12" s="18">
        <v>647</v>
      </c>
      <c r="S12" s="18">
        <v>1907</v>
      </c>
      <c r="T12" s="18">
        <v>3401</v>
      </c>
    </row>
    <row r="13" spans="1:20" x14ac:dyDescent="0.25">
      <c r="A13" s="17" t="s">
        <v>122</v>
      </c>
      <c r="B13" s="17" t="s">
        <v>39</v>
      </c>
      <c r="C13" s="17" t="s">
        <v>40</v>
      </c>
      <c r="D13" s="18">
        <v>369</v>
      </c>
      <c r="E13" s="18">
        <v>399</v>
      </c>
      <c r="F13" s="18">
        <v>735</v>
      </c>
      <c r="G13" s="18">
        <v>696</v>
      </c>
      <c r="H13" s="18">
        <v>245</v>
      </c>
      <c r="I13" s="18">
        <v>222</v>
      </c>
      <c r="J13" s="18">
        <v>563</v>
      </c>
      <c r="K13" s="18">
        <v>1169</v>
      </c>
      <c r="L13" s="18">
        <v>412</v>
      </c>
      <c r="M13" s="18">
        <v>366</v>
      </c>
      <c r="N13" s="18">
        <v>807</v>
      </c>
      <c r="O13" s="18">
        <v>614</v>
      </c>
      <c r="P13" s="18">
        <v>186</v>
      </c>
      <c r="Q13" s="18">
        <v>243</v>
      </c>
      <c r="R13" s="18">
        <v>478</v>
      </c>
      <c r="S13" s="18">
        <v>1292</v>
      </c>
      <c r="T13" s="18">
        <v>2199</v>
      </c>
    </row>
    <row r="14" spans="1:20" x14ac:dyDescent="0.25">
      <c r="A14" s="17" t="s">
        <v>122</v>
      </c>
      <c r="B14" s="17" t="s">
        <v>35</v>
      </c>
      <c r="C14" s="17" t="s">
        <v>36</v>
      </c>
      <c r="D14" s="18">
        <v>146</v>
      </c>
      <c r="E14" s="18">
        <v>250</v>
      </c>
      <c r="F14" s="18">
        <v>430</v>
      </c>
      <c r="G14" s="18">
        <v>393</v>
      </c>
      <c r="H14" s="18">
        <v>100</v>
      </c>
      <c r="I14" s="18">
        <v>131</v>
      </c>
      <c r="J14" s="18">
        <v>346</v>
      </c>
      <c r="K14" s="18">
        <v>642</v>
      </c>
      <c r="L14" s="18">
        <v>167</v>
      </c>
      <c r="M14" s="18">
        <v>235</v>
      </c>
      <c r="N14" s="18">
        <v>491</v>
      </c>
      <c r="O14" s="18">
        <v>326</v>
      </c>
      <c r="P14" s="18">
        <v>80</v>
      </c>
      <c r="Q14" s="18">
        <v>112</v>
      </c>
      <c r="R14" s="18">
        <v>301</v>
      </c>
      <c r="S14" s="18">
        <v>726</v>
      </c>
      <c r="T14" s="18">
        <v>1219</v>
      </c>
    </row>
    <row r="15" spans="1:20" x14ac:dyDescent="0.25">
      <c r="A15" s="17" t="s">
        <v>122</v>
      </c>
      <c r="B15" s="17" t="s">
        <v>33</v>
      </c>
      <c r="C15" s="17" t="s">
        <v>34</v>
      </c>
      <c r="D15" s="18">
        <v>590</v>
      </c>
      <c r="E15" s="18">
        <v>434</v>
      </c>
      <c r="F15" s="18">
        <v>711</v>
      </c>
      <c r="G15" s="18">
        <v>819</v>
      </c>
      <c r="H15" s="18">
        <v>337</v>
      </c>
      <c r="I15" s="18">
        <v>341</v>
      </c>
      <c r="J15" s="18">
        <v>530</v>
      </c>
      <c r="K15" s="18">
        <v>1346</v>
      </c>
      <c r="L15" s="18">
        <v>666</v>
      </c>
      <c r="M15" s="18">
        <v>391</v>
      </c>
      <c r="N15" s="18">
        <v>809</v>
      </c>
      <c r="O15" s="18">
        <v>688</v>
      </c>
      <c r="P15" s="18">
        <v>237</v>
      </c>
      <c r="Q15" s="18">
        <v>329</v>
      </c>
      <c r="R15" s="18">
        <v>524</v>
      </c>
      <c r="S15" s="18">
        <v>1464</v>
      </c>
      <c r="T15" s="18">
        <v>2554</v>
      </c>
    </row>
    <row r="16" spans="1:20" x14ac:dyDescent="0.25">
      <c r="A16" s="17" t="s">
        <v>122</v>
      </c>
      <c r="B16" s="17" t="s">
        <v>27</v>
      </c>
      <c r="C16" s="17" t="s">
        <v>28</v>
      </c>
      <c r="D16" s="18">
        <v>63</v>
      </c>
      <c r="E16" s="18">
        <v>51</v>
      </c>
      <c r="F16" s="18">
        <v>98</v>
      </c>
      <c r="G16" s="18">
        <v>72</v>
      </c>
      <c r="H16" s="18">
        <v>49</v>
      </c>
      <c r="I16" s="18">
        <v>24</v>
      </c>
      <c r="J16" s="18">
        <v>72</v>
      </c>
      <c r="K16" s="18">
        <v>139</v>
      </c>
      <c r="L16" s="18">
        <v>67</v>
      </c>
      <c r="M16" s="18">
        <v>47</v>
      </c>
      <c r="N16" s="18">
        <v>100</v>
      </c>
      <c r="O16" s="18">
        <v>70</v>
      </c>
      <c r="P16" s="18">
        <v>41</v>
      </c>
      <c r="Q16" s="18">
        <v>27</v>
      </c>
      <c r="R16" s="18">
        <v>66</v>
      </c>
      <c r="S16" s="18">
        <v>150</v>
      </c>
      <c r="T16" s="18">
        <v>284</v>
      </c>
    </row>
    <row r="17" spans="1:20" x14ac:dyDescent="0.25">
      <c r="A17" s="17" t="s">
        <v>122</v>
      </c>
      <c r="B17" s="17" t="s">
        <v>29</v>
      </c>
      <c r="C17" s="17" t="s">
        <v>30</v>
      </c>
      <c r="D17" s="18">
        <v>135</v>
      </c>
      <c r="E17" s="18">
        <v>89</v>
      </c>
      <c r="F17" s="18">
        <v>151</v>
      </c>
      <c r="G17" s="18">
        <v>125</v>
      </c>
      <c r="H17" s="18">
        <v>87</v>
      </c>
      <c r="I17" s="18">
        <v>82</v>
      </c>
      <c r="J17" s="18">
        <v>119</v>
      </c>
      <c r="K17" s="18">
        <v>212</v>
      </c>
      <c r="L17" s="18">
        <v>147</v>
      </c>
      <c r="M17" s="18">
        <v>88</v>
      </c>
      <c r="N17" s="18">
        <v>155</v>
      </c>
      <c r="O17" s="18">
        <v>110</v>
      </c>
      <c r="P17" s="18">
        <v>65</v>
      </c>
      <c r="Q17" s="18">
        <v>94</v>
      </c>
      <c r="R17" s="18">
        <v>99</v>
      </c>
      <c r="S17" s="18">
        <v>242</v>
      </c>
      <c r="T17" s="18">
        <v>500</v>
      </c>
    </row>
    <row r="18" spans="1:20" x14ac:dyDescent="0.25">
      <c r="A18" s="17" t="s">
        <v>122</v>
      </c>
      <c r="B18" s="17" t="s">
        <v>23</v>
      </c>
      <c r="C18" s="17" t="s">
        <v>24</v>
      </c>
      <c r="D18" s="18">
        <v>871</v>
      </c>
      <c r="E18" s="18">
        <v>639</v>
      </c>
      <c r="F18" s="18">
        <v>991</v>
      </c>
      <c r="G18" s="18">
        <v>1105</v>
      </c>
      <c r="H18" s="18">
        <v>597</v>
      </c>
      <c r="I18" s="18">
        <v>450</v>
      </c>
      <c r="J18" s="18">
        <v>797</v>
      </c>
      <c r="K18" s="18">
        <v>1762</v>
      </c>
      <c r="L18" s="18">
        <v>957</v>
      </c>
      <c r="M18" s="18">
        <v>564</v>
      </c>
      <c r="N18" s="18">
        <v>1086</v>
      </c>
      <c r="O18" s="18">
        <v>999</v>
      </c>
      <c r="P18" s="18">
        <v>474</v>
      </c>
      <c r="Q18" s="18">
        <v>455</v>
      </c>
      <c r="R18" s="18">
        <v>712</v>
      </c>
      <c r="S18" s="18">
        <v>1965</v>
      </c>
      <c r="T18" s="18">
        <v>3606</v>
      </c>
    </row>
    <row r="19" spans="1:20" x14ac:dyDescent="0.25">
      <c r="A19" s="17" t="s">
        <v>122</v>
      </c>
      <c r="B19" s="17" t="s">
        <v>91</v>
      </c>
      <c r="C19" s="17" t="s">
        <v>93</v>
      </c>
      <c r="D19" s="18">
        <v>26</v>
      </c>
      <c r="E19" s="18">
        <v>38</v>
      </c>
      <c r="F19" s="18">
        <v>70</v>
      </c>
      <c r="G19" s="18">
        <v>69</v>
      </c>
      <c r="H19" s="18">
        <v>15</v>
      </c>
      <c r="I19" s="18">
        <v>18</v>
      </c>
      <c r="J19" s="18">
        <v>54</v>
      </c>
      <c r="K19" s="18">
        <v>116</v>
      </c>
      <c r="L19" s="18">
        <v>30</v>
      </c>
      <c r="M19" s="18">
        <v>35</v>
      </c>
      <c r="N19" s="18">
        <v>82</v>
      </c>
      <c r="O19" s="18">
        <v>56</v>
      </c>
      <c r="P19" s="18">
        <v>9</v>
      </c>
      <c r="Q19" s="18">
        <v>17</v>
      </c>
      <c r="R19" s="18">
        <v>49</v>
      </c>
      <c r="S19" s="18">
        <v>128</v>
      </c>
      <c r="T19" s="18">
        <v>203</v>
      </c>
    </row>
    <row r="20" spans="1:20" x14ac:dyDescent="0.25">
      <c r="A20" s="17" t="s">
        <v>122</v>
      </c>
      <c r="B20" s="17" t="s">
        <v>87</v>
      </c>
      <c r="C20" s="17" t="s">
        <v>88</v>
      </c>
      <c r="D20" s="18">
        <v>35</v>
      </c>
      <c r="E20" s="18">
        <v>47</v>
      </c>
      <c r="F20" s="18">
        <v>77</v>
      </c>
      <c r="G20" s="18">
        <v>58</v>
      </c>
      <c r="H20" s="18">
        <v>26</v>
      </c>
      <c r="I20" s="18">
        <v>24</v>
      </c>
      <c r="J20" s="18">
        <v>61</v>
      </c>
      <c r="K20" s="18">
        <v>106</v>
      </c>
      <c r="L20" s="18">
        <v>39</v>
      </c>
      <c r="M20" s="18">
        <v>37</v>
      </c>
      <c r="N20" s="18">
        <v>87</v>
      </c>
      <c r="O20" s="18">
        <v>54</v>
      </c>
      <c r="P20" s="18">
        <v>20</v>
      </c>
      <c r="Q20" s="18">
        <v>24</v>
      </c>
      <c r="R20" s="18">
        <v>66</v>
      </c>
      <c r="S20" s="18">
        <v>107</v>
      </c>
      <c r="T20" s="18">
        <v>217</v>
      </c>
    </row>
    <row r="21" spans="1:20" x14ac:dyDescent="0.25">
      <c r="A21" s="17" t="s">
        <v>122</v>
      </c>
      <c r="B21" s="17" t="s">
        <v>45</v>
      </c>
      <c r="C21" s="17" t="s">
        <v>46</v>
      </c>
      <c r="D21" s="18">
        <v>512</v>
      </c>
      <c r="E21" s="18">
        <v>138</v>
      </c>
      <c r="F21" s="18">
        <v>175</v>
      </c>
      <c r="G21" s="18">
        <v>227</v>
      </c>
      <c r="H21" s="18">
        <v>358</v>
      </c>
      <c r="I21" s="18">
        <v>194</v>
      </c>
      <c r="J21" s="18">
        <v>151</v>
      </c>
      <c r="K21" s="18">
        <v>349</v>
      </c>
      <c r="L21" s="18">
        <v>533</v>
      </c>
      <c r="M21" s="18">
        <v>134</v>
      </c>
      <c r="N21" s="18">
        <v>187</v>
      </c>
      <c r="O21" s="18">
        <v>198</v>
      </c>
      <c r="P21" s="18">
        <v>328</v>
      </c>
      <c r="Q21" s="18">
        <v>210</v>
      </c>
      <c r="R21" s="18">
        <v>139</v>
      </c>
      <c r="S21" s="18">
        <v>375</v>
      </c>
      <c r="T21" s="18">
        <v>1052</v>
      </c>
    </row>
    <row r="22" spans="1:20" x14ac:dyDescent="0.25">
      <c r="A22" s="19" t="s">
        <v>118</v>
      </c>
      <c r="B22" s="19">
        <f>COUNTA(B2:B21)</f>
        <v>20</v>
      </c>
      <c r="C22" s="19"/>
      <c r="D22" s="19">
        <f t="shared" ref="D22:T22" si="0">SUM(D2:D21)</f>
        <v>6794</v>
      </c>
      <c r="E22" s="19">
        <f t="shared" si="0"/>
        <v>4450</v>
      </c>
      <c r="F22" s="19">
        <f t="shared" si="0"/>
        <v>7109</v>
      </c>
      <c r="G22" s="19">
        <f t="shared" si="0"/>
        <v>8489</v>
      </c>
      <c r="H22" s="19">
        <f t="shared" si="0"/>
        <v>4502</v>
      </c>
      <c r="I22" s="19">
        <f t="shared" si="0"/>
        <v>3593</v>
      </c>
      <c r="J22" s="19">
        <f t="shared" si="0"/>
        <v>5623</v>
      </c>
      <c r="K22" s="19">
        <f t="shared" si="0"/>
        <v>13124</v>
      </c>
      <c r="L22" s="19">
        <f t="shared" si="0"/>
        <v>7493</v>
      </c>
      <c r="M22" s="19">
        <f t="shared" si="0"/>
        <v>3990</v>
      </c>
      <c r="N22" s="19">
        <f t="shared" si="0"/>
        <v>8088</v>
      </c>
      <c r="O22" s="19">
        <f t="shared" si="0"/>
        <v>7271</v>
      </c>
      <c r="P22" s="19">
        <f t="shared" si="0"/>
        <v>3561</v>
      </c>
      <c r="Q22" s="19">
        <f t="shared" si="0"/>
        <v>3756</v>
      </c>
      <c r="R22" s="19">
        <f t="shared" si="0"/>
        <v>5047</v>
      </c>
      <c r="S22" s="19">
        <f t="shared" si="0"/>
        <v>14478</v>
      </c>
      <c r="T22" s="19">
        <f t="shared" si="0"/>
        <v>26842</v>
      </c>
    </row>
    <row r="25" spans="1:20" x14ac:dyDescent="0.25">
      <c r="C25" s="29" t="s">
        <v>94</v>
      </c>
      <c r="D25" s="29"/>
      <c r="E25" s="29"/>
      <c r="F25" s="29"/>
      <c r="G25" s="29" t="s">
        <v>95</v>
      </c>
      <c r="H25" s="29"/>
      <c r="I25" s="29"/>
      <c r="J25" s="29"/>
      <c r="K25" s="29" t="s">
        <v>96</v>
      </c>
      <c r="L25" s="29"/>
      <c r="M25" s="29"/>
      <c r="N25" s="29"/>
      <c r="O25" s="29" t="s">
        <v>85</v>
      </c>
      <c r="P25" s="29"/>
      <c r="Q25" s="29"/>
      <c r="R25" s="29"/>
    </row>
    <row r="26" spans="1:20" x14ac:dyDescent="0.25">
      <c r="A26" t="s">
        <v>0</v>
      </c>
      <c r="B26" t="s">
        <v>1</v>
      </c>
      <c r="C26" t="s">
        <v>57</v>
      </c>
      <c r="D26" t="s">
        <v>67</v>
      </c>
      <c r="E26" t="s">
        <v>97</v>
      </c>
      <c r="F26" t="s">
        <v>68</v>
      </c>
      <c r="G26" t="s">
        <v>57</v>
      </c>
      <c r="H26" t="s">
        <v>67</v>
      </c>
      <c r="I26" t="s">
        <v>97</v>
      </c>
      <c r="J26" t="s">
        <v>68</v>
      </c>
      <c r="K26" t="s">
        <v>57</v>
      </c>
      <c r="L26" t="s">
        <v>67</v>
      </c>
      <c r="M26" t="s">
        <v>97</v>
      </c>
      <c r="N26" t="s">
        <v>68</v>
      </c>
      <c r="O26" t="s">
        <v>57</v>
      </c>
      <c r="P26" t="s">
        <v>67</v>
      </c>
      <c r="Q26" t="s">
        <v>97</v>
      </c>
      <c r="R26" t="s">
        <v>68</v>
      </c>
    </row>
    <row r="27" spans="1:20" x14ac:dyDescent="0.25">
      <c r="A27" s="13" t="s">
        <v>120</v>
      </c>
      <c r="B27" s="13" t="s">
        <v>121</v>
      </c>
      <c r="C27" s="2">
        <f t="shared" ref="C27:F42" si="1">D3/($D3+$E3+$F3+$G3)</f>
        <v>0.14516129032258066</v>
      </c>
      <c r="D27" s="2">
        <f t="shared" si="1"/>
        <v>0.12903225806451613</v>
      </c>
      <c r="E27" s="2">
        <f t="shared" si="1"/>
        <v>0.33870967741935482</v>
      </c>
      <c r="F27" s="2">
        <f t="shared" si="1"/>
        <v>0.38709677419354838</v>
      </c>
      <c r="G27" s="2">
        <f t="shared" ref="G27:J42" si="2">H3/($H3+$I3+$J3+$K3)</f>
        <v>6.4516129032258063E-2</v>
      </c>
      <c r="H27" s="2">
        <f t="shared" si="2"/>
        <v>9.6774193548387094E-2</v>
      </c>
      <c r="I27" s="2">
        <f t="shared" si="2"/>
        <v>0.22580645161290322</v>
      </c>
      <c r="J27" s="2">
        <f t="shared" si="2"/>
        <v>0.61290322580645162</v>
      </c>
      <c r="K27" s="2">
        <f>L3/($L3+$M3+$N3+$O3)</f>
        <v>0.16129032258064516</v>
      </c>
      <c r="L27" s="2">
        <f>M3/($L3+$M3+$N3+$O3)</f>
        <v>0.11290322580645161</v>
      </c>
      <c r="M27" s="2">
        <f>N3/($L3+$M3+$N3+$O3)</f>
        <v>0.32258064516129031</v>
      </c>
      <c r="N27" s="2">
        <f>O3/($L3+$M3+$N3+$O3)</f>
        <v>0.40322580645161288</v>
      </c>
      <c r="O27" s="2">
        <f>P3/($P3+$Q3+$R3+$S3)</f>
        <v>4.8387096774193547E-2</v>
      </c>
      <c r="P27" s="2">
        <f>Q3/($P3+$Q3+$R3+$S3)</f>
        <v>6.4516129032258063E-2</v>
      </c>
      <c r="Q27" s="2">
        <f>R3/($P3+$Q3+$R3+$S3)</f>
        <v>0.20967741935483872</v>
      </c>
      <c r="R27" s="2">
        <f>S3/($P3+$Q3+$R3+$S3)</f>
        <v>0.67741935483870963</v>
      </c>
    </row>
    <row r="28" spans="1:20" x14ac:dyDescent="0.25">
      <c r="A28" s="13" t="s">
        <v>41</v>
      </c>
      <c r="B28" s="13" t="s">
        <v>42</v>
      </c>
      <c r="C28" s="2">
        <f t="shared" si="1"/>
        <v>0.21568627450980393</v>
      </c>
      <c r="D28" s="2">
        <f t="shared" si="1"/>
        <v>0.14043455219925807</v>
      </c>
      <c r="E28" s="2">
        <f t="shared" si="1"/>
        <v>0.2686804451510334</v>
      </c>
      <c r="F28" s="2">
        <f t="shared" si="1"/>
        <v>0.37519872813990462</v>
      </c>
      <c r="G28" s="2">
        <f t="shared" si="2"/>
        <v>0.15315315315315314</v>
      </c>
      <c r="H28" s="2">
        <f t="shared" si="2"/>
        <v>0.10015898251192369</v>
      </c>
      <c r="I28" s="2">
        <f t="shared" si="2"/>
        <v>0.19607843137254902</v>
      </c>
      <c r="J28" s="2">
        <f t="shared" si="2"/>
        <v>0.55060943296237419</v>
      </c>
      <c r="K28" s="2">
        <f t="shared" ref="K28:N43" si="3">L4/($L4+$M4+$N4+$O4)</f>
        <v>0.23688394276629571</v>
      </c>
      <c r="L28" s="2">
        <f t="shared" si="3"/>
        <v>0.12506624271330152</v>
      </c>
      <c r="M28" s="2">
        <f t="shared" si="3"/>
        <v>0.32167461579226286</v>
      </c>
      <c r="N28" s="2">
        <f t="shared" si="3"/>
        <v>0.31637519872813991</v>
      </c>
      <c r="O28" s="2">
        <f t="shared" ref="O28:R43" si="4">P4/($P4+$Q4+$R4+$S4)</f>
        <v>0.11234764175940647</v>
      </c>
      <c r="P28" s="2">
        <f t="shared" si="4"/>
        <v>0.11181770005299417</v>
      </c>
      <c r="Q28" s="2">
        <f t="shared" si="4"/>
        <v>0.17276099629040806</v>
      </c>
      <c r="R28" s="2">
        <f t="shared" si="4"/>
        <v>0.60307366189719136</v>
      </c>
    </row>
    <row r="29" spans="1:20" x14ac:dyDescent="0.25">
      <c r="A29" s="13" t="s">
        <v>89</v>
      </c>
      <c r="B29" s="13" t="s">
        <v>90</v>
      </c>
      <c r="C29" s="2">
        <f t="shared" si="1"/>
        <v>0.17164179104477612</v>
      </c>
      <c r="D29" s="2">
        <f t="shared" si="1"/>
        <v>0.17910447761194029</v>
      </c>
      <c r="E29" s="2">
        <f t="shared" si="1"/>
        <v>0.2462686567164179</v>
      </c>
      <c r="F29" s="2">
        <f t="shared" si="1"/>
        <v>0.40298507462686567</v>
      </c>
      <c r="G29" s="2">
        <f t="shared" si="2"/>
        <v>8.2089552238805971E-2</v>
      </c>
      <c r="H29" s="2">
        <f t="shared" si="2"/>
        <v>0.13432835820895522</v>
      </c>
      <c r="I29" s="2">
        <f t="shared" si="2"/>
        <v>0.22388059701492538</v>
      </c>
      <c r="J29" s="2">
        <f t="shared" si="2"/>
        <v>0.55970149253731338</v>
      </c>
      <c r="K29" s="2">
        <f t="shared" si="3"/>
        <v>0.21641791044776118</v>
      </c>
      <c r="L29" s="2">
        <f t="shared" si="3"/>
        <v>0.15671641791044777</v>
      </c>
      <c r="M29" s="2">
        <f t="shared" si="3"/>
        <v>0.29104477611940299</v>
      </c>
      <c r="N29" s="2">
        <f t="shared" si="3"/>
        <v>0.33582089552238809</v>
      </c>
      <c r="O29" s="2">
        <f t="shared" si="4"/>
        <v>5.9701492537313432E-2</v>
      </c>
      <c r="P29" s="2">
        <f t="shared" si="4"/>
        <v>0.11194029850746269</v>
      </c>
      <c r="Q29" s="2">
        <f t="shared" si="4"/>
        <v>0.22388059701492538</v>
      </c>
      <c r="R29" s="2">
        <f t="shared" si="4"/>
        <v>0.60447761194029848</v>
      </c>
    </row>
    <row r="30" spans="1:20" x14ac:dyDescent="0.25">
      <c r="A30" s="13" t="s">
        <v>21</v>
      </c>
      <c r="B30" s="13" t="s">
        <v>22</v>
      </c>
      <c r="C30" s="2">
        <f t="shared" si="1"/>
        <v>0.33874709976798145</v>
      </c>
      <c r="D30" s="2">
        <f t="shared" si="1"/>
        <v>0.16473317865429235</v>
      </c>
      <c r="E30" s="2">
        <f t="shared" si="1"/>
        <v>0.24245939675174014</v>
      </c>
      <c r="F30" s="2">
        <f t="shared" si="1"/>
        <v>0.25406032482598606</v>
      </c>
      <c r="G30" s="2">
        <f t="shared" si="2"/>
        <v>0.24941995359628771</v>
      </c>
      <c r="H30" s="2">
        <f t="shared" si="2"/>
        <v>0.1531322505800464</v>
      </c>
      <c r="I30" s="2">
        <f t="shared" si="2"/>
        <v>0.1902552204176334</v>
      </c>
      <c r="J30" s="2">
        <f t="shared" si="2"/>
        <v>0.40719257540603249</v>
      </c>
      <c r="K30" s="2">
        <f t="shared" si="3"/>
        <v>0.36310904872389793</v>
      </c>
      <c r="L30" s="2">
        <f t="shared" si="3"/>
        <v>0.15893271461716937</v>
      </c>
      <c r="M30" s="2">
        <f t="shared" si="3"/>
        <v>0.27958236658932717</v>
      </c>
      <c r="N30" s="2">
        <f t="shared" si="3"/>
        <v>0.19837587006960558</v>
      </c>
      <c r="O30" s="2">
        <f t="shared" si="4"/>
        <v>0.19489559164733178</v>
      </c>
      <c r="P30" s="2">
        <f t="shared" si="4"/>
        <v>0.1728538283062645</v>
      </c>
      <c r="Q30" s="2">
        <f t="shared" si="4"/>
        <v>0.17981438515081208</v>
      </c>
      <c r="R30" s="2">
        <f t="shared" si="4"/>
        <v>0.45243619489559167</v>
      </c>
    </row>
    <row r="31" spans="1:20" x14ac:dyDescent="0.25">
      <c r="A31" s="13" t="s">
        <v>31</v>
      </c>
      <c r="B31" s="13" t="s">
        <v>32</v>
      </c>
      <c r="C31" s="2">
        <f t="shared" si="1"/>
        <v>0.18845144356955382</v>
      </c>
      <c r="D31" s="2">
        <f t="shared" si="1"/>
        <v>0.15485564304461943</v>
      </c>
      <c r="E31" s="2">
        <f t="shared" si="1"/>
        <v>0.23884514435695539</v>
      </c>
      <c r="F31" s="2">
        <f t="shared" si="1"/>
        <v>0.41784776902887139</v>
      </c>
      <c r="G31" s="2">
        <f t="shared" si="2"/>
        <v>0.12388451443569554</v>
      </c>
      <c r="H31" s="2">
        <f t="shared" si="2"/>
        <v>0.12125984251968504</v>
      </c>
      <c r="I31" s="2">
        <f t="shared" si="2"/>
        <v>0.20734908136482941</v>
      </c>
      <c r="J31" s="2">
        <f t="shared" si="2"/>
        <v>0.54750656167979006</v>
      </c>
      <c r="K31" s="2">
        <f t="shared" si="3"/>
        <v>0.215748031496063</v>
      </c>
      <c r="L31" s="2">
        <f t="shared" si="3"/>
        <v>0.13648293963254593</v>
      </c>
      <c r="M31" s="2">
        <f t="shared" si="3"/>
        <v>0.31548556430446195</v>
      </c>
      <c r="N31" s="2">
        <f t="shared" si="3"/>
        <v>0.33228346456692914</v>
      </c>
      <c r="O31" s="2">
        <f t="shared" si="4"/>
        <v>9.658792650918635E-2</v>
      </c>
      <c r="P31" s="2">
        <f t="shared" si="4"/>
        <v>0.12335958005249344</v>
      </c>
      <c r="Q31" s="2">
        <f t="shared" si="4"/>
        <v>0.17060367454068243</v>
      </c>
      <c r="R31" s="2">
        <f t="shared" si="4"/>
        <v>0.6094488188976378</v>
      </c>
    </row>
    <row r="32" spans="1:20" x14ac:dyDescent="0.25">
      <c r="A32" s="13" t="s">
        <v>37</v>
      </c>
      <c r="B32" s="13" t="s">
        <v>38</v>
      </c>
      <c r="C32" s="2">
        <f t="shared" si="1"/>
        <v>0.23287671232876711</v>
      </c>
      <c r="D32" s="2">
        <f t="shared" si="1"/>
        <v>0.15496575342465754</v>
      </c>
      <c r="E32" s="2">
        <f t="shared" si="1"/>
        <v>0.22174657534246575</v>
      </c>
      <c r="F32" s="2">
        <f t="shared" si="1"/>
        <v>0.3904109589041096</v>
      </c>
      <c r="G32" s="2">
        <f t="shared" si="2"/>
        <v>0.1601027397260274</v>
      </c>
      <c r="H32" s="2">
        <f t="shared" si="2"/>
        <v>0.12928082191780821</v>
      </c>
      <c r="I32" s="2">
        <f t="shared" si="2"/>
        <v>0.1815068493150685</v>
      </c>
      <c r="J32" s="2">
        <f t="shared" si="2"/>
        <v>0.52910958904109584</v>
      </c>
      <c r="K32" s="2">
        <f t="shared" si="3"/>
        <v>0.25941780821917809</v>
      </c>
      <c r="L32" s="2">
        <f t="shared" si="3"/>
        <v>0.14126712328767124</v>
      </c>
      <c r="M32" s="2">
        <f t="shared" si="3"/>
        <v>0.28595890410958902</v>
      </c>
      <c r="N32" s="2">
        <f t="shared" si="3"/>
        <v>0.31335616438356162</v>
      </c>
      <c r="O32" s="2">
        <f t="shared" si="4"/>
        <v>0.1327054794520548</v>
      </c>
      <c r="P32" s="2">
        <f t="shared" si="4"/>
        <v>0.12928082191780821</v>
      </c>
      <c r="Q32" s="2">
        <f t="shared" si="4"/>
        <v>0.16352739726027396</v>
      </c>
      <c r="R32" s="2">
        <f t="shared" si="4"/>
        <v>0.57448630136986301</v>
      </c>
    </row>
    <row r="33" spans="1:18" x14ac:dyDescent="0.25">
      <c r="A33" s="13" t="s">
        <v>81</v>
      </c>
      <c r="B33" s="13" t="s">
        <v>82</v>
      </c>
      <c r="C33" s="2">
        <f t="shared" si="1"/>
        <v>0.44319167389418906</v>
      </c>
      <c r="D33" s="2">
        <f t="shared" si="1"/>
        <v>0.15871639202081528</v>
      </c>
      <c r="E33" s="2">
        <f t="shared" si="1"/>
        <v>0.15915004336513444</v>
      </c>
      <c r="F33" s="2">
        <f t="shared" si="1"/>
        <v>0.23894189071986124</v>
      </c>
      <c r="G33" s="2">
        <f t="shared" si="2"/>
        <v>0.27666955767562879</v>
      </c>
      <c r="H33" s="2">
        <f t="shared" si="2"/>
        <v>0.21205550737207285</v>
      </c>
      <c r="I33" s="2">
        <f t="shared" si="2"/>
        <v>0.14006938421509108</v>
      </c>
      <c r="J33" s="2">
        <f t="shared" si="2"/>
        <v>0.37120555073720729</v>
      </c>
      <c r="K33" s="2">
        <f t="shared" si="3"/>
        <v>0.48525585429314833</v>
      </c>
      <c r="L33" s="2">
        <f t="shared" si="3"/>
        <v>0.13876843018213356</v>
      </c>
      <c r="M33" s="2">
        <f t="shared" si="3"/>
        <v>0.17085862966175194</v>
      </c>
      <c r="N33" s="2">
        <f t="shared" si="3"/>
        <v>0.20511708586296618</v>
      </c>
      <c r="O33" s="2">
        <f t="shared" si="4"/>
        <v>0.24197745013009539</v>
      </c>
      <c r="P33" s="2">
        <f t="shared" si="4"/>
        <v>0.22419774501300954</v>
      </c>
      <c r="Q33" s="2">
        <f t="shared" si="4"/>
        <v>0.13529921942758022</v>
      </c>
      <c r="R33" s="2">
        <f t="shared" si="4"/>
        <v>0.39852558542931482</v>
      </c>
    </row>
    <row r="34" spans="1:18" x14ac:dyDescent="0.25">
      <c r="A34" s="13" t="s">
        <v>19</v>
      </c>
      <c r="B34" s="13" t="s">
        <v>20</v>
      </c>
      <c r="C34" s="2">
        <f t="shared" si="1"/>
        <v>0.27346570397111913</v>
      </c>
      <c r="D34" s="2">
        <f t="shared" si="1"/>
        <v>0.16741877256317689</v>
      </c>
      <c r="E34" s="2">
        <f t="shared" si="1"/>
        <v>0.25586642599277976</v>
      </c>
      <c r="F34" s="2">
        <f t="shared" si="1"/>
        <v>0.30324909747292417</v>
      </c>
      <c r="G34" s="2">
        <f t="shared" si="2"/>
        <v>0.17779783393501805</v>
      </c>
      <c r="H34" s="2">
        <f t="shared" si="2"/>
        <v>0.15117328519855597</v>
      </c>
      <c r="I34" s="2">
        <f t="shared" si="2"/>
        <v>0.20577617328519857</v>
      </c>
      <c r="J34" s="2">
        <f t="shared" si="2"/>
        <v>0.46525270758122744</v>
      </c>
      <c r="K34" s="2">
        <f t="shared" si="3"/>
        <v>0.30370036101083031</v>
      </c>
      <c r="L34" s="2">
        <f t="shared" si="3"/>
        <v>0.14666064981949459</v>
      </c>
      <c r="M34" s="2">
        <f t="shared" si="3"/>
        <v>0.29693140794223827</v>
      </c>
      <c r="N34" s="2">
        <f t="shared" si="3"/>
        <v>0.25270758122743681</v>
      </c>
      <c r="O34" s="2">
        <f t="shared" si="4"/>
        <v>0.13583032490974728</v>
      </c>
      <c r="P34" s="2">
        <f t="shared" si="4"/>
        <v>0.15433212996389892</v>
      </c>
      <c r="Q34" s="2">
        <f t="shared" si="4"/>
        <v>0.18185920577617329</v>
      </c>
      <c r="R34" s="2">
        <f t="shared" si="4"/>
        <v>0.52797833935018046</v>
      </c>
    </row>
    <row r="35" spans="1:18" x14ac:dyDescent="0.25">
      <c r="A35" s="13" t="s">
        <v>43</v>
      </c>
      <c r="B35" s="13" t="s">
        <v>44</v>
      </c>
      <c r="C35" s="2">
        <f t="shared" si="1"/>
        <v>0.261244019138756</v>
      </c>
      <c r="D35" s="2">
        <f t="shared" si="1"/>
        <v>0.16842105263157894</v>
      </c>
      <c r="E35" s="2">
        <f t="shared" si="1"/>
        <v>0.2755980861244019</v>
      </c>
      <c r="F35" s="2">
        <f t="shared" si="1"/>
        <v>0.29473684210526313</v>
      </c>
      <c r="G35" s="2">
        <f t="shared" si="2"/>
        <v>0.19043062200956937</v>
      </c>
      <c r="H35" s="2">
        <f t="shared" si="2"/>
        <v>0.13301435406698564</v>
      </c>
      <c r="I35" s="2">
        <f t="shared" si="2"/>
        <v>0.21531100478468901</v>
      </c>
      <c r="J35" s="2">
        <f t="shared" si="2"/>
        <v>0.46124401913875596</v>
      </c>
      <c r="K35" s="2">
        <f t="shared" si="3"/>
        <v>0.28612440191387561</v>
      </c>
      <c r="L35" s="2">
        <f t="shared" si="3"/>
        <v>0.1444976076555024</v>
      </c>
      <c r="M35" s="2">
        <f t="shared" si="3"/>
        <v>0.29665071770334928</v>
      </c>
      <c r="N35" s="2">
        <f t="shared" si="3"/>
        <v>0.27272727272727271</v>
      </c>
      <c r="O35" s="2">
        <f t="shared" si="4"/>
        <v>0.14736842105263157</v>
      </c>
      <c r="P35" s="2">
        <f t="shared" si="4"/>
        <v>0.14162679425837321</v>
      </c>
      <c r="Q35" s="2">
        <f t="shared" si="4"/>
        <v>0.19712918660287082</v>
      </c>
      <c r="R35" s="2">
        <f t="shared" si="4"/>
        <v>0.51387559808612437</v>
      </c>
    </row>
    <row r="36" spans="1:18" x14ac:dyDescent="0.25">
      <c r="A36" s="13" t="s">
        <v>25</v>
      </c>
      <c r="B36" s="13" t="s">
        <v>26</v>
      </c>
      <c r="C36" s="2">
        <f t="shared" si="1"/>
        <v>0.22934431049691267</v>
      </c>
      <c r="D36" s="2">
        <f t="shared" si="1"/>
        <v>0.15701264334019405</v>
      </c>
      <c r="E36" s="2">
        <f t="shared" si="1"/>
        <v>0.28109379594236988</v>
      </c>
      <c r="F36" s="2">
        <f t="shared" si="1"/>
        <v>0.3325492502205234</v>
      </c>
      <c r="G36" s="2">
        <f t="shared" si="2"/>
        <v>0.1505439576595119</v>
      </c>
      <c r="H36" s="2">
        <f t="shared" si="2"/>
        <v>0.12231696559835342</v>
      </c>
      <c r="I36" s="2">
        <f t="shared" si="2"/>
        <v>0.21611290796824464</v>
      </c>
      <c r="J36" s="2">
        <f t="shared" si="2"/>
        <v>0.51102616877389007</v>
      </c>
      <c r="K36" s="2">
        <f t="shared" si="3"/>
        <v>0.25463099088503383</v>
      </c>
      <c r="L36" s="2">
        <f t="shared" si="3"/>
        <v>0.13790061746545135</v>
      </c>
      <c r="M36" s="2">
        <f t="shared" si="3"/>
        <v>0.3149073801822993</v>
      </c>
      <c r="N36" s="2">
        <f t="shared" si="3"/>
        <v>0.29256101146721553</v>
      </c>
      <c r="O36" s="2">
        <f t="shared" si="4"/>
        <v>0.11055571890620405</v>
      </c>
      <c r="P36" s="2">
        <f t="shared" si="4"/>
        <v>0.1384886798000588</v>
      </c>
      <c r="Q36" s="2">
        <f t="shared" si="4"/>
        <v>0.19023816524551601</v>
      </c>
      <c r="R36" s="2">
        <f t="shared" si="4"/>
        <v>0.56071743604822111</v>
      </c>
    </row>
    <row r="37" spans="1:18" x14ac:dyDescent="0.25">
      <c r="A37" s="13" t="s">
        <v>39</v>
      </c>
      <c r="B37" s="13" t="s">
        <v>40</v>
      </c>
      <c r="C37" s="2">
        <f t="shared" si="1"/>
        <v>0.16780354706684858</v>
      </c>
      <c r="D37" s="2">
        <f t="shared" si="1"/>
        <v>0.18144611186903137</v>
      </c>
      <c r="E37" s="2">
        <f t="shared" si="1"/>
        <v>0.33424283765347884</v>
      </c>
      <c r="F37" s="2">
        <f t="shared" si="1"/>
        <v>0.31650750341064121</v>
      </c>
      <c r="G37" s="2">
        <f t="shared" si="2"/>
        <v>0.11141427921782629</v>
      </c>
      <c r="H37" s="2">
        <f t="shared" si="2"/>
        <v>0.1009549795361528</v>
      </c>
      <c r="I37" s="2">
        <f t="shared" si="2"/>
        <v>0.25602546612096405</v>
      </c>
      <c r="J37" s="2">
        <f t="shared" si="2"/>
        <v>0.53160527512505684</v>
      </c>
      <c r="K37" s="2">
        <f t="shared" si="3"/>
        <v>0.18735788994997726</v>
      </c>
      <c r="L37" s="2">
        <f t="shared" si="3"/>
        <v>0.16643929058663029</v>
      </c>
      <c r="M37" s="2">
        <f t="shared" si="3"/>
        <v>0.36698499317871758</v>
      </c>
      <c r="N37" s="2">
        <f t="shared" si="3"/>
        <v>0.27921782628467484</v>
      </c>
      <c r="O37" s="2">
        <f t="shared" si="4"/>
        <v>8.4583901773533421E-2</v>
      </c>
      <c r="P37" s="2">
        <f t="shared" si="4"/>
        <v>0.11050477489768076</v>
      </c>
      <c r="Q37" s="2">
        <f t="shared" si="4"/>
        <v>0.21737153251477945</v>
      </c>
      <c r="R37" s="2">
        <f t="shared" si="4"/>
        <v>0.58753979081400631</v>
      </c>
    </row>
    <row r="38" spans="1:18" x14ac:dyDescent="0.25">
      <c r="A38" s="13" t="s">
        <v>35</v>
      </c>
      <c r="B38" s="13" t="s">
        <v>36</v>
      </c>
      <c r="C38" s="2">
        <f t="shared" si="1"/>
        <v>0.11977030352748154</v>
      </c>
      <c r="D38" s="2">
        <f t="shared" si="1"/>
        <v>0.20508613617719443</v>
      </c>
      <c r="E38" s="2">
        <f t="shared" si="1"/>
        <v>0.3527481542247744</v>
      </c>
      <c r="F38" s="2">
        <f t="shared" si="1"/>
        <v>0.32239540607054962</v>
      </c>
      <c r="G38" s="2">
        <f t="shared" si="2"/>
        <v>8.2034454470877774E-2</v>
      </c>
      <c r="H38" s="2">
        <f t="shared" si="2"/>
        <v>0.10746513535684987</v>
      </c>
      <c r="I38" s="2">
        <f t="shared" si="2"/>
        <v>0.2838392124692371</v>
      </c>
      <c r="J38" s="2">
        <f t="shared" si="2"/>
        <v>0.52666119770303532</v>
      </c>
      <c r="K38" s="2">
        <f t="shared" si="3"/>
        <v>0.13699753896636588</v>
      </c>
      <c r="L38" s="2">
        <f t="shared" si="3"/>
        <v>0.19278096800656275</v>
      </c>
      <c r="M38" s="2">
        <f t="shared" si="3"/>
        <v>0.40278917145200982</v>
      </c>
      <c r="N38" s="2">
        <f t="shared" si="3"/>
        <v>0.26743232157506153</v>
      </c>
      <c r="O38" s="2">
        <f t="shared" si="4"/>
        <v>6.5627563576702214E-2</v>
      </c>
      <c r="P38" s="2">
        <f t="shared" si="4"/>
        <v>9.1878589007383105E-2</v>
      </c>
      <c r="Q38" s="2">
        <f t="shared" si="4"/>
        <v>0.24692370795734209</v>
      </c>
      <c r="R38" s="2">
        <f t="shared" si="4"/>
        <v>0.59557013945857262</v>
      </c>
    </row>
    <row r="39" spans="1:18" x14ac:dyDescent="0.25">
      <c r="A39" s="13" t="s">
        <v>33</v>
      </c>
      <c r="B39" s="13" t="s">
        <v>34</v>
      </c>
      <c r="C39" s="2">
        <f t="shared" si="1"/>
        <v>0.23101018010963195</v>
      </c>
      <c r="D39" s="2">
        <f t="shared" si="1"/>
        <v>0.16992952231793265</v>
      </c>
      <c r="E39" s="2">
        <f t="shared" si="1"/>
        <v>0.27838684416601411</v>
      </c>
      <c r="F39" s="2">
        <f t="shared" si="1"/>
        <v>0.32067345340642128</v>
      </c>
      <c r="G39" s="2">
        <f t="shared" si="2"/>
        <v>0.13194988253719656</v>
      </c>
      <c r="H39" s="2">
        <f t="shared" si="2"/>
        <v>0.13351605324980423</v>
      </c>
      <c r="I39" s="2">
        <f t="shared" si="2"/>
        <v>0.20751761942051683</v>
      </c>
      <c r="J39" s="2">
        <f t="shared" si="2"/>
        <v>0.52701644479248233</v>
      </c>
      <c r="K39" s="2">
        <f t="shared" si="3"/>
        <v>0.26076742364917777</v>
      </c>
      <c r="L39" s="2">
        <f t="shared" si="3"/>
        <v>0.15309318715740017</v>
      </c>
      <c r="M39" s="2">
        <f t="shared" si="3"/>
        <v>0.3167580266249021</v>
      </c>
      <c r="N39" s="2">
        <f t="shared" si="3"/>
        <v>0.26938136256851997</v>
      </c>
      <c r="O39" s="2">
        <f t="shared" si="4"/>
        <v>9.2795614722004705E-2</v>
      </c>
      <c r="P39" s="2">
        <f t="shared" si="4"/>
        <v>0.12881754111198121</v>
      </c>
      <c r="Q39" s="2">
        <f t="shared" si="4"/>
        <v>0.20516836335160532</v>
      </c>
      <c r="R39" s="2">
        <f t="shared" si="4"/>
        <v>0.57321848081440874</v>
      </c>
    </row>
    <row r="40" spans="1:18" x14ac:dyDescent="0.25">
      <c r="A40" s="13" t="s">
        <v>27</v>
      </c>
      <c r="B40" s="13" t="s">
        <v>28</v>
      </c>
      <c r="C40" s="2">
        <f t="shared" si="1"/>
        <v>0.22183098591549297</v>
      </c>
      <c r="D40" s="2">
        <f t="shared" si="1"/>
        <v>0.1795774647887324</v>
      </c>
      <c r="E40" s="2">
        <f t="shared" si="1"/>
        <v>0.34507042253521125</v>
      </c>
      <c r="F40" s="2">
        <f t="shared" si="1"/>
        <v>0.25352112676056338</v>
      </c>
      <c r="G40" s="2">
        <f t="shared" si="2"/>
        <v>0.17253521126760563</v>
      </c>
      <c r="H40" s="2">
        <f t="shared" si="2"/>
        <v>8.4507042253521125E-2</v>
      </c>
      <c r="I40" s="2">
        <f t="shared" si="2"/>
        <v>0.25352112676056338</v>
      </c>
      <c r="J40" s="2">
        <f t="shared" si="2"/>
        <v>0.48943661971830987</v>
      </c>
      <c r="K40" s="2">
        <f t="shared" si="3"/>
        <v>0.23591549295774647</v>
      </c>
      <c r="L40" s="2">
        <f t="shared" si="3"/>
        <v>0.16549295774647887</v>
      </c>
      <c r="M40" s="2">
        <f t="shared" si="3"/>
        <v>0.352112676056338</v>
      </c>
      <c r="N40" s="2">
        <f t="shared" si="3"/>
        <v>0.24647887323943662</v>
      </c>
      <c r="O40" s="2">
        <f t="shared" si="4"/>
        <v>0.14436619718309859</v>
      </c>
      <c r="P40" s="2">
        <f t="shared" si="4"/>
        <v>9.5070422535211266E-2</v>
      </c>
      <c r="Q40" s="2">
        <f t="shared" si="4"/>
        <v>0.23239436619718309</v>
      </c>
      <c r="R40" s="2">
        <f t="shared" si="4"/>
        <v>0.528169014084507</v>
      </c>
    </row>
    <row r="41" spans="1:18" x14ac:dyDescent="0.25">
      <c r="A41" s="13" t="s">
        <v>29</v>
      </c>
      <c r="B41" s="13" t="s">
        <v>30</v>
      </c>
      <c r="C41" s="2">
        <f t="shared" si="1"/>
        <v>0.27</v>
      </c>
      <c r="D41" s="2">
        <f t="shared" si="1"/>
        <v>0.17799999999999999</v>
      </c>
      <c r="E41" s="2">
        <f t="shared" si="1"/>
        <v>0.30199999999999999</v>
      </c>
      <c r="F41" s="2">
        <f t="shared" si="1"/>
        <v>0.25</v>
      </c>
      <c r="G41" s="2">
        <f t="shared" si="2"/>
        <v>0.17399999999999999</v>
      </c>
      <c r="H41" s="2">
        <f t="shared" si="2"/>
        <v>0.16400000000000001</v>
      </c>
      <c r="I41" s="2">
        <f t="shared" si="2"/>
        <v>0.23799999999999999</v>
      </c>
      <c r="J41" s="2">
        <f t="shared" si="2"/>
        <v>0.42399999999999999</v>
      </c>
      <c r="K41" s="2">
        <f t="shared" si="3"/>
        <v>0.29399999999999998</v>
      </c>
      <c r="L41" s="2">
        <f t="shared" si="3"/>
        <v>0.17599999999999999</v>
      </c>
      <c r="M41" s="2">
        <f t="shared" si="3"/>
        <v>0.31</v>
      </c>
      <c r="N41" s="2">
        <f t="shared" si="3"/>
        <v>0.22</v>
      </c>
      <c r="O41" s="2">
        <f t="shared" si="4"/>
        <v>0.13</v>
      </c>
      <c r="P41" s="2">
        <f t="shared" si="4"/>
        <v>0.188</v>
      </c>
      <c r="Q41" s="2">
        <f t="shared" si="4"/>
        <v>0.19800000000000001</v>
      </c>
      <c r="R41" s="2">
        <f t="shared" si="4"/>
        <v>0.48399999999999999</v>
      </c>
    </row>
    <row r="42" spans="1:18" x14ac:dyDescent="0.25">
      <c r="A42" s="13" t="s">
        <v>23</v>
      </c>
      <c r="B42" s="13" t="s">
        <v>24</v>
      </c>
      <c r="C42" s="2">
        <f t="shared" si="1"/>
        <v>0.24154187465335553</v>
      </c>
      <c r="D42" s="2">
        <f t="shared" si="1"/>
        <v>0.17720465890183029</v>
      </c>
      <c r="E42" s="2">
        <f t="shared" si="1"/>
        <v>0.27481974486966165</v>
      </c>
      <c r="F42" s="2">
        <f t="shared" si="1"/>
        <v>0.30643372157515253</v>
      </c>
      <c r="G42" s="2">
        <f t="shared" si="2"/>
        <v>0.16555740432612312</v>
      </c>
      <c r="H42" s="2">
        <f t="shared" si="2"/>
        <v>0.12479201331114809</v>
      </c>
      <c r="I42" s="2">
        <f t="shared" si="2"/>
        <v>0.22102052135330005</v>
      </c>
      <c r="J42" s="2">
        <f t="shared" si="2"/>
        <v>0.48863006100942874</v>
      </c>
      <c r="K42" s="2">
        <f t="shared" si="3"/>
        <v>0.26539101497504158</v>
      </c>
      <c r="L42" s="2">
        <f t="shared" si="3"/>
        <v>0.15640599001663893</v>
      </c>
      <c r="M42" s="2">
        <f t="shared" si="3"/>
        <v>0.30116472545757073</v>
      </c>
      <c r="N42" s="2">
        <f t="shared" si="3"/>
        <v>0.27703826955074873</v>
      </c>
      <c r="O42" s="2">
        <f t="shared" si="4"/>
        <v>0.13144758735440931</v>
      </c>
      <c r="P42" s="2">
        <f t="shared" si="4"/>
        <v>0.12617859123682751</v>
      </c>
      <c r="Q42" s="2">
        <f t="shared" si="4"/>
        <v>0.19744869661674985</v>
      </c>
      <c r="R42" s="2">
        <f t="shared" si="4"/>
        <v>0.54492512479201327</v>
      </c>
    </row>
    <row r="43" spans="1:18" x14ac:dyDescent="0.25">
      <c r="A43" s="13" t="s">
        <v>91</v>
      </c>
      <c r="B43" s="13" t="s">
        <v>93</v>
      </c>
      <c r="C43" s="2">
        <f t="shared" ref="C43:F46" si="5">D19/($D19+$E19+$F19+$G19)</f>
        <v>0.12807881773399016</v>
      </c>
      <c r="D43" s="2">
        <f t="shared" si="5"/>
        <v>0.18719211822660098</v>
      </c>
      <c r="E43" s="2">
        <f t="shared" si="5"/>
        <v>0.34482758620689657</v>
      </c>
      <c r="F43" s="2">
        <f t="shared" si="5"/>
        <v>0.33990147783251229</v>
      </c>
      <c r="G43" s="2">
        <f t="shared" ref="G43:J46" si="6">H19/($H19+$I19+$J19+$K19)</f>
        <v>7.3891625615763554E-2</v>
      </c>
      <c r="H43" s="2">
        <f t="shared" si="6"/>
        <v>8.8669950738916259E-2</v>
      </c>
      <c r="I43" s="2">
        <f t="shared" si="6"/>
        <v>0.26600985221674878</v>
      </c>
      <c r="J43" s="2">
        <f t="shared" si="6"/>
        <v>0.5714285714285714</v>
      </c>
      <c r="K43" s="2">
        <f t="shared" si="3"/>
        <v>0.14778325123152711</v>
      </c>
      <c r="L43" s="2">
        <f t="shared" si="3"/>
        <v>0.17241379310344829</v>
      </c>
      <c r="M43" s="2">
        <f t="shared" si="3"/>
        <v>0.4039408866995074</v>
      </c>
      <c r="N43" s="2">
        <f t="shared" si="3"/>
        <v>0.27586206896551724</v>
      </c>
      <c r="O43" s="2">
        <f t="shared" si="4"/>
        <v>4.4334975369458129E-2</v>
      </c>
      <c r="P43" s="2">
        <f t="shared" si="4"/>
        <v>8.3743842364532015E-2</v>
      </c>
      <c r="Q43" s="2">
        <f t="shared" si="4"/>
        <v>0.2413793103448276</v>
      </c>
      <c r="R43" s="2">
        <f t="shared" si="4"/>
        <v>0.63054187192118227</v>
      </c>
    </row>
    <row r="44" spans="1:18" x14ac:dyDescent="0.25">
      <c r="A44" s="13" t="s">
        <v>87</v>
      </c>
      <c r="B44" s="13" t="s">
        <v>88</v>
      </c>
      <c r="C44" s="2">
        <f t="shared" si="5"/>
        <v>0.16129032258064516</v>
      </c>
      <c r="D44" s="2">
        <f t="shared" si="5"/>
        <v>0.21658986175115208</v>
      </c>
      <c r="E44" s="2">
        <f t="shared" si="5"/>
        <v>0.35483870967741937</v>
      </c>
      <c r="F44" s="2">
        <f t="shared" si="5"/>
        <v>0.26728110599078342</v>
      </c>
      <c r="G44" s="2">
        <f t="shared" si="6"/>
        <v>0.11981566820276497</v>
      </c>
      <c r="H44" s="2">
        <f t="shared" si="6"/>
        <v>0.11059907834101383</v>
      </c>
      <c r="I44" s="2">
        <f t="shared" si="6"/>
        <v>0.28110599078341014</v>
      </c>
      <c r="J44" s="2">
        <f t="shared" si="6"/>
        <v>0.48847926267281105</v>
      </c>
      <c r="K44" s="2">
        <f t="shared" ref="K44:N46" si="7">L20/($L20+$M20+$N20+$O20)</f>
        <v>0.17972350230414746</v>
      </c>
      <c r="L44" s="2">
        <f t="shared" si="7"/>
        <v>0.17050691244239632</v>
      </c>
      <c r="M44" s="2">
        <f t="shared" si="7"/>
        <v>0.4009216589861751</v>
      </c>
      <c r="N44" s="2">
        <f t="shared" si="7"/>
        <v>0.24884792626728111</v>
      </c>
      <c r="O44" s="2">
        <f t="shared" ref="O44:R46" si="8">P20/($P20+$Q20+$R20+$S20)</f>
        <v>9.2165898617511524E-2</v>
      </c>
      <c r="P44" s="2">
        <f t="shared" si="8"/>
        <v>0.11059907834101383</v>
      </c>
      <c r="Q44" s="2">
        <f t="shared" si="8"/>
        <v>0.30414746543778803</v>
      </c>
      <c r="R44" s="2">
        <f t="shared" si="8"/>
        <v>0.49308755760368661</v>
      </c>
    </row>
    <row r="45" spans="1:18" x14ac:dyDescent="0.25">
      <c r="A45" s="13" t="s">
        <v>45</v>
      </c>
      <c r="B45" s="13" t="s">
        <v>46</v>
      </c>
      <c r="C45" s="2">
        <f t="shared" si="5"/>
        <v>0.48669201520912547</v>
      </c>
      <c r="D45" s="2">
        <f t="shared" si="5"/>
        <v>0.13117870722433461</v>
      </c>
      <c r="E45" s="2">
        <f t="shared" si="5"/>
        <v>0.16634980988593157</v>
      </c>
      <c r="F45" s="2">
        <f t="shared" si="5"/>
        <v>0.21577946768060838</v>
      </c>
      <c r="G45" s="2">
        <f t="shared" si="6"/>
        <v>0.34030418250950573</v>
      </c>
      <c r="H45" s="2">
        <f t="shared" si="6"/>
        <v>0.18441064638783269</v>
      </c>
      <c r="I45" s="2">
        <f t="shared" si="6"/>
        <v>0.14353612167300381</v>
      </c>
      <c r="J45" s="2">
        <f t="shared" si="6"/>
        <v>0.33174904942965777</v>
      </c>
      <c r="K45" s="2">
        <f t="shared" si="7"/>
        <v>0.50665399239543729</v>
      </c>
      <c r="L45" s="2">
        <f t="shared" si="7"/>
        <v>0.12737642585551331</v>
      </c>
      <c r="M45" s="2">
        <f t="shared" si="7"/>
        <v>0.17775665399239543</v>
      </c>
      <c r="N45" s="2">
        <f t="shared" si="7"/>
        <v>0.18821292775665399</v>
      </c>
      <c r="O45" s="2">
        <f t="shared" si="8"/>
        <v>0.31178707224334601</v>
      </c>
      <c r="P45" s="2">
        <f t="shared" si="8"/>
        <v>0.19961977186311788</v>
      </c>
      <c r="Q45" s="2">
        <f t="shared" si="8"/>
        <v>0.13212927756653992</v>
      </c>
      <c r="R45" s="2">
        <f t="shared" si="8"/>
        <v>0.35646387832699622</v>
      </c>
    </row>
    <row r="46" spans="1:18" x14ac:dyDescent="0.25">
      <c r="B46" s="13" t="s">
        <v>18</v>
      </c>
      <c r="C46" s="2">
        <f>D22/($D22+$E22+$F22+$G22)</f>
        <v>0.25311079651292751</v>
      </c>
      <c r="D46" s="2">
        <f t="shared" si="5"/>
        <v>0.16578496386260339</v>
      </c>
      <c r="E46" s="2">
        <f t="shared" si="5"/>
        <v>0.2648461366515163</v>
      </c>
      <c r="F46" s="2">
        <f t="shared" si="5"/>
        <v>0.31625810297295281</v>
      </c>
      <c r="G46" s="2">
        <f>H22/($H22+$I22+$J22+$K22)</f>
        <v>0.167722226361672</v>
      </c>
      <c r="H46" s="2">
        <f t="shared" si="6"/>
        <v>0.13385738767603012</v>
      </c>
      <c r="I46" s="2">
        <f t="shared" si="6"/>
        <v>0.20948513523582446</v>
      </c>
      <c r="J46" s="2">
        <f t="shared" si="6"/>
        <v>0.48893525072647342</v>
      </c>
      <c r="K46" s="2">
        <f>L22/($L22+$M22+$N22+$O22)</f>
        <v>0.2791520751061769</v>
      </c>
      <c r="L46" s="2">
        <f t="shared" si="7"/>
        <v>0.14864764175545786</v>
      </c>
      <c r="M46" s="2">
        <f t="shared" si="7"/>
        <v>0.30131882870128901</v>
      </c>
      <c r="N46" s="2">
        <f t="shared" si="7"/>
        <v>0.27088145443707623</v>
      </c>
      <c r="O46" s="2">
        <f>P22/($P22+$Q22+$R22+$S22)</f>
        <v>0.13266522613814172</v>
      </c>
      <c r="P46" s="2">
        <f t="shared" si="8"/>
        <v>0.13992996050964907</v>
      </c>
      <c r="Q46" s="2">
        <f t="shared" si="8"/>
        <v>0.18802622755383355</v>
      </c>
      <c r="R46" s="2">
        <f t="shared" si="8"/>
        <v>0.53937858579837572</v>
      </c>
    </row>
    <row r="47" spans="1:18" x14ac:dyDescent="0.25">
      <c r="C47" s="2"/>
      <c r="D47" s="2"/>
      <c r="E47" s="2"/>
      <c r="F47" s="2"/>
    </row>
    <row r="48" spans="1:18" x14ac:dyDescent="0.25">
      <c r="D48" s="5"/>
      <c r="P48" s="5"/>
    </row>
    <row r="49" spans="2:12" x14ac:dyDescent="0.25">
      <c r="B49" s="10"/>
      <c r="C49" s="10" t="s">
        <v>83</v>
      </c>
      <c r="D49" s="10" t="s">
        <v>84</v>
      </c>
      <c r="E49" s="10" t="s">
        <v>61</v>
      </c>
      <c r="F49" s="10" t="s">
        <v>85</v>
      </c>
      <c r="I49" s="5"/>
      <c r="L49" s="5"/>
    </row>
    <row r="50" spans="2:12" x14ac:dyDescent="0.25">
      <c r="B50" s="10" t="s">
        <v>57</v>
      </c>
      <c r="C50" s="15">
        <f>C46</f>
        <v>0.25311079651292751</v>
      </c>
      <c r="D50" s="15">
        <f>G46</f>
        <v>0.167722226361672</v>
      </c>
      <c r="E50" s="15">
        <f>K46</f>
        <v>0.2791520751061769</v>
      </c>
      <c r="F50" s="15">
        <f>O46</f>
        <v>0.13266522613814172</v>
      </c>
    </row>
    <row r="51" spans="2:12" x14ac:dyDescent="0.25">
      <c r="B51" s="10" t="s">
        <v>67</v>
      </c>
      <c r="C51" s="15">
        <f>D46</f>
        <v>0.16578496386260339</v>
      </c>
      <c r="D51" s="15">
        <f>H46</f>
        <v>0.13385738767603012</v>
      </c>
      <c r="E51" s="15">
        <f>L46</f>
        <v>0.14864764175545786</v>
      </c>
      <c r="F51" s="15">
        <f>P46</f>
        <v>0.13992996050964907</v>
      </c>
    </row>
    <row r="52" spans="2:12" x14ac:dyDescent="0.25">
      <c r="B52" s="10" t="s">
        <v>86</v>
      </c>
      <c r="C52" s="15">
        <f>E46</f>
        <v>0.2648461366515163</v>
      </c>
      <c r="D52" s="15">
        <f>I46</f>
        <v>0.20948513523582446</v>
      </c>
      <c r="E52" s="15">
        <f>M46</f>
        <v>0.30131882870128901</v>
      </c>
      <c r="F52" s="15">
        <f>Q46</f>
        <v>0.18802622755383355</v>
      </c>
    </row>
    <row r="53" spans="2:12" x14ac:dyDescent="0.25">
      <c r="B53" s="10" t="s">
        <v>68</v>
      </c>
      <c r="C53" s="15">
        <f>F46</f>
        <v>0.31625810297295281</v>
      </c>
      <c r="D53" s="15">
        <f>J46</f>
        <v>0.48893525072647342</v>
      </c>
      <c r="E53" s="15">
        <f>N46</f>
        <v>0.27088145443707623</v>
      </c>
      <c r="F53" s="15">
        <f>R46</f>
        <v>0.53937858579837572</v>
      </c>
    </row>
  </sheetData>
  <mergeCells count="4">
    <mergeCell ref="C25:F25"/>
    <mergeCell ref="G25:J25"/>
    <mergeCell ref="K25:N25"/>
    <mergeCell ref="O25:R25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103"/>
  <sheetViews>
    <sheetView topLeftCell="A12" zoomScale="60" zoomScaleNormal="60" workbookViewId="0">
      <selection activeCell="C50" sqref="C50:R50"/>
    </sheetView>
  </sheetViews>
  <sheetFormatPr baseColWidth="10" defaultColWidth="11.42578125" defaultRowHeight="15" x14ac:dyDescent="0.25"/>
  <cols>
    <col min="2" max="2" width="13" customWidth="1"/>
    <col min="3" max="3" width="13.5703125" customWidth="1"/>
    <col min="7" max="7" width="13.42578125" customWidth="1"/>
    <col min="11" max="11" width="12.7109375" customWidth="1"/>
    <col min="15" max="15" width="13.28515625" customWidth="1"/>
    <col min="19" max="19" width="13" customWidth="1"/>
  </cols>
  <sheetData>
    <row r="1" spans="1:20" s="20" customFormat="1" ht="25.5" x14ac:dyDescent="0.25">
      <c r="A1" s="16" t="s">
        <v>99</v>
      </c>
      <c r="B1" s="16" t="s">
        <v>100</v>
      </c>
      <c r="C1" s="16" t="s">
        <v>101</v>
      </c>
      <c r="D1" s="16" t="s">
        <v>102</v>
      </c>
      <c r="E1" s="16" t="s">
        <v>103</v>
      </c>
      <c r="F1" s="16" t="s">
        <v>104</v>
      </c>
      <c r="G1" s="16" t="s">
        <v>105</v>
      </c>
      <c r="H1" s="16" t="s">
        <v>106</v>
      </c>
      <c r="I1" s="16" t="s">
        <v>107</v>
      </c>
      <c r="J1" s="16" t="s">
        <v>108</v>
      </c>
      <c r="K1" s="16" t="s">
        <v>109</v>
      </c>
      <c r="L1" s="16" t="s">
        <v>110</v>
      </c>
      <c r="M1" s="16" t="s">
        <v>111</v>
      </c>
      <c r="N1" s="16" t="s">
        <v>112</v>
      </c>
      <c r="O1" s="16" t="s">
        <v>113</v>
      </c>
      <c r="P1" s="16" t="s">
        <v>114</v>
      </c>
      <c r="Q1" s="16" t="s">
        <v>115</v>
      </c>
      <c r="R1" s="16" t="s">
        <v>116</v>
      </c>
      <c r="S1" s="16" t="s">
        <v>117</v>
      </c>
      <c r="T1" s="16" t="s">
        <v>118</v>
      </c>
    </row>
    <row r="2" spans="1:20" x14ac:dyDescent="0.25">
      <c r="A2" s="17" t="s">
        <v>129</v>
      </c>
      <c r="B2" s="17" t="s">
        <v>123</v>
      </c>
      <c r="C2" s="17" t="s">
        <v>124</v>
      </c>
      <c r="D2" s="14">
        <v>7</v>
      </c>
      <c r="E2" s="14">
        <v>13</v>
      </c>
      <c r="F2" s="14">
        <v>20</v>
      </c>
      <c r="G2" s="14">
        <v>21</v>
      </c>
      <c r="H2" s="14">
        <v>3</v>
      </c>
      <c r="I2" s="14">
        <v>8</v>
      </c>
      <c r="J2" s="14">
        <v>18</v>
      </c>
      <c r="K2" s="14">
        <v>32</v>
      </c>
      <c r="L2" s="14">
        <v>6</v>
      </c>
      <c r="M2" s="14">
        <v>12</v>
      </c>
      <c r="N2" s="14">
        <v>26</v>
      </c>
      <c r="O2" s="14">
        <v>17</v>
      </c>
      <c r="P2" s="14">
        <v>1</v>
      </c>
      <c r="Q2" s="14">
        <v>7</v>
      </c>
      <c r="R2" s="14">
        <v>23</v>
      </c>
      <c r="S2" s="14">
        <v>30</v>
      </c>
      <c r="T2" s="14">
        <v>61</v>
      </c>
    </row>
    <row r="3" spans="1:20" x14ac:dyDescent="0.25">
      <c r="A3" s="17" t="s">
        <v>129</v>
      </c>
      <c r="B3" s="17" t="s">
        <v>120</v>
      </c>
      <c r="C3" s="17" t="s">
        <v>121</v>
      </c>
      <c r="D3" s="14">
        <v>14</v>
      </c>
      <c r="E3" s="14">
        <v>8</v>
      </c>
      <c r="F3" s="14">
        <v>32</v>
      </c>
      <c r="G3" s="14">
        <v>43</v>
      </c>
      <c r="H3" s="14">
        <v>7</v>
      </c>
      <c r="I3" s="14">
        <v>8</v>
      </c>
      <c r="J3" s="14">
        <v>15</v>
      </c>
      <c r="K3" s="14">
        <v>67</v>
      </c>
      <c r="L3" s="14">
        <v>15</v>
      </c>
      <c r="M3" s="14">
        <v>8</v>
      </c>
      <c r="N3" s="14">
        <v>33</v>
      </c>
      <c r="O3" s="14">
        <v>41</v>
      </c>
      <c r="P3" s="14">
        <v>6</v>
      </c>
      <c r="Q3" s="14">
        <v>5</v>
      </c>
      <c r="R3" s="14">
        <v>19</v>
      </c>
      <c r="S3" s="14">
        <v>67</v>
      </c>
      <c r="T3" s="14">
        <v>97</v>
      </c>
    </row>
    <row r="4" spans="1:20" x14ac:dyDescent="0.25">
      <c r="A4" s="17" t="s">
        <v>129</v>
      </c>
      <c r="B4" s="17" t="s">
        <v>41</v>
      </c>
      <c r="C4" s="17" t="s">
        <v>42</v>
      </c>
      <c r="D4" s="14">
        <v>474</v>
      </c>
      <c r="E4" s="14">
        <v>283</v>
      </c>
      <c r="F4" s="14">
        <v>522</v>
      </c>
      <c r="G4" s="14">
        <v>668</v>
      </c>
      <c r="H4" s="14">
        <v>344</v>
      </c>
      <c r="I4" s="14">
        <v>237</v>
      </c>
      <c r="J4" s="14">
        <v>358</v>
      </c>
      <c r="K4" s="14">
        <v>1008</v>
      </c>
      <c r="L4" s="14">
        <v>532</v>
      </c>
      <c r="M4" s="14">
        <v>241</v>
      </c>
      <c r="N4" s="14">
        <v>566</v>
      </c>
      <c r="O4" s="14">
        <v>608</v>
      </c>
      <c r="P4" s="14">
        <v>269</v>
      </c>
      <c r="Q4" s="14">
        <v>238</v>
      </c>
      <c r="R4" s="14">
        <v>341</v>
      </c>
      <c r="S4" s="14">
        <v>1099</v>
      </c>
      <c r="T4" s="14">
        <v>1947</v>
      </c>
    </row>
    <row r="5" spans="1:20" x14ac:dyDescent="0.25">
      <c r="A5" s="17" t="s">
        <v>129</v>
      </c>
      <c r="B5" s="17" t="s">
        <v>89</v>
      </c>
      <c r="C5" s="17" t="s">
        <v>90</v>
      </c>
      <c r="D5" s="14">
        <v>26</v>
      </c>
      <c r="E5" s="14">
        <v>20</v>
      </c>
      <c r="F5" s="14">
        <v>31</v>
      </c>
      <c r="G5" s="14">
        <v>51</v>
      </c>
      <c r="H5" s="14">
        <v>19</v>
      </c>
      <c r="I5" s="14">
        <v>11</v>
      </c>
      <c r="J5" s="14">
        <v>25</v>
      </c>
      <c r="K5" s="14">
        <v>73</v>
      </c>
      <c r="L5" s="14">
        <v>27</v>
      </c>
      <c r="M5" s="14">
        <v>20</v>
      </c>
      <c r="N5" s="14">
        <v>35</v>
      </c>
      <c r="O5" s="14">
        <v>46</v>
      </c>
      <c r="P5" s="14">
        <v>14</v>
      </c>
      <c r="Q5" s="14">
        <v>14</v>
      </c>
      <c r="R5" s="14">
        <v>21</v>
      </c>
      <c r="S5" s="14">
        <v>79</v>
      </c>
      <c r="T5" s="14">
        <v>128</v>
      </c>
    </row>
    <row r="6" spans="1:20" x14ac:dyDescent="0.25">
      <c r="A6" s="17" t="s">
        <v>129</v>
      </c>
      <c r="B6" s="17" t="s">
        <v>21</v>
      </c>
      <c r="C6" s="17" t="s">
        <v>22</v>
      </c>
      <c r="D6" s="14">
        <v>351</v>
      </c>
      <c r="E6" s="14">
        <v>162</v>
      </c>
      <c r="F6" s="14">
        <v>223</v>
      </c>
      <c r="G6" s="14">
        <v>244</v>
      </c>
      <c r="H6" s="14">
        <v>250</v>
      </c>
      <c r="I6" s="14">
        <v>146</v>
      </c>
      <c r="J6" s="14">
        <v>187</v>
      </c>
      <c r="K6" s="14">
        <v>397</v>
      </c>
      <c r="L6" s="14">
        <v>371</v>
      </c>
      <c r="M6" s="14">
        <v>140</v>
      </c>
      <c r="N6" s="14">
        <v>252</v>
      </c>
      <c r="O6" s="14">
        <v>217</v>
      </c>
      <c r="P6" s="14">
        <v>213</v>
      </c>
      <c r="Q6" s="14">
        <v>168</v>
      </c>
      <c r="R6" s="14">
        <v>171</v>
      </c>
      <c r="S6" s="14">
        <v>428</v>
      </c>
      <c r="T6" s="14">
        <v>980</v>
      </c>
    </row>
    <row r="7" spans="1:20" x14ac:dyDescent="0.25">
      <c r="A7" s="17" t="s">
        <v>129</v>
      </c>
      <c r="B7" s="17" t="s">
        <v>31</v>
      </c>
      <c r="C7" s="17" t="s">
        <v>32</v>
      </c>
      <c r="D7" s="14">
        <v>468</v>
      </c>
      <c r="E7" s="14">
        <v>350</v>
      </c>
      <c r="F7" s="14">
        <v>491</v>
      </c>
      <c r="G7" s="14">
        <v>837</v>
      </c>
      <c r="H7" s="14">
        <v>351</v>
      </c>
      <c r="I7" s="14">
        <v>256</v>
      </c>
      <c r="J7" s="14">
        <v>403</v>
      </c>
      <c r="K7" s="14">
        <v>1136</v>
      </c>
      <c r="L7" s="14">
        <v>514</v>
      </c>
      <c r="M7" s="14">
        <v>318</v>
      </c>
      <c r="N7" s="14">
        <v>638</v>
      </c>
      <c r="O7" s="14">
        <v>676</v>
      </c>
      <c r="P7" s="14">
        <v>286</v>
      </c>
      <c r="Q7" s="14">
        <v>250</v>
      </c>
      <c r="R7" s="14">
        <v>378</v>
      </c>
      <c r="S7" s="14">
        <v>1232</v>
      </c>
      <c r="T7" s="14">
        <v>2146</v>
      </c>
    </row>
    <row r="8" spans="1:20" x14ac:dyDescent="0.25">
      <c r="A8" s="17" t="s">
        <v>129</v>
      </c>
      <c r="B8" s="17" t="s">
        <v>37</v>
      </c>
      <c r="C8" s="17" t="s">
        <v>38</v>
      </c>
      <c r="D8" s="14">
        <v>354</v>
      </c>
      <c r="E8" s="14">
        <v>190</v>
      </c>
      <c r="F8" s="14">
        <v>268</v>
      </c>
      <c r="G8" s="14">
        <v>414</v>
      </c>
      <c r="H8" s="14">
        <v>262</v>
      </c>
      <c r="I8" s="14">
        <v>162</v>
      </c>
      <c r="J8" s="14">
        <v>208</v>
      </c>
      <c r="K8" s="14">
        <v>594</v>
      </c>
      <c r="L8" s="14">
        <v>384</v>
      </c>
      <c r="M8" s="14">
        <v>168</v>
      </c>
      <c r="N8" s="14">
        <v>323</v>
      </c>
      <c r="O8" s="14">
        <v>351</v>
      </c>
      <c r="P8" s="14">
        <v>224</v>
      </c>
      <c r="Q8" s="14">
        <v>164</v>
      </c>
      <c r="R8" s="14">
        <v>200</v>
      </c>
      <c r="S8" s="14">
        <v>638</v>
      </c>
      <c r="T8" s="14">
        <v>1226</v>
      </c>
    </row>
    <row r="9" spans="1:20" x14ac:dyDescent="0.25">
      <c r="A9" s="17" t="s">
        <v>129</v>
      </c>
      <c r="B9" s="17" t="s">
        <v>81</v>
      </c>
      <c r="C9" s="17" t="s">
        <v>82</v>
      </c>
      <c r="D9" s="14">
        <v>1071</v>
      </c>
      <c r="E9" s="14">
        <v>372</v>
      </c>
      <c r="F9" s="14">
        <v>340</v>
      </c>
      <c r="G9" s="14">
        <v>561</v>
      </c>
      <c r="H9" s="14">
        <v>689</v>
      </c>
      <c r="I9" s="14">
        <v>519</v>
      </c>
      <c r="J9" s="14">
        <v>288</v>
      </c>
      <c r="K9" s="14">
        <v>848</v>
      </c>
      <c r="L9" s="14">
        <v>1177</v>
      </c>
      <c r="M9" s="14">
        <v>311</v>
      </c>
      <c r="N9" s="14">
        <v>372</v>
      </c>
      <c r="O9" s="14">
        <v>484</v>
      </c>
      <c r="P9" s="14">
        <v>616</v>
      </c>
      <c r="Q9" s="14">
        <v>531</v>
      </c>
      <c r="R9" s="14">
        <v>294</v>
      </c>
      <c r="S9" s="14">
        <v>903</v>
      </c>
      <c r="T9" s="14">
        <v>2344</v>
      </c>
    </row>
    <row r="10" spans="1:20" x14ac:dyDescent="0.25">
      <c r="A10" s="17" t="s">
        <v>129</v>
      </c>
      <c r="B10" s="17" t="s">
        <v>19</v>
      </c>
      <c r="C10" s="17" t="s">
        <v>20</v>
      </c>
      <c r="D10" s="14">
        <v>921</v>
      </c>
      <c r="E10" s="14">
        <v>492</v>
      </c>
      <c r="F10" s="14">
        <v>700</v>
      </c>
      <c r="G10" s="14">
        <v>851</v>
      </c>
      <c r="H10" s="14">
        <v>667</v>
      </c>
      <c r="I10" s="14">
        <v>440</v>
      </c>
      <c r="J10" s="14">
        <v>540</v>
      </c>
      <c r="K10" s="14">
        <v>1317</v>
      </c>
      <c r="L10" s="14">
        <v>988</v>
      </c>
      <c r="M10" s="14">
        <v>442</v>
      </c>
      <c r="N10" s="14">
        <v>793</v>
      </c>
      <c r="O10" s="14">
        <v>741</v>
      </c>
      <c r="P10" s="14">
        <v>546</v>
      </c>
      <c r="Q10" s="14">
        <v>473</v>
      </c>
      <c r="R10" s="14">
        <v>493</v>
      </c>
      <c r="S10" s="14">
        <v>1452</v>
      </c>
      <c r="T10" s="14">
        <v>2964</v>
      </c>
    </row>
    <row r="11" spans="1:20" x14ac:dyDescent="0.25">
      <c r="A11" s="17" t="s">
        <v>129</v>
      </c>
      <c r="B11" s="17" t="s">
        <v>43</v>
      </c>
      <c r="C11" s="17" t="s">
        <v>44</v>
      </c>
      <c r="D11" s="14">
        <v>341</v>
      </c>
      <c r="E11" s="14">
        <v>281</v>
      </c>
      <c r="F11" s="14">
        <v>402</v>
      </c>
      <c r="G11" s="14">
        <v>490</v>
      </c>
      <c r="H11" s="14">
        <v>250</v>
      </c>
      <c r="I11" s="14">
        <v>194</v>
      </c>
      <c r="J11" s="14">
        <v>313</v>
      </c>
      <c r="K11" s="14">
        <v>757</v>
      </c>
      <c r="L11" s="14">
        <v>389</v>
      </c>
      <c r="M11" s="14">
        <v>226</v>
      </c>
      <c r="N11" s="14">
        <v>452</v>
      </c>
      <c r="O11" s="14">
        <v>447</v>
      </c>
      <c r="P11" s="14">
        <v>195</v>
      </c>
      <c r="Q11" s="14">
        <v>206</v>
      </c>
      <c r="R11" s="14">
        <v>303</v>
      </c>
      <c r="S11" s="14">
        <v>810</v>
      </c>
      <c r="T11" s="14">
        <v>1514</v>
      </c>
    </row>
    <row r="12" spans="1:20" x14ac:dyDescent="0.25">
      <c r="A12" s="17" t="s">
        <v>129</v>
      </c>
      <c r="B12" s="17" t="s">
        <v>25</v>
      </c>
      <c r="C12" s="17" t="s">
        <v>26</v>
      </c>
      <c r="D12" s="14">
        <v>998</v>
      </c>
      <c r="E12" s="14">
        <v>521</v>
      </c>
      <c r="F12" s="14">
        <v>866</v>
      </c>
      <c r="G12" s="14">
        <v>1087</v>
      </c>
      <c r="H12" s="14">
        <v>675</v>
      </c>
      <c r="I12" s="14">
        <v>462</v>
      </c>
      <c r="J12" s="14">
        <v>735</v>
      </c>
      <c r="K12" s="14">
        <v>1600</v>
      </c>
      <c r="L12" s="14">
        <v>1084</v>
      </c>
      <c r="M12" s="14">
        <v>466</v>
      </c>
      <c r="N12" s="14">
        <v>976</v>
      </c>
      <c r="O12" s="14">
        <v>946</v>
      </c>
      <c r="P12" s="14">
        <v>520</v>
      </c>
      <c r="Q12" s="14">
        <v>528</v>
      </c>
      <c r="R12" s="14">
        <v>660</v>
      </c>
      <c r="S12" s="14">
        <v>1764</v>
      </c>
      <c r="T12" s="14">
        <v>3472</v>
      </c>
    </row>
    <row r="13" spans="1:20" x14ac:dyDescent="0.25">
      <c r="A13" s="17" t="s">
        <v>129</v>
      </c>
      <c r="B13" s="17" t="s">
        <v>39</v>
      </c>
      <c r="C13" s="17" t="s">
        <v>40</v>
      </c>
      <c r="D13" s="14">
        <v>427</v>
      </c>
      <c r="E13" s="14">
        <v>425</v>
      </c>
      <c r="F13" s="14">
        <v>729</v>
      </c>
      <c r="G13" s="14">
        <v>780</v>
      </c>
      <c r="H13" s="14">
        <v>288</v>
      </c>
      <c r="I13" s="14">
        <v>251</v>
      </c>
      <c r="J13" s="14">
        <v>566</v>
      </c>
      <c r="K13" s="14">
        <v>1256</v>
      </c>
      <c r="L13" s="14">
        <v>447</v>
      </c>
      <c r="M13" s="14">
        <v>375</v>
      </c>
      <c r="N13" s="14">
        <v>841</v>
      </c>
      <c r="O13" s="14">
        <v>698</v>
      </c>
      <c r="P13" s="14">
        <v>237</v>
      </c>
      <c r="Q13" s="14">
        <v>263</v>
      </c>
      <c r="R13" s="14">
        <v>512</v>
      </c>
      <c r="S13" s="14">
        <v>1349</v>
      </c>
      <c r="T13" s="14">
        <v>2361</v>
      </c>
    </row>
    <row r="14" spans="1:20" x14ac:dyDescent="0.25">
      <c r="A14" s="17" t="s">
        <v>129</v>
      </c>
      <c r="B14" s="17" t="s">
        <v>35</v>
      </c>
      <c r="C14" s="17" t="s">
        <v>36</v>
      </c>
      <c r="D14" s="14">
        <v>230</v>
      </c>
      <c r="E14" s="14">
        <v>242</v>
      </c>
      <c r="F14" s="14">
        <v>353</v>
      </c>
      <c r="G14" s="14">
        <v>464</v>
      </c>
      <c r="H14" s="14">
        <v>152</v>
      </c>
      <c r="I14" s="14">
        <v>158</v>
      </c>
      <c r="J14" s="14">
        <v>306</v>
      </c>
      <c r="K14" s="14">
        <v>673</v>
      </c>
      <c r="L14" s="14">
        <v>254</v>
      </c>
      <c r="M14" s="14">
        <v>222</v>
      </c>
      <c r="N14" s="14">
        <v>422</v>
      </c>
      <c r="O14" s="14">
        <v>391</v>
      </c>
      <c r="P14" s="14">
        <v>124</v>
      </c>
      <c r="Q14" s="14">
        <v>151</v>
      </c>
      <c r="R14" s="14">
        <v>250</v>
      </c>
      <c r="S14" s="14">
        <v>764</v>
      </c>
      <c r="T14" s="14">
        <v>1289</v>
      </c>
    </row>
    <row r="15" spans="1:20" x14ac:dyDescent="0.25">
      <c r="A15" s="17" t="s">
        <v>129</v>
      </c>
      <c r="B15" s="17" t="s">
        <v>33</v>
      </c>
      <c r="C15" s="17" t="s">
        <v>34</v>
      </c>
      <c r="D15" s="14">
        <v>714</v>
      </c>
      <c r="E15" s="14">
        <v>424</v>
      </c>
      <c r="F15" s="14">
        <v>650</v>
      </c>
      <c r="G15" s="14">
        <v>853</v>
      </c>
      <c r="H15" s="14">
        <v>434</v>
      </c>
      <c r="I15" s="14">
        <v>361</v>
      </c>
      <c r="J15" s="14">
        <v>503</v>
      </c>
      <c r="K15" s="14">
        <v>1343</v>
      </c>
      <c r="L15" s="14">
        <v>786</v>
      </c>
      <c r="M15" s="14">
        <v>386</v>
      </c>
      <c r="N15" s="14">
        <v>720</v>
      </c>
      <c r="O15" s="14">
        <v>749</v>
      </c>
      <c r="P15" s="14">
        <v>306</v>
      </c>
      <c r="Q15" s="14">
        <v>399</v>
      </c>
      <c r="R15" s="14">
        <v>479</v>
      </c>
      <c r="S15" s="14">
        <v>1457</v>
      </c>
      <c r="T15" s="14">
        <v>2641</v>
      </c>
    </row>
    <row r="16" spans="1:20" x14ac:dyDescent="0.25">
      <c r="A16" s="17" t="s">
        <v>129</v>
      </c>
      <c r="B16" s="17" t="s">
        <v>27</v>
      </c>
      <c r="C16" s="17" t="s">
        <v>28</v>
      </c>
      <c r="D16" s="14">
        <v>103</v>
      </c>
      <c r="E16" s="14">
        <v>59</v>
      </c>
      <c r="F16" s="14">
        <v>96</v>
      </c>
      <c r="G16" s="14">
        <v>84</v>
      </c>
      <c r="H16" s="14">
        <v>79</v>
      </c>
      <c r="I16" s="14">
        <v>45</v>
      </c>
      <c r="J16" s="14">
        <v>71</v>
      </c>
      <c r="K16" s="14">
        <v>147</v>
      </c>
      <c r="L16" s="14">
        <v>106</v>
      </c>
      <c r="M16" s="14">
        <v>52</v>
      </c>
      <c r="N16" s="14">
        <v>108</v>
      </c>
      <c r="O16" s="14">
        <v>76</v>
      </c>
      <c r="P16" s="14">
        <v>68</v>
      </c>
      <c r="Q16" s="14">
        <v>53</v>
      </c>
      <c r="R16" s="14">
        <v>63</v>
      </c>
      <c r="S16" s="14">
        <v>158</v>
      </c>
      <c r="T16" s="14">
        <v>342</v>
      </c>
    </row>
    <row r="17" spans="1:20" x14ac:dyDescent="0.25">
      <c r="A17" s="17" t="s">
        <v>129</v>
      </c>
      <c r="B17" s="17" t="s">
        <v>23</v>
      </c>
      <c r="C17" s="17" t="s">
        <v>24</v>
      </c>
      <c r="D17" s="14">
        <v>941</v>
      </c>
      <c r="E17" s="14">
        <v>699</v>
      </c>
      <c r="F17" s="14">
        <v>948</v>
      </c>
      <c r="G17" s="14">
        <v>1184</v>
      </c>
      <c r="H17" s="14">
        <v>698</v>
      </c>
      <c r="I17" s="14">
        <v>461</v>
      </c>
      <c r="J17" s="14">
        <v>782</v>
      </c>
      <c r="K17" s="14">
        <v>1831</v>
      </c>
      <c r="L17" s="14">
        <v>1035</v>
      </c>
      <c r="M17" s="14">
        <v>615</v>
      </c>
      <c r="N17" s="14">
        <v>1054</v>
      </c>
      <c r="O17" s="14">
        <v>1068</v>
      </c>
      <c r="P17" s="14">
        <v>555</v>
      </c>
      <c r="Q17" s="14">
        <v>502</v>
      </c>
      <c r="R17" s="14">
        <v>744</v>
      </c>
      <c r="S17" s="14">
        <v>1971</v>
      </c>
      <c r="T17" s="14">
        <v>3772</v>
      </c>
    </row>
    <row r="18" spans="1:20" x14ac:dyDescent="0.25">
      <c r="A18" s="17" t="s">
        <v>129</v>
      </c>
      <c r="B18" s="17" t="s">
        <v>91</v>
      </c>
      <c r="C18" s="17" t="s">
        <v>93</v>
      </c>
      <c r="D18" s="14">
        <v>30</v>
      </c>
      <c r="E18" s="14">
        <v>49</v>
      </c>
      <c r="F18" s="14">
        <v>74</v>
      </c>
      <c r="G18" s="14">
        <v>68</v>
      </c>
      <c r="H18" s="14">
        <v>18</v>
      </c>
      <c r="I18" s="14">
        <v>33</v>
      </c>
      <c r="J18" s="14">
        <v>51</v>
      </c>
      <c r="K18" s="14">
        <v>119</v>
      </c>
      <c r="L18" s="14">
        <v>36</v>
      </c>
      <c r="M18" s="14">
        <v>43</v>
      </c>
      <c r="N18" s="14">
        <v>70</v>
      </c>
      <c r="O18" s="14">
        <v>72</v>
      </c>
      <c r="P18" s="14">
        <v>14</v>
      </c>
      <c r="Q18" s="14">
        <v>28</v>
      </c>
      <c r="R18" s="14">
        <v>50</v>
      </c>
      <c r="S18" s="14">
        <v>129</v>
      </c>
      <c r="T18" s="14">
        <v>221</v>
      </c>
    </row>
    <row r="19" spans="1:20" x14ac:dyDescent="0.25">
      <c r="A19" s="17" t="s">
        <v>129</v>
      </c>
      <c r="B19" s="17" t="s">
        <v>29</v>
      </c>
      <c r="C19" s="17" t="s">
        <v>130</v>
      </c>
      <c r="D19" s="14">
        <v>216</v>
      </c>
      <c r="E19" s="14">
        <v>114</v>
      </c>
      <c r="F19" s="14">
        <v>205</v>
      </c>
      <c r="G19" s="14">
        <v>211</v>
      </c>
      <c r="H19" s="14">
        <v>151</v>
      </c>
      <c r="I19" s="14">
        <v>97</v>
      </c>
      <c r="J19" s="14">
        <v>169</v>
      </c>
      <c r="K19" s="14">
        <v>329</v>
      </c>
      <c r="L19" s="14">
        <v>218</v>
      </c>
      <c r="M19" s="14">
        <v>117</v>
      </c>
      <c r="N19" s="14">
        <v>221</v>
      </c>
      <c r="O19" s="14">
        <v>190</v>
      </c>
      <c r="P19" s="14">
        <v>134</v>
      </c>
      <c r="Q19" s="14">
        <v>106</v>
      </c>
      <c r="R19" s="14">
        <v>148</v>
      </c>
      <c r="S19" s="14">
        <v>358</v>
      </c>
      <c r="T19" s="14">
        <v>746</v>
      </c>
    </row>
    <row r="20" spans="1:20" x14ac:dyDescent="0.25">
      <c r="A20" s="17" t="s">
        <v>129</v>
      </c>
      <c r="B20" s="17" t="s">
        <v>87</v>
      </c>
      <c r="C20" s="17" t="s">
        <v>88</v>
      </c>
      <c r="D20" s="14">
        <v>42</v>
      </c>
      <c r="E20" s="14">
        <v>58</v>
      </c>
      <c r="F20" s="14">
        <v>89</v>
      </c>
      <c r="G20" s="14">
        <v>86</v>
      </c>
      <c r="H20" s="14">
        <v>34</v>
      </c>
      <c r="I20" s="14">
        <v>29</v>
      </c>
      <c r="J20" s="14">
        <v>76</v>
      </c>
      <c r="K20" s="14">
        <v>136</v>
      </c>
      <c r="L20" s="14">
        <v>55</v>
      </c>
      <c r="M20" s="14">
        <v>41</v>
      </c>
      <c r="N20" s="14">
        <v>107</v>
      </c>
      <c r="O20" s="14">
        <v>72</v>
      </c>
      <c r="P20" s="14">
        <v>19</v>
      </c>
      <c r="Q20" s="14">
        <v>32</v>
      </c>
      <c r="R20" s="14">
        <v>70</v>
      </c>
      <c r="S20" s="14">
        <v>154</v>
      </c>
      <c r="T20" s="14">
        <v>275</v>
      </c>
    </row>
    <row r="21" spans="1:20" x14ac:dyDescent="0.25">
      <c r="A21" s="17" t="s">
        <v>129</v>
      </c>
      <c r="B21" s="17" t="s">
        <v>126</v>
      </c>
      <c r="C21" s="17" t="s">
        <v>125</v>
      </c>
      <c r="D21" s="14">
        <v>9</v>
      </c>
      <c r="E21" s="14">
        <v>4</v>
      </c>
      <c r="F21" s="14">
        <v>8</v>
      </c>
      <c r="G21" s="14">
        <v>10</v>
      </c>
      <c r="H21" s="14">
        <v>7</v>
      </c>
      <c r="I21" s="14">
        <v>3</v>
      </c>
      <c r="J21" s="14">
        <v>7</v>
      </c>
      <c r="K21" s="14">
        <v>14</v>
      </c>
      <c r="L21" s="14">
        <v>10</v>
      </c>
      <c r="M21" s="14">
        <v>3</v>
      </c>
      <c r="N21" s="14">
        <v>8</v>
      </c>
      <c r="O21" s="14">
        <v>10</v>
      </c>
      <c r="P21" s="14">
        <v>4</v>
      </c>
      <c r="Q21" s="14">
        <v>4</v>
      </c>
      <c r="R21" s="14">
        <v>7</v>
      </c>
      <c r="S21" s="14">
        <v>16</v>
      </c>
      <c r="T21" s="14">
        <v>31</v>
      </c>
    </row>
    <row r="22" spans="1:20" x14ac:dyDescent="0.25">
      <c r="A22" s="17" t="s">
        <v>129</v>
      </c>
      <c r="B22" s="17" t="s">
        <v>131</v>
      </c>
      <c r="C22" s="17" t="s">
        <v>132</v>
      </c>
      <c r="D22" s="14">
        <v>4</v>
      </c>
      <c r="E22" s="14">
        <v>1</v>
      </c>
      <c r="F22" s="14">
        <v>3</v>
      </c>
      <c r="G22" s="14">
        <v>8</v>
      </c>
      <c r="H22" s="14">
        <v>3</v>
      </c>
      <c r="I22" s="14">
        <v>1</v>
      </c>
      <c r="J22" s="14">
        <v>2</v>
      </c>
      <c r="K22" s="14">
        <v>10</v>
      </c>
      <c r="L22" s="14">
        <v>4</v>
      </c>
      <c r="M22" s="14">
        <v>0</v>
      </c>
      <c r="N22" s="14">
        <v>2</v>
      </c>
      <c r="O22" s="14">
        <v>10</v>
      </c>
      <c r="P22" s="14">
        <v>3</v>
      </c>
      <c r="Q22" s="14">
        <v>1</v>
      </c>
      <c r="R22" s="14">
        <v>3</v>
      </c>
      <c r="S22" s="14">
        <v>9</v>
      </c>
      <c r="T22" s="14">
        <v>16</v>
      </c>
    </row>
    <row r="23" spans="1:20" x14ac:dyDescent="0.25">
      <c r="A23" s="17" t="s">
        <v>129</v>
      </c>
      <c r="B23" s="17" t="s">
        <v>45</v>
      </c>
      <c r="C23" s="17" t="s">
        <v>46</v>
      </c>
      <c r="D23" s="14">
        <v>605</v>
      </c>
      <c r="E23" s="14">
        <v>142</v>
      </c>
      <c r="F23" s="14">
        <v>152</v>
      </c>
      <c r="G23" s="14">
        <v>264</v>
      </c>
      <c r="H23" s="14">
        <v>428</v>
      </c>
      <c r="I23" s="14">
        <v>211</v>
      </c>
      <c r="J23" s="14">
        <v>141</v>
      </c>
      <c r="K23" s="14">
        <v>383</v>
      </c>
      <c r="L23" s="14">
        <v>630</v>
      </c>
      <c r="M23" s="14">
        <v>124</v>
      </c>
      <c r="N23" s="14">
        <v>174</v>
      </c>
      <c r="O23" s="14">
        <v>235</v>
      </c>
      <c r="P23" s="14">
        <v>383</v>
      </c>
      <c r="Q23" s="14">
        <v>237</v>
      </c>
      <c r="R23" s="14">
        <v>145</v>
      </c>
      <c r="S23" s="14">
        <v>398</v>
      </c>
      <c r="T23" s="14">
        <v>1163</v>
      </c>
    </row>
    <row r="24" spans="1:20" x14ac:dyDescent="0.25">
      <c r="A24" t="s">
        <v>118</v>
      </c>
      <c r="B24">
        <f>COUNTA(B2:B23)</f>
        <v>22</v>
      </c>
      <c r="D24">
        <f t="shared" ref="D24:T24" si="0">SUM(D2:D23)</f>
        <v>8346</v>
      </c>
      <c r="E24">
        <f t="shared" si="0"/>
        <v>4909</v>
      </c>
      <c r="F24">
        <f t="shared" si="0"/>
        <v>7202</v>
      </c>
      <c r="G24">
        <f t="shared" si="0"/>
        <v>9279</v>
      </c>
      <c r="H24">
        <f t="shared" si="0"/>
        <v>5809</v>
      </c>
      <c r="I24">
        <f t="shared" si="0"/>
        <v>4093</v>
      </c>
      <c r="J24">
        <f t="shared" si="0"/>
        <v>5764</v>
      </c>
      <c r="K24">
        <f t="shared" si="0"/>
        <v>14070</v>
      </c>
      <c r="L24">
        <f t="shared" si="0"/>
        <v>9068</v>
      </c>
      <c r="M24">
        <f t="shared" si="0"/>
        <v>4330</v>
      </c>
      <c r="N24">
        <f t="shared" si="0"/>
        <v>8193</v>
      </c>
      <c r="O24">
        <f t="shared" si="0"/>
        <v>8145</v>
      </c>
      <c r="P24">
        <f t="shared" si="0"/>
        <v>4737</v>
      </c>
      <c r="Q24">
        <f t="shared" si="0"/>
        <v>4360</v>
      </c>
      <c r="R24">
        <f t="shared" si="0"/>
        <v>5374</v>
      </c>
      <c r="S24">
        <f t="shared" si="0"/>
        <v>15265</v>
      </c>
      <c r="T24">
        <f t="shared" si="0"/>
        <v>29736</v>
      </c>
    </row>
    <row r="26" spans="1:20" x14ac:dyDescent="0.25">
      <c r="C26" s="29" t="s">
        <v>94</v>
      </c>
      <c r="D26" s="29"/>
      <c r="E26" s="29"/>
      <c r="F26" s="29"/>
      <c r="G26" s="29" t="s">
        <v>95</v>
      </c>
      <c r="H26" s="29"/>
      <c r="I26" s="29"/>
      <c r="J26" s="29"/>
      <c r="K26" s="29" t="s">
        <v>96</v>
      </c>
      <c r="L26" s="29"/>
      <c r="M26" s="29"/>
      <c r="N26" s="29"/>
      <c r="O26" s="29" t="s">
        <v>85</v>
      </c>
      <c r="P26" s="29"/>
      <c r="Q26" s="29"/>
      <c r="R26" s="29"/>
    </row>
    <row r="27" spans="1:20" x14ac:dyDescent="0.25">
      <c r="A27" t="s">
        <v>0</v>
      </c>
      <c r="B27" t="s">
        <v>1</v>
      </c>
      <c r="C27" t="s">
        <v>57</v>
      </c>
      <c r="D27" t="s">
        <v>67</v>
      </c>
      <c r="E27" t="s">
        <v>97</v>
      </c>
      <c r="F27" t="s">
        <v>68</v>
      </c>
      <c r="G27" t="s">
        <v>57</v>
      </c>
      <c r="H27" t="s">
        <v>67</v>
      </c>
      <c r="I27" t="s">
        <v>97</v>
      </c>
      <c r="J27" t="s">
        <v>68</v>
      </c>
      <c r="K27" t="s">
        <v>57</v>
      </c>
      <c r="L27" t="s">
        <v>67</v>
      </c>
      <c r="M27" t="s">
        <v>97</v>
      </c>
      <c r="N27" t="s">
        <v>68</v>
      </c>
      <c r="O27" t="s">
        <v>57</v>
      </c>
      <c r="P27" t="s">
        <v>67</v>
      </c>
      <c r="Q27" t="s">
        <v>97</v>
      </c>
      <c r="R27" t="s">
        <v>68</v>
      </c>
    </row>
    <row r="28" spans="1:20" x14ac:dyDescent="0.25">
      <c r="A28" t="s">
        <v>123</v>
      </c>
      <c r="B28" s="13" t="s">
        <v>128</v>
      </c>
      <c r="C28" s="2">
        <f t="shared" ref="C28:C48" si="1">D2/T2</f>
        <v>0.11475409836065574</v>
      </c>
      <c r="D28" s="2">
        <f t="shared" ref="D28:D48" si="2">E2/T2</f>
        <v>0.21311475409836064</v>
      </c>
      <c r="E28" s="2">
        <f t="shared" ref="E28:E48" si="3">F2/T2</f>
        <v>0.32786885245901637</v>
      </c>
      <c r="F28" s="2">
        <f t="shared" ref="F28:F48" si="4">G2/T2</f>
        <v>0.34426229508196721</v>
      </c>
      <c r="G28" s="2">
        <f t="shared" ref="G28:G48" si="5">H2/T2</f>
        <v>4.9180327868852458E-2</v>
      </c>
      <c r="H28" s="2">
        <f t="shared" ref="H28:H48" si="6">I2/T2</f>
        <v>0.13114754098360656</v>
      </c>
      <c r="I28" s="2">
        <f t="shared" ref="I28:I48" si="7">J2/T2</f>
        <v>0.29508196721311475</v>
      </c>
      <c r="J28" s="2">
        <f t="shared" ref="J28:J48" si="8">K2/T2</f>
        <v>0.52459016393442626</v>
      </c>
      <c r="K28" s="2">
        <f t="shared" ref="K28:K48" si="9">L2/T2</f>
        <v>9.8360655737704916E-2</v>
      </c>
      <c r="L28" s="2">
        <f t="shared" ref="L28:L48" si="10">M2/T2</f>
        <v>0.19672131147540983</v>
      </c>
      <c r="M28" s="2">
        <f t="shared" ref="M28:M48" si="11">N2/T2</f>
        <v>0.42622950819672129</v>
      </c>
      <c r="N28" s="2">
        <f t="shared" ref="N28:N48" si="12">O2/T2</f>
        <v>0.27868852459016391</v>
      </c>
      <c r="O28" s="2">
        <f t="shared" ref="O28:O48" si="13">P2/T2</f>
        <v>1.6393442622950821E-2</v>
      </c>
      <c r="P28" s="2">
        <f t="shared" ref="P28:P48" si="14">Q2/T2</f>
        <v>0.11475409836065574</v>
      </c>
      <c r="Q28" s="2">
        <f t="shared" ref="Q28:Q48" si="15">R2/T2</f>
        <v>0.37704918032786883</v>
      </c>
      <c r="R28" s="2">
        <f t="shared" ref="R28:R48" si="16">S2/T2</f>
        <v>0.49180327868852458</v>
      </c>
    </row>
    <row r="29" spans="1:20" x14ac:dyDescent="0.25">
      <c r="A29" s="13" t="s">
        <v>120</v>
      </c>
      <c r="B29" s="13" t="s">
        <v>121</v>
      </c>
      <c r="C29" s="2">
        <f t="shared" si="1"/>
        <v>0.14432989690721648</v>
      </c>
      <c r="D29" s="2">
        <f t="shared" si="2"/>
        <v>8.247422680412371E-2</v>
      </c>
      <c r="E29" s="2">
        <f t="shared" si="3"/>
        <v>0.32989690721649484</v>
      </c>
      <c r="F29" s="2">
        <f t="shared" si="4"/>
        <v>0.44329896907216493</v>
      </c>
      <c r="G29" s="2">
        <f t="shared" si="5"/>
        <v>7.2164948453608241E-2</v>
      </c>
      <c r="H29" s="2">
        <f t="shared" si="6"/>
        <v>8.247422680412371E-2</v>
      </c>
      <c r="I29" s="2">
        <f t="shared" si="7"/>
        <v>0.15463917525773196</v>
      </c>
      <c r="J29" s="2">
        <f t="shared" si="8"/>
        <v>0.69072164948453607</v>
      </c>
      <c r="K29" s="2">
        <f t="shared" si="9"/>
        <v>0.15463917525773196</v>
      </c>
      <c r="L29" s="2">
        <f t="shared" si="10"/>
        <v>8.247422680412371E-2</v>
      </c>
      <c r="M29" s="2">
        <f t="shared" si="11"/>
        <v>0.34020618556701032</v>
      </c>
      <c r="N29" s="2">
        <f t="shared" si="12"/>
        <v>0.42268041237113402</v>
      </c>
      <c r="O29" s="2">
        <f t="shared" si="13"/>
        <v>6.1855670103092786E-2</v>
      </c>
      <c r="P29" s="2">
        <f t="shared" si="14"/>
        <v>5.1546391752577317E-2</v>
      </c>
      <c r="Q29" s="2">
        <f t="shared" si="15"/>
        <v>0.19587628865979381</v>
      </c>
      <c r="R29" s="2">
        <f t="shared" si="16"/>
        <v>0.69072164948453607</v>
      </c>
    </row>
    <row r="30" spans="1:20" x14ac:dyDescent="0.25">
      <c r="A30" s="13" t="s">
        <v>41</v>
      </c>
      <c r="B30" s="13" t="s">
        <v>42</v>
      </c>
      <c r="C30" s="2">
        <f t="shared" si="1"/>
        <v>0.24345146379044685</v>
      </c>
      <c r="D30" s="2">
        <f t="shared" si="2"/>
        <v>0.14535182331792501</v>
      </c>
      <c r="E30" s="2">
        <f t="shared" si="3"/>
        <v>0.26810477657935283</v>
      </c>
      <c r="F30" s="2">
        <f t="shared" si="4"/>
        <v>0.3430919363122753</v>
      </c>
      <c r="G30" s="2">
        <f t="shared" si="5"/>
        <v>0.17668207498715974</v>
      </c>
      <c r="H30" s="2">
        <f t="shared" si="6"/>
        <v>0.12172573189522343</v>
      </c>
      <c r="I30" s="2">
        <f t="shared" si="7"/>
        <v>0.18387262455059064</v>
      </c>
      <c r="J30" s="2">
        <f t="shared" si="8"/>
        <v>0.51771956856702617</v>
      </c>
      <c r="K30" s="2">
        <f t="shared" si="9"/>
        <v>0.27324088341037495</v>
      </c>
      <c r="L30" s="2">
        <f t="shared" si="10"/>
        <v>0.12378017462763226</v>
      </c>
      <c r="M30" s="2">
        <f t="shared" si="11"/>
        <v>0.29070364663585002</v>
      </c>
      <c r="N30" s="2">
        <f t="shared" si="12"/>
        <v>0.31227529532614279</v>
      </c>
      <c r="O30" s="2">
        <f t="shared" si="13"/>
        <v>0.13816127375449411</v>
      </c>
      <c r="P30" s="2">
        <f t="shared" si="14"/>
        <v>0.12223934257832562</v>
      </c>
      <c r="Q30" s="2">
        <f t="shared" si="15"/>
        <v>0.1751412429378531</v>
      </c>
      <c r="R30" s="2">
        <f t="shared" si="16"/>
        <v>0.56445814072932721</v>
      </c>
    </row>
    <row r="31" spans="1:20" x14ac:dyDescent="0.25">
      <c r="A31" s="13" t="s">
        <v>89</v>
      </c>
      <c r="B31" s="13" t="s">
        <v>90</v>
      </c>
      <c r="C31" s="2">
        <f t="shared" si="1"/>
        <v>0.203125</v>
      </c>
      <c r="D31" s="2">
        <f t="shared" si="2"/>
        <v>0.15625</v>
      </c>
      <c r="E31" s="2">
        <f t="shared" si="3"/>
        <v>0.2421875</v>
      </c>
      <c r="F31" s="2">
        <f t="shared" si="4"/>
        <v>0.3984375</v>
      </c>
      <c r="G31" s="2">
        <f t="shared" si="5"/>
        <v>0.1484375</v>
      </c>
      <c r="H31" s="2">
        <f t="shared" si="6"/>
        <v>8.59375E-2</v>
      </c>
      <c r="I31" s="2">
        <f t="shared" si="7"/>
        <v>0.1953125</v>
      </c>
      <c r="J31" s="2">
        <f t="shared" si="8"/>
        <v>0.5703125</v>
      </c>
      <c r="K31" s="2">
        <f t="shared" si="9"/>
        <v>0.2109375</v>
      </c>
      <c r="L31" s="2">
        <f t="shared" si="10"/>
        <v>0.15625</v>
      </c>
      <c r="M31" s="2">
        <f t="shared" si="11"/>
        <v>0.2734375</v>
      </c>
      <c r="N31" s="2">
        <f t="shared" si="12"/>
        <v>0.359375</v>
      </c>
      <c r="O31" s="2">
        <f t="shared" si="13"/>
        <v>0.109375</v>
      </c>
      <c r="P31" s="2">
        <f t="shared" si="14"/>
        <v>0.109375</v>
      </c>
      <c r="Q31" s="2">
        <f t="shared" si="15"/>
        <v>0.1640625</v>
      </c>
      <c r="R31" s="2">
        <f t="shared" si="16"/>
        <v>0.6171875</v>
      </c>
    </row>
    <row r="32" spans="1:20" x14ac:dyDescent="0.25">
      <c r="A32" s="13" t="s">
        <v>21</v>
      </c>
      <c r="B32" s="13" t="s">
        <v>22</v>
      </c>
      <c r="C32" s="2">
        <f t="shared" si="1"/>
        <v>0.35816326530612247</v>
      </c>
      <c r="D32" s="2">
        <f t="shared" si="2"/>
        <v>0.1653061224489796</v>
      </c>
      <c r="E32" s="2">
        <f t="shared" si="3"/>
        <v>0.22755102040816327</v>
      </c>
      <c r="F32" s="2">
        <f t="shared" si="4"/>
        <v>0.24897959183673468</v>
      </c>
      <c r="G32" s="2">
        <f t="shared" si="5"/>
        <v>0.25510204081632654</v>
      </c>
      <c r="H32" s="2">
        <f t="shared" si="6"/>
        <v>0.1489795918367347</v>
      </c>
      <c r="I32" s="2">
        <f t="shared" si="7"/>
        <v>0.19081632653061226</v>
      </c>
      <c r="J32" s="2">
        <f t="shared" si="8"/>
        <v>0.4051020408163265</v>
      </c>
      <c r="K32" s="2">
        <f t="shared" si="9"/>
        <v>0.37857142857142856</v>
      </c>
      <c r="L32" s="2">
        <f t="shared" si="10"/>
        <v>0.14285714285714285</v>
      </c>
      <c r="M32" s="2">
        <f t="shared" si="11"/>
        <v>0.25714285714285712</v>
      </c>
      <c r="N32" s="2">
        <f t="shared" si="12"/>
        <v>0.22142857142857142</v>
      </c>
      <c r="O32" s="2">
        <f t="shared" si="13"/>
        <v>0.2173469387755102</v>
      </c>
      <c r="P32" s="2">
        <f t="shared" si="14"/>
        <v>0.17142857142857143</v>
      </c>
      <c r="Q32" s="2">
        <f t="shared" si="15"/>
        <v>0.17448979591836736</v>
      </c>
      <c r="R32" s="2">
        <f t="shared" si="16"/>
        <v>0.43673469387755104</v>
      </c>
    </row>
    <row r="33" spans="1:18" x14ac:dyDescent="0.25">
      <c r="A33" s="13" t="s">
        <v>31</v>
      </c>
      <c r="B33" s="13" t="s">
        <v>32</v>
      </c>
      <c r="C33" s="2">
        <f t="shared" si="1"/>
        <v>0.21808014911463186</v>
      </c>
      <c r="D33" s="2">
        <f t="shared" si="2"/>
        <v>0.16309412861136999</v>
      </c>
      <c r="E33" s="2">
        <f t="shared" si="3"/>
        <v>0.2287977632805219</v>
      </c>
      <c r="F33" s="2">
        <f t="shared" si="4"/>
        <v>0.39002795899347625</v>
      </c>
      <c r="G33" s="2">
        <f t="shared" si="5"/>
        <v>0.16356011183597391</v>
      </c>
      <c r="H33" s="2">
        <f t="shared" si="6"/>
        <v>0.11929170549860205</v>
      </c>
      <c r="I33" s="2">
        <f t="shared" si="7"/>
        <v>0.18779123951537743</v>
      </c>
      <c r="J33" s="2">
        <f t="shared" si="8"/>
        <v>0.52935694315004655</v>
      </c>
      <c r="K33" s="2">
        <f t="shared" si="9"/>
        <v>0.23951537744641194</v>
      </c>
      <c r="L33" s="2">
        <f t="shared" si="10"/>
        <v>0.14818266542404473</v>
      </c>
      <c r="M33" s="2">
        <f t="shared" si="11"/>
        <v>0.29729729729729731</v>
      </c>
      <c r="N33" s="2">
        <f t="shared" si="12"/>
        <v>0.31500465983224601</v>
      </c>
      <c r="O33" s="2">
        <f t="shared" si="13"/>
        <v>0.13327120223671948</v>
      </c>
      <c r="P33" s="2">
        <f t="shared" si="14"/>
        <v>0.11649580615097857</v>
      </c>
      <c r="Q33" s="2">
        <f t="shared" si="15"/>
        <v>0.17614165890027958</v>
      </c>
      <c r="R33" s="2">
        <f t="shared" si="16"/>
        <v>0.5740913327120224</v>
      </c>
    </row>
    <row r="34" spans="1:18" x14ac:dyDescent="0.25">
      <c r="A34" s="13" t="s">
        <v>37</v>
      </c>
      <c r="B34" s="13" t="s">
        <v>38</v>
      </c>
      <c r="C34" s="2">
        <f t="shared" si="1"/>
        <v>0.28874388254486133</v>
      </c>
      <c r="D34" s="2">
        <f t="shared" si="2"/>
        <v>0.15497553017944535</v>
      </c>
      <c r="E34" s="2">
        <f t="shared" si="3"/>
        <v>0.21859706362153344</v>
      </c>
      <c r="F34" s="2">
        <f t="shared" si="4"/>
        <v>0.33768352365415988</v>
      </c>
      <c r="G34" s="2">
        <f t="shared" si="5"/>
        <v>0.21370309951060359</v>
      </c>
      <c r="H34" s="2">
        <f t="shared" si="6"/>
        <v>0.13213703099510604</v>
      </c>
      <c r="I34" s="2">
        <f t="shared" si="7"/>
        <v>0.16965742251223492</v>
      </c>
      <c r="J34" s="2">
        <f t="shared" si="8"/>
        <v>0.48450244698205547</v>
      </c>
      <c r="K34" s="2">
        <f t="shared" si="9"/>
        <v>0.31321370309951058</v>
      </c>
      <c r="L34" s="2">
        <f t="shared" si="10"/>
        <v>0.13703099510603589</v>
      </c>
      <c r="M34" s="2">
        <f t="shared" si="11"/>
        <v>0.2634584013050571</v>
      </c>
      <c r="N34" s="2">
        <f t="shared" si="12"/>
        <v>0.28629690048939643</v>
      </c>
      <c r="O34" s="2">
        <f t="shared" si="13"/>
        <v>0.18270799347471453</v>
      </c>
      <c r="P34" s="2">
        <f t="shared" si="14"/>
        <v>0.13376835236541598</v>
      </c>
      <c r="Q34" s="2">
        <f t="shared" si="15"/>
        <v>0.16313213703099511</v>
      </c>
      <c r="R34" s="2">
        <f t="shared" si="16"/>
        <v>0.52039151712887444</v>
      </c>
    </row>
    <row r="35" spans="1:18" x14ac:dyDescent="0.25">
      <c r="A35" s="13" t="s">
        <v>81</v>
      </c>
      <c r="B35" s="13" t="s">
        <v>82</v>
      </c>
      <c r="C35" s="2">
        <f t="shared" si="1"/>
        <v>0.45691126279863481</v>
      </c>
      <c r="D35" s="2">
        <f t="shared" si="2"/>
        <v>0.15870307167235495</v>
      </c>
      <c r="E35" s="2">
        <f t="shared" si="3"/>
        <v>0.14505119453924914</v>
      </c>
      <c r="F35" s="2">
        <f t="shared" si="4"/>
        <v>0.2393344709897611</v>
      </c>
      <c r="G35" s="2">
        <f t="shared" si="5"/>
        <v>0.29394197952218432</v>
      </c>
      <c r="H35" s="2">
        <f t="shared" si="6"/>
        <v>0.22141638225255972</v>
      </c>
      <c r="I35" s="2">
        <f t="shared" si="7"/>
        <v>0.12286689419795221</v>
      </c>
      <c r="J35" s="2">
        <f t="shared" si="8"/>
        <v>0.36177474402730375</v>
      </c>
      <c r="K35" s="2">
        <f t="shared" si="9"/>
        <v>0.50213310580204773</v>
      </c>
      <c r="L35" s="2">
        <f t="shared" si="10"/>
        <v>0.13267918088737202</v>
      </c>
      <c r="M35" s="2">
        <f t="shared" si="11"/>
        <v>0.15870307167235495</v>
      </c>
      <c r="N35" s="2">
        <f t="shared" si="12"/>
        <v>0.20648464163822525</v>
      </c>
      <c r="O35" s="2">
        <f t="shared" si="13"/>
        <v>0.26279863481228671</v>
      </c>
      <c r="P35" s="2">
        <f t="shared" si="14"/>
        <v>0.22653583617747441</v>
      </c>
      <c r="Q35" s="2">
        <f t="shared" si="15"/>
        <v>0.12542662116040956</v>
      </c>
      <c r="R35" s="2">
        <f t="shared" si="16"/>
        <v>0.38523890784982934</v>
      </c>
    </row>
    <row r="36" spans="1:18" x14ac:dyDescent="0.25">
      <c r="A36" s="13" t="s">
        <v>19</v>
      </c>
      <c r="B36" s="13" t="s">
        <v>20</v>
      </c>
      <c r="C36" s="2">
        <f t="shared" si="1"/>
        <v>0.31072874493927127</v>
      </c>
      <c r="D36" s="2">
        <f t="shared" si="2"/>
        <v>0.16599190283400811</v>
      </c>
      <c r="E36" s="2">
        <f t="shared" si="3"/>
        <v>0.23616734143049933</v>
      </c>
      <c r="F36" s="2">
        <f t="shared" si="4"/>
        <v>0.28711201079622134</v>
      </c>
      <c r="G36" s="2">
        <f t="shared" si="5"/>
        <v>0.22503373819163291</v>
      </c>
      <c r="H36" s="2">
        <f t="shared" si="6"/>
        <v>0.1484480431848853</v>
      </c>
      <c r="I36" s="2">
        <f t="shared" si="7"/>
        <v>0.18218623481781376</v>
      </c>
      <c r="J36" s="2">
        <f t="shared" si="8"/>
        <v>0.44433198380566802</v>
      </c>
      <c r="K36" s="2">
        <f t="shared" si="9"/>
        <v>0.33333333333333331</v>
      </c>
      <c r="L36" s="2">
        <f t="shared" si="10"/>
        <v>0.14912280701754385</v>
      </c>
      <c r="M36" s="2">
        <f t="shared" si="11"/>
        <v>0.26754385964912281</v>
      </c>
      <c r="N36" s="2">
        <f t="shared" si="12"/>
        <v>0.25</v>
      </c>
      <c r="O36" s="2">
        <f t="shared" si="13"/>
        <v>0.18421052631578946</v>
      </c>
      <c r="P36" s="2">
        <f t="shared" si="14"/>
        <v>0.15958164642375169</v>
      </c>
      <c r="Q36" s="2">
        <f t="shared" si="15"/>
        <v>0.16632928475033737</v>
      </c>
      <c r="R36" s="2">
        <f t="shared" si="16"/>
        <v>0.48987854251012147</v>
      </c>
    </row>
    <row r="37" spans="1:18" x14ac:dyDescent="0.25">
      <c r="A37" s="13" t="s">
        <v>43</v>
      </c>
      <c r="B37" s="13" t="s">
        <v>44</v>
      </c>
      <c r="C37" s="2">
        <f t="shared" si="1"/>
        <v>0.22523117569352707</v>
      </c>
      <c r="D37" s="2">
        <f t="shared" si="2"/>
        <v>0.18560105680317041</v>
      </c>
      <c r="E37" s="2">
        <f t="shared" si="3"/>
        <v>0.26552179656538971</v>
      </c>
      <c r="F37" s="2">
        <f t="shared" si="4"/>
        <v>0.32364597093791281</v>
      </c>
      <c r="G37" s="2">
        <f t="shared" si="5"/>
        <v>0.16512549537648613</v>
      </c>
      <c r="H37" s="2">
        <f t="shared" si="6"/>
        <v>0.12813738441215325</v>
      </c>
      <c r="I37" s="2">
        <f t="shared" si="7"/>
        <v>0.20673712021136065</v>
      </c>
      <c r="J37" s="2">
        <f t="shared" si="8"/>
        <v>0.5</v>
      </c>
      <c r="K37" s="2">
        <f t="shared" si="9"/>
        <v>0.25693527080581241</v>
      </c>
      <c r="L37" s="2">
        <f t="shared" si="10"/>
        <v>0.14927344782034346</v>
      </c>
      <c r="M37" s="2">
        <f t="shared" si="11"/>
        <v>0.29854689564068693</v>
      </c>
      <c r="N37" s="2">
        <f t="shared" si="12"/>
        <v>0.2952443857331572</v>
      </c>
      <c r="O37" s="2">
        <f t="shared" si="13"/>
        <v>0.12879788639365919</v>
      </c>
      <c r="P37" s="2">
        <f t="shared" si="14"/>
        <v>0.13606340819022458</v>
      </c>
      <c r="Q37" s="2">
        <f t="shared" si="15"/>
        <v>0.20013210039630119</v>
      </c>
      <c r="R37" s="2">
        <f t="shared" si="16"/>
        <v>0.53500660501981501</v>
      </c>
    </row>
    <row r="38" spans="1:18" x14ac:dyDescent="0.25">
      <c r="A38" s="13" t="s">
        <v>25</v>
      </c>
      <c r="B38" s="13" t="s">
        <v>26</v>
      </c>
      <c r="C38" s="2">
        <f t="shared" si="1"/>
        <v>0.28744239631336405</v>
      </c>
      <c r="D38" s="2">
        <f t="shared" si="2"/>
        <v>0.15005760368663595</v>
      </c>
      <c r="E38" s="2">
        <f t="shared" si="3"/>
        <v>0.24942396313364054</v>
      </c>
      <c r="F38" s="2">
        <f t="shared" si="4"/>
        <v>0.31307603686635943</v>
      </c>
      <c r="G38" s="2">
        <f t="shared" si="5"/>
        <v>0.19441244239631336</v>
      </c>
      <c r="H38" s="2">
        <f t="shared" si="6"/>
        <v>0.13306451612903225</v>
      </c>
      <c r="I38" s="2">
        <f t="shared" si="7"/>
        <v>0.21169354838709678</v>
      </c>
      <c r="J38" s="2">
        <f t="shared" si="8"/>
        <v>0.46082949308755761</v>
      </c>
      <c r="K38" s="2">
        <f t="shared" si="9"/>
        <v>0.31221198156682028</v>
      </c>
      <c r="L38" s="2">
        <f t="shared" si="10"/>
        <v>0.13421658986175114</v>
      </c>
      <c r="M38" s="2">
        <f t="shared" si="11"/>
        <v>0.28110599078341014</v>
      </c>
      <c r="N38" s="2">
        <f t="shared" si="12"/>
        <v>0.27246543778801846</v>
      </c>
      <c r="O38" s="2">
        <f t="shared" si="13"/>
        <v>0.14976958525345621</v>
      </c>
      <c r="P38" s="2">
        <f t="shared" si="14"/>
        <v>0.15207373271889402</v>
      </c>
      <c r="Q38" s="2">
        <f t="shared" si="15"/>
        <v>0.19009216589861752</v>
      </c>
      <c r="R38" s="2">
        <f t="shared" si="16"/>
        <v>0.50806451612903225</v>
      </c>
    </row>
    <row r="39" spans="1:18" x14ac:dyDescent="0.25">
      <c r="A39" s="13" t="s">
        <v>39</v>
      </c>
      <c r="B39" s="13" t="s">
        <v>40</v>
      </c>
      <c r="C39" s="2">
        <f t="shared" si="1"/>
        <v>0.18085556967386701</v>
      </c>
      <c r="D39" s="2">
        <f t="shared" si="2"/>
        <v>0.18000847098686998</v>
      </c>
      <c r="E39" s="2">
        <f t="shared" si="3"/>
        <v>0.30876747141041933</v>
      </c>
      <c r="F39" s="2">
        <f t="shared" si="4"/>
        <v>0.33036848792884371</v>
      </c>
      <c r="G39" s="2">
        <f t="shared" si="5"/>
        <v>0.12198221092757307</v>
      </c>
      <c r="H39" s="2">
        <f t="shared" si="6"/>
        <v>0.10631088521812791</v>
      </c>
      <c r="I39" s="2">
        <f t="shared" si="7"/>
        <v>0.23972892842016094</v>
      </c>
      <c r="J39" s="2">
        <f t="shared" si="8"/>
        <v>0.53197797543413805</v>
      </c>
      <c r="K39" s="2">
        <f t="shared" si="9"/>
        <v>0.18932655654383734</v>
      </c>
      <c r="L39" s="2">
        <f t="shared" si="10"/>
        <v>0.15883100381194409</v>
      </c>
      <c r="M39" s="2">
        <f t="shared" si="11"/>
        <v>0.35620499788225329</v>
      </c>
      <c r="N39" s="2">
        <f t="shared" si="12"/>
        <v>0.29563744176196527</v>
      </c>
      <c r="O39" s="2">
        <f t="shared" si="13"/>
        <v>0.10038119440914867</v>
      </c>
      <c r="P39" s="2">
        <f t="shared" si="14"/>
        <v>0.11139347734011013</v>
      </c>
      <c r="Q39" s="2">
        <f t="shared" si="15"/>
        <v>0.21685726387124099</v>
      </c>
      <c r="R39" s="2">
        <f t="shared" si="16"/>
        <v>0.57136806437950016</v>
      </c>
    </row>
    <row r="40" spans="1:18" x14ac:dyDescent="0.25">
      <c r="A40" s="13" t="s">
        <v>35</v>
      </c>
      <c r="B40" s="13" t="s">
        <v>36</v>
      </c>
      <c r="C40" s="2">
        <f t="shared" si="1"/>
        <v>0.17843289371605897</v>
      </c>
      <c r="D40" s="2">
        <f t="shared" si="2"/>
        <v>0.18774243599689683</v>
      </c>
      <c r="E40" s="2">
        <f t="shared" si="3"/>
        <v>0.27385570209464699</v>
      </c>
      <c r="F40" s="2">
        <f t="shared" si="4"/>
        <v>0.35996896819239721</v>
      </c>
      <c r="G40" s="2">
        <f t="shared" si="5"/>
        <v>0.11792086889061287</v>
      </c>
      <c r="H40" s="2">
        <f t="shared" si="6"/>
        <v>0.1225756400310318</v>
      </c>
      <c r="I40" s="2">
        <f t="shared" si="7"/>
        <v>0.23739332816136541</v>
      </c>
      <c r="J40" s="2">
        <f t="shared" si="8"/>
        <v>0.52211016291698986</v>
      </c>
      <c r="K40" s="2">
        <f t="shared" si="9"/>
        <v>0.19705197827773469</v>
      </c>
      <c r="L40" s="2">
        <f t="shared" si="10"/>
        <v>0.17222653219550038</v>
      </c>
      <c r="M40" s="2">
        <f t="shared" si="11"/>
        <v>0.32738557020946468</v>
      </c>
      <c r="N40" s="2">
        <f t="shared" si="12"/>
        <v>0.30333591931730025</v>
      </c>
      <c r="O40" s="2">
        <f t="shared" si="13"/>
        <v>9.6198603568657878E-2</v>
      </c>
      <c r="P40" s="2">
        <f t="shared" si="14"/>
        <v>0.11714507370054306</v>
      </c>
      <c r="Q40" s="2">
        <f t="shared" si="15"/>
        <v>0.19394879751745539</v>
      </c>
      <c r="R40" s="2">
        <f t="shared" si="16"/>
        <v>0.59270752521334369</v>
      </c>
    </row>
    <row r="41" spans="1:18" x14ac:dyDescent="0.25">
      <c r="A41" s="13" t="s">
        <v>33</v>
      </c>
      <c r="B41" s="13" t="s">
        <v>34</v>
      </c>
      <c r="C41" s="2">
        <f t="shared" si="1"/>
        <v>0.27035213934115865</v>
      </c>
      <c r="D41" s="2">
        <f t="shared" si="2"/>
        <v>0.16054524801211661</v>
      </c>
      <c r="E41" s="2">
        <f t="shared" si="3"/>
        <v>0.24611889435819764</v>
      </c>
      <c r="F41" s="2">
        <f t="shared" si="4"/>
        <v>0.32298371828852707</v>
      </c>
      <c r="G41" s="2">
        <f t="shared" si="5"/>
        <v>0.16433169254070429</v>
      </c>
      <c r="H41" s="2">
        <f t="shared" si="6"/>
        <v>0.1366906474820144</v>
      </c>
      <c r="I41" s="2">
        <f t="shared" si="7"/>
        <v>0.1904581597879591</v>
      </c>
      <c r="J41" s="2">
        <f t="shared" si="8"/>
        <v>0.50851950018932224</v>
      </c>
      <c r="K41" s="2">
        <f t="shared" si="9"/>
        <v>0.29761453994698978</v>
      </c>
      <c r="L41" s="2">
        <f t="shared" si="10"/>
        <v>0.14615675880348353</v>
      </c>
      <c r="M41" s="2">
        <f t="shared" si="11"/>
        <v>0.27262400605831122</v>
      </c>
      <c r="N41" s="2">
        <f t="shared" si="12"/>
        <v>0.28360469519121545</v>
      </c>
      <c r="O41" s="2">
        <f t="shared" si="13"/>
        <v>0.11586520257478228</v>
      </c>
      <c r="P41" s="2">
        <f t="shared" si="14"/>
        <v>0.15107913669064749</v>
      </c>
      <c r="Q41" s="2">
        <f t="shared" si="15"/>
        <v>0.18137069291934874</v>
      </c>
      <c r="R41" s="2">
        <f t="shared" si="16"/>
        <v>0.55168496781522147</v>
      </c>
    </row>
    <row r="42" spans="1:18" x14ac:dyDescent="0.25">
      <c r="A42" s="13" t="s">
        <v>27</v>
      </c>
      <c r="B42" s="13" t="s">
        <v>28</v>
      </c>
      <c r="C42" s="2">
        <f t="shared" si="1"/>
        <v>0.30116959064327486</v>
      </c>
      <c r="D42" s="2">
        <f t="shared" si="2"/>
        <v>0.17251461988304093</v>
      </c>
      <c r="E42" s="2">
        <f t="shared" si="3"/>
        <v>0.2807017543859649</v>
      </c>
      <c r="F42" s="2">
        <f t="shared" si="4"/>
        <v>0.24561403508771928</v>
      </c>
      <c r="G42" s="2">
        <f t="shared" si="5"/>
        <v>0.23099415204678361</v>
      </c>
      <c r="H42" s="2">
        <f t="shared" si="6"/>
        <v>0.13157894736842105</v>
      </c>
      <c r="I42" s="2">
        <f t="shared" si="7"/>
        <v>0.20760233918128654</v>
      </c>
      <c r="J42" s="2">
        <f t="shared" si="8"/>
        <v>0.42982456140350878</v>
      </c>
      <c r="K42" s="2">
        <f t="shared" si="9"/>
        <v>0.30994152046783624</v>
      </c>
      <c r="L42" s="2">
        <f t="shared" si="10"/>
        <v>0.15204678362573099</v>
      </c>
      <c r="M42" s="2">
        <f t="shared" si="11"/>
        <v>0.31578947368421051</v>
      </c>
      <c r="N42" s="2">
        <f t="shared" si="12"/>
        <v>0.22222222222222221</v>
      </c>
      <c r="O42" s="2">
        <f t="shared" si="13"/>
        <v>0.19883040935672514</v>
      </c>
      <c r="P42" s="2">
        <f t="shared" si="14"/>
        <v>0.15497076023391812</v>
      </c>
      <c r="Q42" s="2">
        <f t="shared" si="15"/>
        <v>0.18421052631578946</v>
      </c>
      <c r="R42" s="2">
        <f t="shared" si="16"/>
        <v>0.46198830409356723</v>
      </c>
    </row>
    <row r="43" spans="1:18" x14ac:dyDescent="0.25">
      <c r="A43" s="13" t="s">
        <v>29</v>
      </c>
      <c r="B43" s="13" t="s">
        <v>127</v>
      </c>
      <c r="C43" s="2">
        <f t="shared" si="1"/>
        <v>0.24946977730646872</v>
      </c>
      <c r="D43" s="2">
        <f t="shared" si="2"/>
        <v>0.18531283138918345</v>
      </c>
      <c r="E43" s="2">
        <f t="shared" si="3"/>
        <v>0.25132555673382823</v>
      </c>
      <c r="F43" s="2">
        <f t="shared" si="4"/>
        <v>0.31389183457051961</v>
      </c>
      <c r="G43" s="2">
        <f t="shared" si="5"/>
        <v>0.18504772004241782</v>
      </c>
      <c r="H43" s="2">
        <f t="shared" si="6"/>
        <v>0.12221633085896076</v>
      </c>
      <c r="I43" s="2">
        <f t="shared" si="7"/>
        <v>0.2073170731707317</v>
      </c>
      <c r="J43" s="2">
        <f t="shared" si="8"/>
        <v>0.48541887592788974</v>
      </c>
      <c r="K43" s="2">
        <f t="shared" si="9"/>
        <v>0.27439024390243905</v>
      </c>
      <c r="L43" s="2">
        <f t="shared" si="10"/>
        <v>0.16304347826086957</v>
      </c>
      <c r="M43" s="2">
        <f t="shared" si="11"/>
        <v>0.27942735949098624</v>
      </c>
      <c r="N43" s="2">
        <f t="shared" si="12"/>
        <v>0.2831389183457052</v>
      </c>
      <c r="O43" s="2">
        <f t="shared" si="13"/>
        <v>0.14713679745493108</v>
      </c>
      <c r="P43" s="2">
        <f t="shared" si="14"/>
        <v>0.13308589607635207</v>
      </c>
      <c r="Q43" s="2">
        <f t="shared" si="15"/>
        <v>0.19724284199363734</v>
      </c>
      <c r="R43" s="2">
        <f t="shared" si="16"/>
        <v>0.52253446447507956</v>
      </c>
    </row>
    <row r="44" spans="1:18" x14ac:dyDescent="0.25">
      <c r="A44" s="13" t="s">
        <v>23</v>
      </c>
      <c r="B44" s="13" t="s">
        <v>24</v>
      </c>
      <c r="C44" s="2">
        <f t="shared" si="1"/>
        <v>0.13574660633484162</v>
      </c>
      <c r="D44" s="2">
        <f t="shared" si="2"/>
        <v>0.22171945701357465</v>
      </c>
      <c r="E44" s="2">
        <f t="shared" si="3"/>
        <v>0.33484162895927599</v>
      </c>
      <c r="F44" s="2">
        <f t="shared" si="4"/>
        <v>0.30769230769230771</v>
      </c>
      <c r="G44" s="2">
        <f t="shared" si="5"/>
        <v>8.1447963800904979E-2</v>
      </c>
      <c r="H44" s="2">
        <f t="shared" si="6"/>
        <v>0.14932126696832579</v>
      </c>
      <c r="I44" s="2">
        <f t="shared" si="7"/>
        <v>0.23076923076923078</v>
      </c>
      <c r="J44" s="2">
        <f t="shared" si="8"/>
        <v>0.53846153846153844</v>
      </c>
      <c r="K44" s="2">
        <f t="shared" si="9"/>
        <v>0.16289592760180996</v>
      </c>
      <c r="L44" s="2">
        <f t="shared" si="10"/>
        <v>0.19457013574660634</v>
      </c>
      <c r="M44" s="2">
        <f t="shared" si="11"/>
        <v>0.31674208144796379</v>
      </c>
      <c r="N44" s="2">
        <f t="shared" si="12"/>
        <v>0.32579185520361992</v>
      </c>
      <c r="O44" s="2">
        <f t="shared" si="13"/>
        <v>6.3348416289592757E-2</v>
      </c>
      <c r="P44" s="2">
        <f t="shared" si="14"/>
        <v>0.12669683257918551</v>
      </c>
      <c r="Q44" s="2">
        <f t="shared" si="15"/>
        <v>0.22624434389140272</v>
      </c>
      <c r="R44" s="2">
        <f t="shared" si="16"/>
        <v>0.58371040723981904</v>
      </c>
    </row>
    <row r="45" spans="1:18" x14ac:dyDescent="0.25">
      <c r="A45" s="13" t="s">
        <v>91</v>
      </c>
      <c r="B45" s="13" t="s">
        <v>93</v>
      </c>
      <c r="C45" s="2">
        <f t="shared" si="1"/>
        <v>0.289544235924933</v>
      </c>
      <c r="D45" s="2">
        <f t="shared" si="2"/>
        <v>0.15281501340482573</v>
      </c>
      <c r="E45" s="2">
        <f t="shared" si="3"/>
        <v>0.27479892761394104</v>
      </c>
      <c r="F45" s="2">
        <f t="shared" si="4"/>
        <v>0.28284182305630029</v>
      </c>
      <c r="G45" s="2">
        <f t="shared" si="5"/>
        <v>0.20241286863270777</v>
      </c>
      <c r="H45" s="2">
        <f t="shared" si="6"/>
        <v>0.13002680965147453</v>
      </c>
      <c r="I45" s="2">
        <f t="shared" si="7"/>
        <v>0.22654155495978553</v>
      </c>
      <c r="J45" s="2">
        <f t="shared" si="8"/>
        <v>0.44101876675603219</v>
      </c>
      <c r="K45" s="2">
        <f t="shared" si="9"/>
        <v>0.29222520107238603</v>
      </c>
      <c r="L45" s="2">
        <f t="shared" si="10"/>
        <v>0.15683646112600536</v>
      </c>
      <c r="M45" s="2">
        <f t="shared" si="11"/>
        <v>0.29624664879356566</v>
      </c>
      <c r="N45" s="2">
        <f t="shared" si="12"/>
        <v>0.2546916890080429</v>
      </c>
      <c r="O45" s="2">
        <f t="shared" si="13"/>
        <v>0.17962466487935658</v>
      </c>
      <c r="P45" s="2">
        <f t="shared" si="14"/>
        <v>0.14209115281501342</v>
      </c>
      <c r="Q45" s="2">
        <f t="shared" si="15"/>
        <v>0.19839142091152814</v>
      </c>
      <c r="R45" s="2">
        <f t="shared" si="16"/>
        <v>0.47989276139410186</v>
      </c>
    </row>
    <row r="46" spans="1:18" x14ac:dyDescent="0.25">
      <c r="A46" s="13" t="s">
        <v>87</v>
      </c>
      <c r="B46" s="13" t="s">
        <v>88</v>
      </c>
      <c r="C46" s="2">
        <f t="shared" si="1"/>
        <v>0.15272727272727274</v>
      </c>
      <c r="D46" s="2">
        <f t="shared" si="2"/>
        <v>0.21090909090909091</v>
      </c>
      <c r="E46" s="2">
        <f t="shared" si="3"/>
        <v>0.32363636363636361</v>
      </c>
      <c r="F46" s="2">
        <f t="shared" si="4"/>
        <v>0.31272727272727274</v>
      </c>
      <c r="G46" s="2">
        <f t="shared" si="5"/>
        <v>0.12363636363636364</v>
      </c>
      <c r="H46" s="2">
        <f t="shared" si="6"/>
        <v>0.10545454545454545</v>
      </c>
      <c r="I46" s="2">
        <f t="shared" si="7"/>
        <v>0.27636363636363637</v>
      </c>
      <c r="J46" s="2">
        <f t="shared" si="8"/>
        <v>0.49454545454545457</v>
      </c>
      <c r="K46" s="2">
        <f t="shared" si="9"/>
        <v>0.2</v>
      </c>
      <c r="L46" s="2">
        <f t="shared" si="10"/>
        <v>0.14909090909090908</v>
      </c>
      <c r="M46" s="2">
        <f t="shared" si="11"/>
        <v>0.3890909090909091</v>
      </c>
      <c r="N46" s="2">
        <f t="shared" si="12"/>
        <v>0.26181818181818184</v>
      </c>
      <c r="O46" s="2">
        <f t="shared" si="13"/>
        <v>6.9090909090909092E-2</v>
      </c>
      <c r="P46" s="2">
        <f t="shared" si="14"/>
        <v>0.11636363636363636</v>
      </c>
      <c r="Q46" s="2">
        <f t="shared" si="15"/>
        <v>0.25454545454545452</v>
      </c>
      <c r="R46" s="2">
        <f t="shared" si="16"/>
        <v>0.56000000000000005</v>
      </c>
    </row>
    <row r="47" spans="1:18" x14ac:dyDescent="0.25">
      <c r="A47" s="13" t="s">
        <v>126</v>
      </c>
      <c r="B47" s="13" t="s">
        <v>125</v>
      </c>
      <c r="C47" s="2">
        <f t="shared" si="1"/>
        <v>0.29032258064516131</v>
      </c>
      <c r="D47" s="2">
        <f t="shared" si="2"/>
        <v>0.12903225806451613</v>
      </c>
      <c r="E47" s="2">
        <f t="shared" si="3"/>
        <v>0.25806451612903225</v>
      </c>
      <c r="F47" s="2">
        <f t="shared" si="4"/>
        <v>0.32258064516129031</v>
      </c>
      <c r="G47" s="2">
        <f t="shared" si="5"/>
        <v>0.22580645161290322</v>
      </c>
      <c r="H47" s="2">
        <f t="shared" si="6"/>
        <v>9.6774193548387094E-2</v>
      </c>
      <c r="I47" s="2">
        <f t="shared" si="7"/>
        <v>0.22580645161290322</v>
      </c>
      <c r="J47" s="2">
        <f t="shared" si="8"/>
        <v>0.45161290322580644</v>
      </c>
      <c r="K47" s="2">
        <f t="shared" si="9"/>
        <v>0.32258064516129031</v>
      </c>
      <c r="L47" s="2">
        <f t="shared" si="10"/>
        <v>9.6774193548387094E-2</v>
      </c>
      <c r="M47" s="2">
        <f t="shared" si="11"/>
        <v>0.25806451612903225</v>
      </c>
      <c r="N47" s="2">
        <f t="shared" si="12"/>
        <v>0.32258064516129031</v>
      </c>
      <c r="O47" s="2">
        <f t="shared" si="13"/>
        <v>0.12903225806451613</v>
      </c>
      <c r="P47" s="2">
        <f t="shared" si="14"/>
        <v>0.12903225806451613</v>
      </c>
      <c r="Q47" s="2">
        <f t="shared" si="15"/>
        <v>0.22580645161290322</v>
      </c>
      <c r="R47" s="2">
        <f t="shared" si="16"/>
        <v>0.5161290322580645</v>
      </c>
    </row>
    <row r="48" spans="1:18" x14ac:dyDescent="0.25">
      <c r="A48" s="17" t="s">
        <v>131</v>
      </c>
      <c r="B48" s="17" t="s">
        <v>132</v>
      </c>
      <c r="C48" s="2">
        <f t="shared" si="1"/>
        <v>0.25</v>
      </c>
      <c r="D48" s="2">
        <f t="shared" si="2"/>
        <v>6.25E-2</v>
      </c>
      <c r="E48" s="2">
        <f t="shared" si="3"/>
        <v>0.1875</v>
      </c>
      <c r="F48" s="2">
        <f t="shared" si="4"/>
        <v>0.5</v>
      </c>
      <c r="G48" s="2">
        <f t="shared" si="5"/>
        <v>0.1875</v>
      </c>
      <c r="H48" s="2">
        <f t="shared" si="6"/>
        <v>6.25E-2</v>
      </c>
      <c r="I48" s="2">
        <f t="shared" si="7"/>
        <v>0.125</v>
      </c>
      <c r="J48" s="2">
        <f t="shared" si="8"/>
        <v>0.625</v>
      </c>
      <c r="K48" s="2">
        <f t="shared" si="9"/>
        <v>0.25</v>
      </c>
      <c r="L48" s="2">
        <f t="shared" si="10"/>
        <v>0</v>
      </c>
      <c r="M48" s="2">
        <f t="shared" si="11"/>
        <v>0.125</v>
      </c>
      <c r="N48" s="2">
        <f t="shared" si="12"/>
        <v>0.625</v>
      </c>
      <c r="O48" s="2">
        <f t="shared" si="13"/>
        <v>0.1875</v>
      </c>
      <c r="P48" s="2">
        <f t="shared" si="14"/>
        <v>6.25E-2</v>
      </c>
      <c r="Q48" s="2">
        <f t="shared" si="15"/>
        <v>0.1875</v>
      </c>
      <c r="R48" s="2">
        <f t="shared" si="16"/>
        <v>0.5625</v>
      </c>
    </row>
    <row r="49" spans="1:18" x14ac:dyDescent="0.25">
      <c r="A49" s="13" t="s">
        <v>45</v>
      </c>
      <c r="B49" s="13" t="s">
        <v>46</v>
      </c>
      <c r="C49" s="2">
        <f t="shared" ref="C49" si="17">D22/T22</f>
        <v>0.25</v>
      </c>
      <c r="D49" s="2">
        <f t="shared" ref="D49" si="18">E22/T22</f>
        <v>6.25E-2</v>
      </c>
      <c r="E49" s="2">
        <f t="shared" ref="E49" si="19">F22/T22</f>
        <v>0.1875</v>
      </c>
      <c r="F49" s="2">
        <f t="shared" ref="F49" si="20">G22/T22</f>
        <v>0.5</v>
      </c>
      <c r="G49" s="2">
        <f t="shared" ref="G49" si="21">H22/T22</f>
        <v>0.1875</v>
      </c>
      <c r="H49" s="2">
        <f t="shared" ref="H49" si="22">I22/T22</f>
        <v>6.25E-2</v>
      </c>
      <c r="I49" s="2">
        <f t="shared" ref="I49" si="23">J22/T22</f>
        <v>0.125</v>
      </c>
      <c r="J49" s="2">
        <f t="shared" ref="J49" si="24">K22/T22</f>
        <v>0.625</v>
      </c>
      <c r="K49" s="2">
        <f t="shared" ref="K49" si="25">L22/T22</f>
        <v>0.25</v>
      </c>
      <c r="L49" s="2">
        <f t="shared" ref="L49" si="26">M22/T22</f>
        <v>0</v>
      </c>
      <c r="M49" s="2">
        <f t="shared" ref="M49" si="27">N22/T22</f>
        <v>0.125</v>
      </c>
      <c r="N49" s="2">
        <f t="shared" ref="N49" si="28">O22/T22</f>
        <v>0.625</v>
      </c>
      <c r="O49" s="2">
        <f t="shared" ref="O49" si="29">P22/T22</f>
        <v>0.1875</v>
      </c>
      <c r="P49" s="2">
        <f t="shared" ref="P49" si="30">Q22/T22</f>
        <v>6.25E-2</v>
      </c>
      <c r="Q49" s="2">
        <f t="shared" ref="Q49" si="31">R22/T22</f>
        <v>0.1875</v>
      </c>
      <c r="R49" s="2">
        <f t="shared" ref="R49" si="32">S22/T22</f>
        <v>0.5625</v>
      </c>
    </row>
    <row r="50" spans="1:18" x14ac:dyDescent="0.25">
      <c r="A50" s="13"/>
      <c r="B50" s="13" t="s">
        <v>18</v>
      </c>
      <c r="C50" s="2">
        <f>D24/($D24+$E24+$F24+$G24)</f>
        <v>0.28066989507667472</v>
      </c>
      <c r="D50" s="2">
        <f>E24/($D24+$E24+$F24+$G24)</f>
        <v>0.16508609093354856</v>
      </c>
      <c r="E50" s="2">
        <f>F24/($D24+$E24+$F24+$G24)</f>
        <v>0.24219800914716169</v>
      </c>
      <c r="F50" s="2">
        <f>G24/($D24+$E24+$F24+$G24)</f>
        <v>0.31204600484261502</v>
      </c>
      <c r="G50" s="2">
        <f>H24/($H24+$I24+$J24+$K24)</f>
        <v>0.19535243475921443</v>
      </c>
      <c r="H50" s="2">
        <f>I24/($H24+$I24+$J24+$K24)</f>
        <v>0.13764460586494484</v>
      </c>
      <c r="I50" s="2">
        <f>J24/($H24+$I24+$J24+$K24)</f>
        <v>0.19383911756793112</v>
      </c>
      <c r="J50" s="2">
        <f>K24/($H24+$I24+$J24+$K24)</f>
        <v>0.4731638418079096</v>
      </c>
      <c r="K50" s="2">
        <f>L24/($L24+$M24+$N24+$O24)</f>
        <v>0.30495022867904226</v>
      </c>
      <c r="L50" s="2">
        <f>M24/($L24+$M24+$N24+$O24)</f>
        <v>0.14561474307237018</v>
      </c>
      <c r="M50" s="2">
        <f>N24/($L24+$M24+$N24+$O24)</f>
        <v>0.27552461662631156</v>
      </c>
      <c r="N50" s="2">
        <f>O24/($L24+$M24+$N24+$O24)</f>
        <v>0.27391041162227603</v>
      </c>
      <c r="O50" s="2">
        <f>P24/($P24+$Q24+$R24+$S24)</f>
        <v>0.15930185633575464</v>
      </c>
      <c r="P50" s="2">
        <f>Q24/($P24+$Q24+$R24+$S24)</f>
        <v>0.14662362119989239</v>
      </c>
      <c r="Q50" s="2">
        <f>R24/($P24+$Q24+$R24+$S24)</f>
        <v>0.18072370191014259</v>
      </c>
      <c r="R50" s="2">
        <f>S24/($P24+$Q24+$R24+$S24)</f>
        <v>0.51335082055421033</v>
      </c>
    </row>
    <row r="52" spans="1:18" x14ac:dyDescent="0.25">
      <c r="C52" s="10" t="s">
        <v>83</v>
      </c>
      <c r="D52" s="10" t="s">
        <v>84</v>
      </c>
      <c r="E52" s="10" t="s">
        <v>61</v>
      </c>
      <c r="F52" s="10" t="s">
        <v>85</v>
      </c>
    </row>
    <row r="53" spans="1:18" x14ac:dyDescent="0.25">
      <c r="B53" s="10" t="s">
        <v>57</v>
      </c>
      <c r="C53" s="15">
        <f>C50</f>
        <v>0.28066989507667472</v>
      </c>
      <c r="D53" s="15">
        <f>G50</f>
        <v>0.19535243475921443</v>
      </c>
      <c r="E53" s="15">
        <f>K50</f>
        <v>0.30495022867904226</v>
      </c>
      <c r="F53" s="15">
        <f>O50</f>
        <v>0.15930185633575464</v>
      </c>
    </row>
    <row r="54" spans="1:18" x14ac:dyDescent="0.25">
      <c r="B54" s="10" t="s">
        <v>67</v>
      </c>
      <c r="C54" s="15">
        <f>D50</f>
        <v>0.16508609093354856</v>
      </c>
      <c r="D54" s="15">
        <f>H50</f>
        <v>0.13764460586494484</v>
      </c>
      <c r="E54" s="15">
        <f>L50</f>
        <v>0.14561474307237018</v>
      </c>
      <c r="F54" s="15">
        <f>P50</f>
        <v>0.14662362119989239</v>
      </c>
    </row>
    <row r="55" spans="1:18" x14ac:dyDescent="0.25">
      <c r="B55" s="10" t="s">
        <v>86</v>
      </c>
      <c r="C55" s="15">
        <f>E50</f>
        <v>0.24219800914716169</v>
      </c>
      <c r="D55" s="15">
        <f>I50</f>
        <v>0.19383911756793112</v>
      </c>
      <c r="E55" s="15">
        <f>M50</f>
        <v>0.27552461662631156</v>
      </c>
      <c r="F55" s="15">
        <f>Q50</f>
        <v>0.18072370191014259</v>
      </c>
    </row>
    <row r="56" spans="1:18" x14ac:dyDescent="0.25">
      <c r="B56" s="10" t="s">
        <v>68</v>
      </c>
      <c r="C56" s="15">
        <f>F50</f>
        <v>0.31204600484261502</v>
      </c>
      <c r="D56" s="15">
        <f>J50</f>
        <v>0.4731638418079096</v>
      </c>
      <c r="E56" s="15">
        <f>N50</f>
        <v>0.27391041162227603</v>
      </c>
      <c r="F56" s="15">
        <f>R50</f>
        <v>0.51335082055421033</v>
      </c>
    </row>
    <row r="58" spans="1:18" x14ac:dyDescent="0.25">
      <c r="C58" t="s">
        <v>135</v>
      </c>
      <c r="D58" t="s">
        <v>134</v>
      </c>
      <c r="E58" t="s">
        <v>133</v>
      </c>
      <c r="F58" t="s">
        <v>85</v>
      </c>
    </row>
    <row r="59" spans="1:18" x14ac:dyDescent="0.25">
      <c r="B59" t="s">
        <v>57</v>
      </c>
      <c r="C59" s="22">
        <v>0.28066989507667472</v>
      </c>
      <c r="D59" s="22">
        <v>0.19535243475921443</v>
      </c>
      <c r="E59" s="22">
        <v>0.30495022867904226</v>
      </c>
      <c r="F59" s="22">
        <v>0.15930185633575464</v>
      </c>
    </row>
    <row r="60" spans="1:18" x14ac:dyDescent="0.25">
      <c r="B60" t="s">
        <v>67</v>
      </c>
      <c r="C60" s="22">
        <v>0.16508609093354856</v>
      </c>
      <c r="D60" s="22">
        <v>0.13764460586494484</v>
      </c>
      <c r="E60" s="22">
        <v>0.14561474307237018</v>
      </c>
      <c r="F60" s="22">
        <v>0.14662362119989239</v>
      </c>
    </row>
    <row r="61" spans="1:18" x14ac:dyDescent="0.25">
      <c r="B61" t="s">
        <v>86</v>
      </c>
      <c r="C61" s="22">
        <v>0.24219800914716169</v>
      </c>
      <c r="D61" s="22">
        <v>0.19383911756793112</v>
      </c>
      <c r="E61" s="22">
        <v>0.27552461662631156</v>
      </c>
      <c r="F61" s="22">
        <v>0.18072370191014259</v>
      </c>
    </row>
    <row r="62" spans="1:18" x14ac:dyDescent="0.25">
      <c r="B62" t="s">
        <v>68</v>
      </c>
      <c r="C62" s="22">
        <v>0.31204600484261502</v>
      </c>
      <c r="D62" s="22">
        <v>0.4731638418079096</v>
      </c>
      <c r="E62" s="22">
        <v>0.27391041162227603</v>
      </c>
      <c r="F62" s="22">
        <v>0.51335082055421033</v>
      </c>
    </row>
    <row r="79" spans="2:6" x14ac:dyDescent="0.25">
      <c r="B79" s="22"/>
      <c r="C79" s="22" t="s">
        <v>94</v>
      </c>
      <c r="D79" s="22"/>
      <c r="E79" s="22"/>
      <c r="F79" s="22"/>
    </row>
    <row r="80" spans="2:6" x14ac:dyDescent="0.25">
      <c r="B80" s="22" t="s">
        <v>1</v>
      </c>
      <c r="C80" s="22" t="s">
        <v>57</v>
      </c>
      <c r="D80" s="22" t="s">
        <v>67</v>
      </c>
      <c r="E80" s="22" t="s">
        <v>97</v>
      </c>
      <c r="F80" s="22" t="s">
        <v>68</v>
      </c>
    </row>
    <row r="81" spans="2:6" x14ac:dyDescent="0.25">
      <c r="B81" s="22" t="s">
        <v>128</v>
      </c>
      <c r="C81" s="22">
        <v>0.11475409836065574</v>
      </c>
      <c r="D81" s="22">
        <v>0.21311475409836064</v>
      </c>
      <c r="E81" s="22">
        <v>0.32786885245901637</v>
      </c>
      <c r="F81" s="22">
        <v>0.34426229508196721</v>
      </c>
    </row>
    <row r="82" spans="2:6" x14ac:dyDescent="0.25">
      <c r="B82" s="22" t="s">
        <v>121</v>
      </c>
      <c r="C82" s="22">
        <v>0.14432989690721648</v>
      </c>
      <c r="D82" s="22">
        <v>8.247422680412371E-2</v>
      </c>
      <c r="E82" s="22">
        <v>0.32989690721649484</v>
      </c>
      <c r="F82" s="22">
        <v>0.44329896907216493</v>
      </c>
    </row>
    <row r="83" spans="2:6" x14ac:dyDescent="0.25">
      <c r="B83" s="22" t="s">
        <v>42</v>
      </c>
      <c r="C83" s="22">
        <v>0.24345146379044685</v>
      </c>
      <c r="D83" s="22">
        <v>0.14535182331792501</v>
      </c>
      <c r="E83" s="22">
        <v>0.26810477657935283</v>
      </c>
      <c r="F83" s="22">
        <v>0.3430919363122753</v>
      </c>
    </row>
    <row r="84" spans="2:6" x14ac:dyDescent="0.25">
      <c r="B84" s="22" t="s">
        <v>90</v>
      </c>
      <c r="C84" s="22">
        <v>0.203125</v>
      </c>
      <c r="D84" s="22">
        <v>0.15625</v>
      </c>
      <c r="E84" s="22">
        <v>0.2421875</v>
      </c>
      <c r="F84" s="22">
        <v>0.3984375</v>
      </c>
    </row>
    <row r="85" spans="2:6" x14ac:dyDescent="0.25">
      <c r="B85" s="22" t="s">
        <v>22</v>
      </c>
      <c r="C85" s="22">
        <v>0.35816326530612247</v>
      </c>
      <c r="D85" s="22">
        <v>0.1653061224489796</v>
      </c>
      <c r="E85" s="22">
        <v>0.22755102040816327</v>
      </c>
      <c r="F85" s="22">
        <v>0.24897959183673468</v>
      </c>
    </row>
    <row r="86" spans="2:6" x14ac:dyDescent="0.25">
      <c r="B86" s="22" t="s">
        <v>32</v>
      </c>
      <c r="C86" s="22">
        <v>0.21808014911463186</v>
      </c>
      <c r="D86" s="22">
        <v>0.16309412861136999</v>
      </c>
      <c r="E86" s="22">
        <v>0.2287977632805219</v>
      </c>
      <c r="F86" s="22">
        <v>0.39002795899347625</v>
      </c>
    </row>
    <row r="87" spans="2:6" x14ac:dyDescent="0.25">
      <c r="B87" s="22" t="s">
        <v>38</v>
      </c>
      <c r="C87" s="22">
        <v>0.28874388254486133</v>
      </c>
      <c r="D87" s="22">
        <v>0.15497553017944535</v>
      </c>
      <c r="E87" s="22">
        <v>0.21859706362153344</v>
      </c>
      <c r="F87" s="22">
        <v>0.33768352365415988</v>
      </c>
    </row>
    <row r="88" spans="2:6" x14ac:dyDescent="0.25">
      <c r="B88" s="22" t="s">
        <v>82</v>
      </c>
      <c r="C88" s="22">
        <v>0.45691126279863481</v>
      </c>
      <c r="D88" s="22">
        <v>0.15870307167235495</v>
      </c>
      <c r="E88" s="22">
        <v>0.14505119453924914</v>
      </c>
      <c r="F88" s="22">
        <v>0.2393344709897611</v>
      </c>
    </row>
    <row r="89" spans="2:6" x14ac:dyDescent="0.25">
      <c r="B89" s="22" t="s">
        <v>20</v>
      </c>
      <c r="C89" s="22">
        <v>0.31072874493927127</v>
      </c>
      <c r="D89" s="22">
        <v>0.16599190283400811</v>
      </c>
      <c r="E89" s="22">
        <v>0.23616734143049933</v>
      </c>
      <c r="F89" s="22">
        <v>0.28711201079622134</v>
      </c>
    </row>
    <row r="90" spans="2:6" x14ac:dyDescent="0.25">
      <c r="B90" s="22" t="s">
        <v>44</v>
      </c>
      <c r="C90" s="22">
        <v>0.22523117569352707</v>
      </c>
      <c r="D90" s="22">
        <v>0.18560105680317041</v>
      </c>
      <c r="E90" s="22">
        <v>0.26552179656538971</v>
      </c>
      <c r="F90" s="22">
        <v>0.32364597093791281</v>
      </c>
    </row>
    <row r="91" spans="2:6" x14ac:dyDescent="0.25">
      <c r="B91" s="22" t="s">
        <v>26</v>
      </c>
      <c r="C91" s="22">
        <v>0.28744239631336405</v>
      </c>
      <c r="D91" s="22">
        <v>0.15005760368663595</v>
      </c>
      <c r="E91" s="22">
        <v>0.24942396313364054</v>
      </c>
      <c r="F91" s="22">
        <v>0.31307603686635943</v>
      </c>
    </row>
    <row r="92" spans="2:6" x14ac:dyDescent="0.25">
      <c r="B92" s="22" t="s">
        <v>40</v>
      </c>
      <c r="C92" s="22">
        <v>0.18085556967386701</v>
      </c>
      <c r="D92" s="22">
        <v>0.18000847098686998</v>
      </c>
      <c r="E92" s="22">
        <v>0.30876747141041933</v>
      </c>
      <c r="F92" s="22">
        <v>0.33036848792884371</v>
      </c>
    </row>
    <row r="93" spans="2:6" x14ac:dyDescent="0.25">
      <c r="B93" s="22" t="s">
        <v>36</v>
      </c>
      <c r="C93" s="22">
        <v>0.17843289371605897</v>
      </c>
      <c r="D93" s="22">
        <v>0.18774243599689683</v>
      </c>
      <c r="E93" s="22">
        <v>0.27385570209464699</v>
      </c>
      <c r="F93" s="22">
        <v>0.35996896819239721</v>
      </c>
    </row>
    <row r="94" spans="2:6" x14ac:dyDescent="0.25">
      <c r="B94" s="22" t="s">
        <v>34</v>
      </c>
      <c r="C94" s="22">
        <v>0.27035213934115865</v>
      </c>
      <c r="D94" s="22">
        <v>0.16054524801211661</v>
      </c>
      <c r="E94" s="22">
        <v>0.24611889435819764</v>
      </c>
      <c r="F94" s="22">
        <v>0.32298371828852707</v>
      </c>
    </row>
    <row r="95" spans="2:6" x14ac:dyDescent="0.25">
      <c r="B95" s="22" t="s">
        <v>28</v>
      </c>
      <c r="C95" s="22">
        <v>0.30116959064327486</v>
      </c>
      <c r="D95" s="22">
        <v>0.17251461988304093</v>
      </c>
      <c r="E95" s="22">
        <v>0.2807017543859649</v>
      </c>
      <c r="F95" s="22">
        <v>0.24561403508771928</v>
      </c>
    </row>
    <row r="96" spans="2:6" x14ac:dyDescent="0.25">
      <c r="B96" s="22" t="s">
        <v>127</v>
      </c>
      <c r="C96" s="22">
        <v>0.24946977730646872</v>
      </c>
      <c r="D96" s="22">
        <v>0.18531283138918345</v>
      </c>
      <c r="E96" s="22">
        <v>0.25132555673382823</v>
      </c>
      <c r="F96" s="22">
        <v>0.31389183457051961</v>
      </c>
    </row>
    <row r="97" spans="2:6" x14ac:dyDescent="0.25">
      <c r="B97" s="22" t="s">
        <v>24</v>
      </c>
      <c r="C97" s="22">
        <v>0.13574660633484162</v>
      </c>
      <c r="D97" s="22">
        <v>0.22171945701357465</v>
      </c>
      <c r="E97" s="22">
        <v>0.33484162895927599</v>
      </c>
      <c r="F97" s="22">
        <v>0.30769230769230771</v>
      </c>
    </row>
    <row r="98" spans="2:6" x14ac:dyDescent="0.25">
      <c r="B98" s="22" t="s">
        <v>93</v>
      </c>
      <c r="C98" s="22">
        <v>0.289544235924933</v>
      </c>
      <c r="D98" s="22">
        <v>0.15281501340482573</v>
      </c>
      <c r="E98" s="22">
        <v>0.27479892761394104</v>
      </c>
      <c r="F98" s="22">
        <v>0.28284182305630029</v>
      </c>
    </row>
    <row r="99" spans="2:6" x14ac:dyDescent="0.25">
      <c r="B99" s="22" t="s">
        <v>88</v>
      </c>
      <c r="C99" s="22">
        <v>0.15272727272727274</v>
      </c>
      <c r="D99" s="22">
        <v>0.21090909090909091</v>
      </c>
      <c r="E99" s="22">
        <v>0.32363636363636361</v>
      </c>
      <c r="F99" s="22">
        <v>0.31272727272727274</v>
      </c>
    </row>
    <row r="100" spans="2:6" x14ac:dyDescent="0.25">
      <c r="B100" s="22" t="s">
        <v>125</v>
      </c>
      <c r="C100" s="22">
        <v>0.29032258064516131</v>
      </c>
      <c r="D100" s="22">
        <v>0.12903225806451613</v>
      </c>
      <c r="E100" s="22">
        <v>0.25806451612903225</v>
      </c>
      <c r="F100" s="22">
        <v>0.32258064516129031</v>
      </c>
    </row>
    <row r="101" spans="2:6" x14ac:dyDescent="0.25">
      <c r="B101" s="22" t="s">
        <v>132</v>
      </c>
      <c r="C101" s="22">
        <v>0.25</v>
      </c>
      <c r="D101" s="22">
        <v>6.25E-2</v>
      </c>
      <c r="E101" s="22">
        <v>0.1875</v>
      </c>
      <c r="F101" s="22">
        <v>0.5</v>
      </c>
    </row>
    <row r="102" spans="2:6" x14ac:dyDescent="0.25">
      <c r="B102" s="22" t="s">
        <v>46</v>
      </c>
      <c r="C102" s="22">
        <v>0.25</v>
      </c>
      <c r="D102" s="22">
        <v>6.25E-2</v>
      </c>
      <c r="E102" s="22">
        <v>0.1875</v>
      </c>
      <c r="F102" s="22">
        <v>0.5</v>
      </c>
    </row>
    <row r="103" spans="2:6" x14ac:dyDescent="0.25">
      <c r="B103" s="22" t="s">
        <v>18</v>
      </c>
      <c r="C103" s="22">
        <v>0.28066989507667472</v>
      </c>
      <c r="D103" s="22">
        <v>0.16508609093354856</v>
      </c>
      <c r="E103" s="22">
        <v>0.24219800914716169</v>
      </c>
      <c r="F103" s="22">
        <v>0.31204600484261502</v>
      </c>
    </row>
  </sheetData>
  <mergeCells count="4">
    <mergeCell ref="C26:F26"/>
    <mergeCell ref="G26:J26"/>
    <mergeCell ref="K26:N26"/>
    <mergeCell ref="O26:R26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T60"/>
  <sheetViews>
    <sheetView topLeftCell="A11" zoomScale="55" zoomScaleNormal="55" workbookViewId="0">
      <selection activeCell="D30" sqref="D30"/>
    </sheetView>
  </sheetViews>
  <sheetFormatPr baseColWidth="10" defaultColWidth="9.140625" defaultRowHeight="15" x14ac:dyDescent="0.25"/>
  <cols>
    <col min="2" max="2" width="4.85546875" customWidth="1"/>
    <col min="3" max="3" width="11.28515625" customWidth="1"/>
  </cols>
  <sheetData>
    <row r="2" spans="1:20" ht="38.25" x14ac:dyDescent="0.25">
      <c r="A2" s="24" t="s">
        <v>99</v>
      </c>
      <c r="B2" s="24" t="s">
        <v>100</v>
      </c>
      <c r="C2" s="24" t="s">
        <v>101</v>
      </c>
      <c r="D2" s="24" t="s">
        <v>102</v>
      </c>
      <c r="E2" s="24" t="s">
        <v>103</v>
      </c>
      <c r="F2" s="24" t="s">
        <v>104</v>
      </c>
      <c r="G2" s="24" t="s">
        <v>105</v>
      </c>
      <c r="H2" s="24" t="s">
        <v>106</v>
      </c>
      <c r="I2" s="24" t="s">
        <v>107</v>
      </c>
      <c r="J2" s="24" t="s">
        <v>108</v>
      </c>
      <c r="K2" s="24" t="s">
        <v>109</v>
      </c>
      <c r="L2" s="24" t="s">
        <v>110</v>
      </c>
      <c r="M2" s="24" t="s">
        <v>111</v>
      </c>
      <c r="N2" s="24" t="s">
        <v>112</v>
      </c>
      <c r="O2" s="24" t="s">
        <v>113</v>
      </c>
      <c r="P2" s="24" t="s">
        <v>114</v>
      </c>
      <c r="Q2" s="24" t="s">
        <v>115</v>
      </c>
      <c r="R2" s="24" t="s">
        <v>116</v>
      </c>
      <c r="S2" s="24" t="s">
        <v>117</v>
      </c>
      <c r="T2" s="24" t="s">
        <v>118</v>
      </c>
    </row>
    <row r="3" spans="1:20" x14ac:dyDescent="0.25">
      <c r="A3" s="25" t="s">
        <v>136</v>
      </c>
      <c r="B3" s="25" t="s">
        <v>123</v>
      </c>
      <c r="C3" s="25" t="s">
        <v>124</v>
      </c>
      <c r="D3" s="26">
        <v>8</v>
      </c>
      <c r="E3" s="26">
        <v>16</v>
      </c>
      <c r="F3" s="26">
        <v>25</v>
      </c>
      <c r="G3" s="26">
        <v>26</v>
      </c>
      <c r="H3" s="26">
        <v>4</v>
      </c>
      <c r="I3" s="26">
        <v>6</v>
      </c>
      <c r="J3" s="26">
        <v>22</v>
      </c>
      <c r="K3" s="26">
        <v>43</v>
      </c>
      <c r="L3" s="26">
        <v>8</v>
      </c>
      <c r="M3" s="26">
        <v>8</v>
      </c>
      <c r="N3" s="26">
        <v>34</v>
      </c>
      <c r="O3" s="26">
        <v>25</v>
      </c>
      <c r="P3" s="26">
        <v>3</v>
      </c>
      <c r="Q3" s="26">
        <v>5</v>
      </c>
      <c r="R3" s="26">
        <v>22</v>
      </c>
      <c r="S3" s="26">
        <v>45</v>
      </c>
      <c r="T3" s="26">
        <v>75</v>
      </c>
    </row>
    <row r="4" spans="1:20" x14ac:dyDescent="0.25">
      <c r="A4" s="25" t="s">
        <v>136</v>
      </c>
      <c r="B4" s="25" t="s">
        <v>120</v>
      </c>
      <c r="C4" s="25" t="s">
        <v>121</v>
      </c>
      <c r="D4" s="26">
        <v>16</v>
      </c>
      <c r="E4" s="26">
        <v>8</v>
      </c>
      <c r="F4" s="26">
        <v>28</v>
      </c>
      <c r="G4" s="26">
        <v>44</v>
      </c>
      <c r="H4" s="26">
        <v>8</v>
      </c>
      <c r="I4" s="26">
        <v>9</v>
      </c>
      <c r="J4" s="26">
        <v>14</v>
      </c>
      <c r="K4" s="26">
        <v>65</v>
      </c>
      <c r="L4" s="26">
        <v>17</v>
      </c>
      <c r="M4" s="26">
        <v>7</v>
      </c>
      <c r="N4" s="26">
        <v>29</v>
      </c>
      <c r="O4" s="26">
        <v>43</v>
      </c>
      <c r="P4" s="26">
        <v>6</v>
      </c>
      <c r="Q4" s="26">
        <v>7</v>
      </c>
      <c r="R4" s="26">
        <v>14</v>
      </c>
      <c r="S4" s="26">
        <v>69</v>
      </c>
      <c r="T4" s="26">
        <v>96</v>
      </c>
    </row>
    <row r="5" spans="1:20" x14ac:dyDescent="0.25">
      <c r="A5" s="25" t="s">
        <v>136</v>
      </c>
      <c r="B5" s="25" t="s">
        <v>41</v>
      </c>
      <c r="C5" s="25" t="s">
        <v>42</v>
      </c>
      <c r="D5" s="26">
        <v>506</v>
      </c>
      <c r="E5" s="26">
        <v>281</v>
      </c>
      <c r="F5" s="26">
        <v>524</v>
      </c>
      <c r="G5" s="26">
        <v>708</v>
      </c>
      <c r="H5" s="26">
        <v>348</v>
      </c>
      <c r="I5" s="26">
        <v>227</v>
      </c>
      <c r="J5" s="26">
        <v>377</v>
      </c>
      <c r="K5" s="26">
        <v>1067</v>
      </c>
      <c r="L5" s="26">
        <v>565</v>
      </c>
      <c r="M5" s="26">
        <v>235</v>
      </c>
      <c r="N5" s="26">
        <v>569</v>
      </c>
      <c r="O5" s="26">
        <v>650</v>
      </c>
      <c r="P5" s="26">
        <v>269</v>
      </c>
      <c r="Q5" s="26">
        <v>247</v>
      </c>
      <c r="R5" s="26">
        <v>362</v>
      </c>
      <c r="S5" s="26">
        <v>1141</v>
      </c>
      <c r="T5" s="26">
        <v>2019</v>
      </c>
    </row>
    <row r="6" spans="1:20" x14ac:dyDescent="0.25">
      <c r="A6" s="25" t="s">
        <v>136</v>
      </c>
      <c r="B6" s="25" t="s">
        <v>89</v>
      </c>
      <c r="C6" s="25" t="s">
        <v>90</v>
      </c>
      <c r="D6" s="26">
        <v>29</v>
      </c>
      <c r="E6" s="26">
        <v>20</v>
      </c>
      <c r="F6" s="26">
        <v>31</v>
      </c>
      <c r="G6" s="26">
        <v>53</v>
      </c>
      <c r="H6" s="26">
        <v>21</v>
      </c>
      <c r="I6" s="26">
        <v>13</v>
      </c>
      <c r="J6" s="26">
        <v>28</v>
      </c>
      <c r="K6" s="26">
        <v>71</v>
      </c>
      <c r="L6" s="26">
        <v>33</v>
      </c>
      <c r="M6" s="26">
        <v>15</v>
      </c>
      <c r="N6" s="26">
        <v>34</v>
      </c>
      <c r="O6" s="26">
        <v>51</v>
      </c>
      <c r="P6" s="26">
        <v>16</v>
      </c>
      <c r="Q6" s="26">
        <v>15</v>
      </c>
      <c r="R6" s="26">
        <v>27</v>
      </c>
      <c r="S6" s="26">
        <v>75</v>
      </c>
      <c r="T6" s="26">
        <v>133</v>
      </c>
    </row>
    <row r="7" spans="1:20" x14ac:dyDescent="0.25">
      <c r="A7" s="25" t="s">
        <v>136</v>
      </c>
      <c r="B7" s="25" t="s">
        <v>21</v>
      </c>
      <c r="C7" s="25" t="s">
        <v>22</v>
      </c>
      <c r="D7" s="26">
        <v>416</v>
      </c>
      <c r="E7" s="26">
        <v>187</v>
      </c>
      <c r="F7" s="26">
        <v>234</v>
      </c>
      <c r="G7" s="26">
        <v>296</v>
      </c>
      <c r="H7" s="26">
        <v>297</v>
      </c>
      <c r="I7" s="26">
        <v>192</v>
      </c>
      <c r="J7" s="26">
        <v>196</v>
      </c>
      <c r="K7" s="26">
        <v>448</v>
      </c>
      <c r="L7" s="26">
        <v>443</v>
      </c>
      <c r="M7" s="26">
        <v>167</v>
      </c>
      <c r="N7" s="26">
        <v>249</v>
      </c>
      <c r="O7" s="26">
        <v>274</v>
      </c>
      <c r="P7" s="26">
        <v>258</v>
      </c>
      <c r="Q7" s="26">
        <v>205</v>
      </c>
      <c r="R7" s="26">
        <v>192</v>
      </c>
      <c r="S7" s="26">
        <v>478</v>
      </c>
      <c r="T7" s="26">
        <v>1133</v>
      </c>
    </row>
    <row r="8" spans="1:20" x14ac:dyDescent="0.25">
      <c r="A8" s="25" t="s">
        <v>136</v>
      </c>
      <c r="B8" s="25" t="s">
        <v>31</v>
      </c>
      <c r="C8" s="25" t="s">
        <v>32</v>
      </c>
      <c r="D8" s="26">
        <v>543</v>
      </c>
      <c r="E8" s="26">
        <v>312</v>
      </c>
      <c r="F8" s="26">
        <v>493</v>
      </c>
      <c r="G8" s="26">
        <v>868</v>
      </c>
      <c r="H8" s="26">
        <v>402</v>
      </c>
      <c r="I8" s="26">
        <v>254</v>
      </c>
      <c r="J8" s="26">
        <v>410</v>
      </c>
      <c r="K8" s="26">
        <v>1150</v>
      </c>
      <c r="L8" s="26">
        <v>579</v>
      </c>
      <c r="M8" s="26">
        <v>317</v>
      </c>
      <c r="N8" s="26">
        <v>621</v>
      </c>
      <c r="O8" s="26">
        <v>699</v>
      </c>
      <c r="P8" s="26">
        <v>328</v>
      </c>
      <c r="Q8" s="26">
        <v>285</v>
      </c>
      <c r="R8" s="26">
        <v>370</v>
      </c>
      <c r="S8" s="26">
        <v>1233</v>
      </c>
      <c r="T8" s="26">
        <v>2216</v>
      </c>
    </row>
    <row r="9" spans="1:20" x14ac:dyDescent="0.25">
      <c r="A9" s="25" t="s">
        <v>136</v>
      </c>
      <c r="B9" s="25" t="s">
        <v>37</v>
      </c>
      <c r="C9" s="25" t="s">
        <v>38</v>
      </c>
      <c r="D9" s="26">
        <v>400</v>
      </c>
      <c r="E9" s="26">
        <v>190</v>
      </c>
      <c r="F9" s="26">
        <v>252</v>
      </c>
      <c r="G9" s="26">
        <v>425</v>
      </c>
      <c r="H9" s="26">
        <v>294</v>
      </c>
      <c r="I9" s="26">
        <v>171</v>
      </c>
      <c r="J9" s="26">
        <v>203</v>
      </c>
      <c r="K9" s="26">
        <v>599</v>
      </c>
      <c r="L9" s="26">
        <v>433</v>
      </c>
      <c r="M9" s="26">
        <v>156</v>
      </c>
      <c r="N9" s="26">
        <v>318</v>
      </c>
      <c r="O9" s="26">
        <v>360</v>
      </c>
      <c r="P9" s="26">
        <v>245</v>
      </c>
      <c r="Q9" s="26">
        <v>183</v>
      </c>
      <c r="R9" s="26">
        <v>196</v>
      </c>
      <c r="S9" s="26">
        <v>643</v>
      </c>
      <c r="T9" s="26">
        <v>1267</v>
      </c>
    </row>
    <row r="10" spans="1:20" x14ac:dyDescent="0.25">
      <c r="A10" s="25" t="s">
        <v>136</v>
      </c>
      <c r="B10" s="25" t="s">
        <v>81</v>
      </c>
      <c r="C10" s="25" t="s">
        <v>82</v>
      </c>
      <c r="D10" s="26">
        <v>1124</v>
      </c>
      <c r="E10" s="26">
        <v>386</v>
      </c>
      <c r="F10" s="26">
        <v>338</v>
      </c>
      <c r="G10" s="26">
        <v>563</v>
      </c>
      <c r="H10" s="26">
        <v>718</v>
      </c>
      <c r="I10" s="26">
        <v>527</v>
      </c>
      <c r="J10" s="26">
        <v>321</v>
      </c>
      <c r="K10" s="26">
        <v>845</v>
      </c>
      <c r="L10" s="26">
        <v>1222</v>
      </c>
      <c r="M10" s="26">
        <v>337</v>
      </c>
      <c r="N10" s="26">
        <v>360</v>
      </c>
      <c r="O10" s="26">
        <v>492</v>
      </c>
      <c r="P10" s="26">
        <v>636</v>
      </c>
      <c r="Q10" s="26">
        <v>557</v>
      </c>
      <c r="R10" s="26">
        <v>318</v>
      </c>
      <c r="S10" s="26">
        <v>900</v>
      </c>
      <c r="T10" s="26">
        <v>2411</v>
      </c>
    </row>
    <row r="11" spans="1:20" x14ac:dyDescent="0.25">
      <c r="A11" s="25" t="s">
        <v>136</v>
      </c>
      <c r="B11" s="25" t="s">
        <v>19</v>
      </c>
      <c r="C11" s="25" t="s">
        <v>20</v>
      </c>
      <c r="D11" s="26">
        <v>1114</v>
      </c>
      <c r="E11" s="26">
        <v>522</v>
      </c>
      <c r="F11" s="26">
        <v>768</v>
      </c>
      <c r="G11" s="26">
        <v>955</v>
      </c>
      <c r="H11" s="26">
        <v>785</v>
      </c>
      <c r="I11" s="26">
        <v>498</v>
      </c>
      <c r="J11" s="26">
        <v>607</v>
      </c>
      <c r="K11" s="26">
        <v>1469</v>
      </c>
      <c r="L11" s="26">
        <v>1196</v>
      </c>
      <c r="M11" s="26">
        <v>487</v>
      </c>
      <c r="N11" s="26">
        <v>815</v>
      </c>
      <c r="O11" s="26">
        <v>861</v>
      </c>
      <c r="P11" s="26">
        <v>643</v>
      </c>
      <c r="Q11" s="26">
        <v>539</v>
      </c>
      <c r="R11" s="26">
        <v>581</v>
      </c>
      <c r="S11" s="26">
        <v>1596</v>
      </c>
      <c r="T11" s="26">
        <v>3359</v>
      </c>
    </row>
    <row r="12" spans="1:20" x14ac:dyDescent="0.25">
      <c r="A12" s="25" t="s">
        <v>136</v>
      </c>
      <c r="B12" s="25" t="s">
        <v>43</v>
      </c>
      <c r="C12" s="25" t="s">
        <v>44</v>
      </c>
      <c r="D12" s="26">
        <v>362</v>
      </c>
      <c r="E12" s="26">
        <v>297</v>
      </c>
      <c r="F12" s="26">
        <v>455</v>
      </c>
      <c r="G12" s="26">
        <v>553</v>
      </c>
      <c r="H12" s="26">
        <v>237</v>
      </c>
      <c r="I12" s="26">
        <v>227</v>
      </c>
      <c r="J12" s="26">
        <v>359</v>
      </c>
      <c r="K12" s="26">
        <v>844</v>
      </c>
      <c r="L12" s="26">
        <v>418</v>
      </c>
      <c r="M12" s="26">
        <v>231</v>
      </c>
      <c r="N12" s="26">
        <v>515</v>
      </c>
      <c r="O12" s="26">
        <v>503</v>
      </c>
      <c r="P12" s="26">
        <v>190</v>
      </c>
      <c r="Q12" s="26">
        <v>224</v>
      </c>
      <c r="R12" s="26">
        <v>373</v>
      </c>
      <c r="S12" s="26">
        <v>880</v>
      </c>
      <c r="T12" s="26">
        <v>1667</v>
      </c>
    </row>
    <row r="13" spans="1:20" x14ac:dyDescent="0.25">
      <c r="A13" s="25" t="s">
        <v>136</v>
      </c>
      <c r="B13" s="25" t="s">
        <v>25</v>
      </c>
      <c r="C13" s="25" t="s">
        <v>26</v>
      </c>
      <c r="D13" s="26">
        <v>1079</v>
      </c>
      <c r="E13" s="26">
        <v>532</v>
      </c>
      <c r="F13" s="26">
        <v>893</v>
      </c>
      <c r="G13" s="26">
        <v>1121</v>
      </c>
      <c r="H13" s="26">
        <v>730</v>
      </c>
      <c r="I13" s="26">
        <v>525</v>
      </c>
      <c r="J13" s="26">
        <v>655</v>
      </c>
      <c r="K13" s="26">
        <v>1715</v>
      </c>
      <c r="L13" s="26">
        <v>1160</v>
      </c>
      <c r="M13" s="26">
        <v>479</v>
      </c>
      <c r="N13" s="26">
        <v>985</v>
      </c>
      <c r="O13" s="26">
        <v>1001</v>
      </c>
      <c r="P13" s="26">
        <v>561</v>
      </c>
      <c r="Q13" s="26">
        <v>591</v>
      </c>
      <c r="R13" s="26">
        <v>652</v>
      </c>
      <c r="S13" s="26">
        <v>1821</v>
      </c>
      <c r="T13" s="26">
        <v>3625</v>
      </c>
    </row>
    <row r="14" spans="1:20" x14ac:dyDescent="0.25">
      <c r="A14" s="25" t="s">
        <v>136</v>
      </c>
      <c r="B14" s="25" t="s">
        <v>39</v>
      </c>
      <c r="C14" s="25" t="s">
        <v>40</v>
      </c>
      <c r="D14" s="26">
        <v>492</v>
      </c>
      <c r="E14" s="26">
        <v>435</v>
      </c>
      <c r="F14" s="26">
        <v>803</v>
      </c>
      <c r="G14" s="26">
        <v>832</v>
      </c>
      <c r="H14" s="26">
        <v>322</v>
      </c>
      <c r="I14" s="26">
        <v>279</v>
      </c>
      <c r="J14" s="26">
        <v>578</v>
      </c>
      <c r="K14" s="26">
        <v>1383</v>
      </c>
      <c r="L14" s="26">
        <v>512</v>
      </c>
      <c r="M14" s="26">
        <v>409</v>
      </c>
      <c r="N14" s="26">
        <v>872</v>
      </c>
      <c r="O14" s="26">
        <v>769</v>
      </c>
      <c r="P14" s="26">
        <v>261</v>
      </c>
      <c r="Q14" s="26">
        <v>294</v>
      </c>
      <c r="R14" s="26">
        <v>541</v>
      </c>
      <c r="S14" s="26">
        <v>1466</v>
      </c>
      <c r="T14" s="26">
        <v>2562</v>
      </c>
    </row>
    <row r="15" spans="1:20" x14ac:dyDescent="0.25">
      <c r="A15" s="25" t="s">
        <v>136</v>
      </c>
      <c r="B15" s="25" t="s">
        <v>35</v>
      </c>
      <c r="C15" s="25" t="s">
        <v>36</v>
      </c>
      <c r="D15" s="26">
        <v>264</v>
      </c>
      <c r="E15" s="26">
        <v>239</v>
      </c>
      <c r="F15" s="26">
        <v>395</v>
      </c>
      <c r="G15" s="26">
        <v>437</v>
      </c>
      <c r="H15" s="26">
        <v>191</v>
      </c>
      <c r="I15" s="26">
        <v>152</v>
      </c>
      <c r="J15" s="26">
        <v>318</v>
      </c>
      <c r="K15" s="26">
        <v>674</v>
      </c>
      <c r="L15" s="26">
        <v>273</v>
      </c>
      <c r="M15" s="26">
        <v>234</v>
      </c>
      <c r="N15" s="26">
        <v>430</v>
      </c>
      <c r="O15" s="26">
        <v>398</v>
      </c>
      <c r="P15" s="26">
        <v>158</v>
      </c>
      <c r="Q15" s="26">
        <v>157</v>
      </c>
      <c r="R15" s="26">
        <v>285</v>
      </c>
      <c r="S15" s="26">
        <v>735</v>
      </c>
      <c r="T15" s="26">
        <v>1335</v>
      </c>
    </row>
    <row r="16" spans="1:20" x14ac:dyDescent="0.25">
      <c r="A16" s="25" t="s">
        <v>136</v>
      </c>
      <c r="B16" s="25" t="s">
        <v>33</v>
      </c>
      <c r="C16" s="25" t="s">
        <v>34</v>
      </c>
      <c r="D16" s="26">
        <v>709</v>
      </c>
      <c r="E16" s="26">
        <v>410</v>
      </c>
      <c r="F16" s="26">
        <v>670</v>
      </c>
      <c r="G16" s="26">
        <v>836</v>
      </c>
      <c r="H16" s="26">
        <v>417</v>
      </c>
      <c r="I16" s="26">
        <v>384</v>
      </c>
      <c r="J16" s="26">
        <v>488</v>
      </c>
      <c r="K16" s="26">
        <v>1336</v>
      </c>
      <c r="L16" s="26">
        <v>800</v>
      </c>
      <c r="M16" s="26">
        <v>368</v>
      </c>
      <c r="N16" s="26">
        <v>726</v>
      </c>
      <c r="O16" s="26">
        <v>731</v>
      </c>
      <c r="P16" s="26">
        <v>297</v>
      </c>
      <c r="Q16" s="26">
        <v>407</v>
      </c>
      <c r="R16" s="26">
        <v>484</v>
      </c>
      <c r="S16" s="26">
        <v>1437</v>
      </c>
      <c r="T16" s="26">
        <v>2625</v>
      </c>
    </row>
    <row r="17" spans="1:20" x14ac:dyDescent="0.25">
      <c r="A17" s="25" t="s">
        <v>136</v>
      </c>
      <c r="B17" s="25" t="s">
        <v>27</v>
      </c>
      <c r="C17" s="25" t="s">
        <v>28</v>
      </c>
      <c r="D17" s="26">
        <v>113</v>
      </c>
      <c r="E17" s="26">
        <v>64</v>
      </c>
      <c r="F17" s="26">
        <v>102</v>
      </c>
      <c r="G17" s="26">
        <v>71</v>
      </c>
      <c r="H17" s="26">
        <v>94</v>
      </c>
      <c r="I17" s="26">
        <v>42</v>
      </c>
      <c r="J17" s="26">
        <v>72</v>
      </c>
      <c r="K17" s="26">
        <v>142</v>
      </c>
      <c r="L17" s="26">
        <v>116</v>
      </c>
      <c r="M17" s="26">
        <v>61</v>
      </c>
      <c r="N17" s="26">
        <v>106</v>
      </c>
      <c r="O17" s="26">
        <v>67</v>
      </c>
      <c r="P17" s="26">
        <v>80</v>
      </c>
      <c r="Q17" s="26">
        <v>49</v>
      </c>
      <c r="R17" s="26">
        <v>67</v>
      </c>
      <c r="S17" s="26">
        <v>154</v>
      </c>
      <c r="T17" s="26">
        <v>350</v>
      </c>
    </row>
    <row r="18" spans="1:20" x14ac:dyDescent="0.25">
      <c r="A18" s="25" t="s">
        <v>136</v>
      </c>
      <c r="B18" s="25" t="s">
        <v>137</v>
      </c>
      <c r="C18" s="25" t="s">
        <v>138</v>
      </c>
      <c r="D18" s="26">
        <v>6</v>
      </c>
      <c r="E18" s="26">
        <v>1</v>
      </c>
      <c r="F18" s="26">
        <v>4</v>
      </c>
      <c r="G18" s="26">
        <v>5</v>
      </c>
      <c r="H18" s="26">
        <v>4</v>
      </c>
      <c r="I18" s="26">
        <v>3</v>
      </c>
      <c r="J18" s="26">
        <v>0</v>
      </c>
      <c r="K18" s="26">
        <v>9</v>
      </c>
      <c r="L18" s="26">
        <v>7</v>
      </c>
      <c r="M18" s="26">
        <v>1</v>
      </c>
      <c r="N18" s="26">
        <v>2</v>
      </c>
      <c r="O18" s="26">
        <v>6</v>
      </c>
      <c r="P18" s="26">
        <v>3</v>
      </c>
      <c r="Q18" s="26">
        <v>2</v>
      </c>
      <c r="R18" s="26">
        <v>2</v>
      </c>
      <c r="S18" s="26">
        <v>9</v>
      </c>
      <c r="T18" s="26">
        <v>16</v>
      </c>
    </row>
    <row r="19" spans="1:20" x14ac:dyDescent="0.25">
      <c r="A19" s="25" t="s">
        <v>136</v>
      </c>
      <c r="B19" s="25" t="s">
        <v>23</v>
      </c>
      <c r="C19" s="25" t="s">
        <v>24</v>
      </c>
      <c r="D19" s="26">
        <v>983</v>
      </c>
      <c r="E19" s="26">
        <v>700</v>
      </c>
      <c r="F19" s="26">
        <v>1044</v>
      </c>
      <c r="G19" s="26">
        <v>1273</v>
      </c>
      <c r="H19" s="26">
        <v>716</v>
      </c>
      <c r="I19" s="26">
        <v>506</v>
      </c>
      <c r="J19" s="26">
        <v>824</v>
      </c>
      <c r="K19" s="26">
        <v>1954</v>
      </c>
      <c r="L19" s="26">
        <v>1078</v>
      </c>
      <c r="M19" s="26">
        <v>610</v>
      </c>
      <c r="N19" s="26">
        <v>1143</v>
      </c>
      <c r="O19" s="26">
        <v>1169</v>
      </c>
      <c r="P19" s="26">
        <v>578</v>
      </c>
      <c r="Q19" s="26">
        <v>523</v>
      </c>
      <c r="R19" s="26">
        <v>782</v>
      </c>
      <c r="S19" s="26">
        <v>2117</v>
      </c>
      <c r="T19" s="26">
        <v>4000</v>
      </c>
    </row>
    <row r="20" spans="1:20" x14ac:dyDescent="0.25">
      <c r="A20" s="25" t="s">
        <v>136</v>
      </c>
      <c r="B20" s="25" t="s">
        <v>91</v>
      </c>
      <c r="C20" s="25" t="s">
        <v>93</v>
      </c>
      <c r="D20" s="26">
        <v>33</v>
      </c>
      <c r="E20" s="26">
        <v>54</v>
      </c>
      <c r="F20" s="26">
        <v>78</v>
      </c>
      <c r="G20" s="26">
        <v>73</v>
      </c>
      <c r="H20" s="26">
        <v>27</v>
      </c>
      <c r="I20" s="26">
        <v>22</v>
      </c>
      <c r="J20" s="26">
        <v>66</v>
      </c>
      <c r="K20" s="26">
        <v>123</v>
      </c>
      <c r="L20" s="26">
        <v>42</v>
      </c>
      <c r="M20" s="26">
        <v>46</v>
      </c>
      <c r="N20" s="26">
        <v>74</v>
      </c>
      <c r="O20" s="26">
        <v>76</v>
      </c>
      <c r="P20" s="26">
        <v>19</v>
      </c>
      <c r="Q20" s="26">
        <v>24</v>
      </c>
      <c r="R20" s="26">
        <v>73</v>
      </c>
      <c r="S20" s="26">
        <v>122</v>
      </c>
      <c r="T20" s="26">
        <v>238</v>
      </c>
    </row>
    <row r="21" spans="1:20" x14ac:dyDescent="0.25">
      <c r="A21" s="25" t="s">
        <v>136</v>
      </c>
      <c r="B21" s="25" t="s">
        <v>29</v>
      </c>
      <c r="C21" s="25" t="s">
        <v>130</v>
      </c>
      <c r="D21" s="26">
        <v>247</v>
      </c>
      <c r="E21" s="26">
        <v>157</v>
      </c>
      <c r="F21" s="26">
        <v>232</v>
      </c>
      <c r="G21" s="26">
        <v>242</v>
      </c>
      <c r="H21" s="26">
        <v>187</v>
      </c>
      <c r="I21" s="26">
        <v>124</v>
      </c>
      <c r="J21" s="26">
        <v>201</v>
      </c>
      <c r="K21" s="26">
        <v>366</v>
      </c>
      <c r="L21" s="26">
        <v>252</v>
      </c>
      <c r="M21" s="26">
        <v>161</v>
      </c>
      <c r="N21" s="26">
        <v>263</v>
      </c>
      <c r="O21" s="26">
        <v>202</v>
      </c>
      <c r="P21" s="26">
        <v>166</v>
      </c>
      <c r="Q21" s="26">
        <v>133</v>
      </c>
      <c r="R21" s="26">
        <v>179</v>
      </c>
      <c r="S21" s="26">
        <v>400</v>
      </c>
      <c r="T21" s="26">
        <v>878</v>
      </c>
    </row>
    <row r="22" spans="1:20" x14ac:dyDescent="0.25">
      <c r="A22" s="25" t="s">
        <v>136</v>
      </c>
      <c r="B22" s="25" t="s">
        <v>87</v>
      </c>
      <c r="C22" s="25" t="s">
        <v>88</v>
      </c>
      <c r="D22" s="26">
        <v>43</v>
      </c>
      <c r="E22" s="26">
        <v>63</v>
      </c>
      <c r="F22" s="26">
        <v>93</v>
      </c>
      <c r="G22" s="26">
        <v>84</v>
      </c>
      <c r="H22" s="26">
        <v>30</v>
      </c>
      <c r="I22" s="26">
        <v>34</v>
      </c>
      <c r="J22" s="26">
        <v>70</v>
      </c>
      <c r="K22" s="26">
        <v>149</v>
      </c>
      <c r="L22" s="26">
        <v>54</v>
      </c>
      <c r="M22" s="26">
        <v>53</v>
      </c>
      <c r="N22" s="26">
        <v>103</v>
      </c>
      <c r="O22" s="26">
        <v>73</v>
      </c>
      <c r="P22" s="26">
        <v>20</v>
      </c>
      <c r="Q22" s="26">
        <v>34</v>
      </c>
      <c r="R22" s="26">
        <v>76</v>
      </c>
      <c r="S22" s="26">
        <v>153</v>
      </c>
      <c r="T22" s="26">
        <v>283</v>
      </c>
    </row>
    <row r="23" spans="1:20" x14ac:dyDescent="0.25">
      <c r="A23" s="25" t="s">
        <v>136</v>
      </c>
      <c r="B23" s="25" t="s">
        <v>126</v>
      </c>
      <c r="C23" s="25" t="s">
        <v>125</v>
      </c>
      <c r="D23" s="26">
        <v>7</v>
      </c>
      <c r="E23" s="26">
        <v>7</v>
      </c>
      <c r="F23" s="26">
        <v>13</v>
      </c>
      <c r="G23" s="26">
        <v>14</v>
      </c>
      <c r="H23" s="26">
        <v>3</v>
      </c>
      <c r="I23" s="26">
        <v>6</v>
      </c>
      <c r="J23" s="26">
        <v>11</v>
      </c>
      <c r="K23" s="26">
        <v>21</v>
      </c>
      <c r="L23" s="26">
        <v>9</v>
      </c>
      <c r="M23" s="26">
        <v>4</v>
      </c>
      <c r="N23" s="26">
        <v>13</v>
      </c>
      <c r="O23" s="26">
        <v>15</v>
      </c>
      <c r="P23" s="26">
        <v>3</v>
      </c>
      <c r="Q23" s="26">
        <v>5</v>
      </c>
      <c r="R23" s="26">
        <v>11</v>
      </c>
      <c r="S23" s="26">
        <v>22</v>
      </c>
      <c r="T23" s="26">
        <v>41</v>
      </c>
    </row>
    <row r="24" spans="1:20" x14ac:dyDescent="0.25">
      <c r="A24" s="25" t="s">
        <v>136</v>
      </c>
      <c r="B24" s="25" t="s">
        <v>139</v>
      </c>
      <c r="C24" s="25" t="s">
        <v>140</v>
      </c>
      <c r="D24" s="26">
        <v>1</v>
      </c>
      <c r="E24" s="26">
        <v>1</v>
      </c>
      <c r="F24" s="26">
        <v>9</v>
      </c>
      <c r="G24" s="26">
        <v>2</v>
      </c>
      <c r="H24" s="26">
        <v>1</v>
      </c>
      <c r="I24" s="26">
        <v>1</v>
      </c>
      <c r="J24" s="26">
        <v>5</v>
      </c>
      <c r="K24" s="26">
        <v>6</v>
      </c>
      <c r="L24" s="26">
        <v>1</v>
      </c>
      <c r="M24" s="26">
        <v>1</v>
      </c>
      <c r="N24" s="26">
        <v>8</v>
      </c>
      <c r="O24" s="26">
        <v>3</v>
      </c>
      <c r="P24" s="26">
        <v>1</v>
      </c>
      <c r="Q24" s="26">
        <v>0</v>
      </c>
      <c r="R24" s="26">
        <v>6</v>
      </c>
      <c r="S24" s="26">
        <v>6</v>
      </c>
      <c r="T24" s="26">
        <v>13</v>
      </c>
    </row>
    <row r="25" spans="1:20" x14ac:dyDescent="0.25">
      <c r="A25" s="25" t="s">
        <v>136</v>
      </c>
      <c r="B25" s="25" t="s">
        <v>131</v>
      </c>
      <c r="C25" s="25" t="s">
        <v>132</v>
      </c>
      <c r="D25" s="26">
        <v>7</v>
      </c>
      <c r="E25" s="26">
        <v>7</v>
      </c>
      <c r="F25" s="26">
        <v>8</v>
      </c>
      <c r="G25" s="26">
        <v>10</v>
      </c>
      <c r="H25" s="26">
        <v>4</v>
      </c>
      <c r="I25" s="26">
        <v>7</v>
      </c>
      <c r="J25" s="26">
        <v>4</v>
      </c>
      <c r="K25" s="26">
        <v>17</v>
      </c>
      <c r="L25" s="26">
        <v>7</v>
      </c>
      <c r="M25" s="26">
        <v>6</v>
      </c>
      <c r="N25" s="26">
        <v>10</v>
      </c>
      <c r="O25" s="26">
        <v>9</v>
      </c>
      <c r="P25" s="26">
        <v>4</v>
      </c>
      <c r="Q25" s="26">
        <v>8</v>
      </c>
      <c r="R25" s="26">
        <v>3</v>
      </c>
      <c r="S25" s="26">
        <v>17</v>
      </c>
      <c r="T25" s="26">
        <v>32</v>
      </c>
    </row>
    <row r="26" spans="1:20" x14ac:dyDescent="0.25">
      <c r="A26" s="25" t="s">
        <v>136</v>
      </c>
      <c r="B26" s="25" t="s">
        <v>45</v>
      </c>
      <c r="C26" s="25" t="s">
        <v>46</v>
      </c>
      <c r="D26" s="26">
        <v>655</v>
      </c>
      <c r="E26" s="26">
        <v>163</v>
      </c>
      <c r="F26" s="26">
        <v>162</v>
      </c>
      <c r="G26" s="26">
        <v>266</v>
      </c>
      <c r="H26" s="26">
        <v>471</v>
      </c>
      <c r="I26" s="26">
        <v>245</v>
      </c>
      <c r="J26" s="26">
        <v>146</v>
      </c>
      <c r="K26" s="26">
        <v>384</v>
      </c>
      <c r="L26" s="26">
        <v>689</v>
      </c>
      <c r="M26" s="26">
        <v>146</v>
      </c>
      <c r="N26" s="26">
        <v>183</v>
      </c>
      <c r="O26" s="26">
        <v>228</v>
      </c>
      <c r="P26" s="26">
        <v>433</v>
      </c>
      <c r="Q26" s="26">
        <v>261</v>
      </c>
      <c r="R26" s="26">
        <v>144</v>
      </c>
      <c r="S26" s="26">
        <v>408</v>
      </c>
      <c r="T26" s="26">
        <v>1246</v>
      </c>
    </row>
    <row r="27" spans="1:20" x14ac:dyDescent="0.25">
      <c r="A27" s="23" t="s">
        <v>118</v>
      </c>
      <c r="B27" s="23">
        <f>COUNTA(B3:B26)</f>
        <v>24</v>
      </c>
      <c r="C27" s="23"/>
      <c r="D27" s="23">
        <f>SUM(D3:D26)</f>
        <v>9157</v>
      </c>
      <c r="E27" s="23">
        <f t="shared" ref="E27:T27" si="0">SUM(E3:E26)</f>
        <v>5052</v>
      </c>
      <c r="F27" s="23">
        <f t="shared" si="0"/>
        <v>7654</v>
      </c>
      <c r="G27" s="23">
        <f t="shared" si="0"/>
        <v>9757</v>
      </c>
      <c r="H27" s="23">
        <f t="shared" si="0"/>
        <v>6311</v>
      </c>
      <c r="I27" s="23">
        <f t="shared" si="0"/>
        <v>4454</v>
      </c>
      <c r="J27" s="23">
        <f t="shared" si="0"/>
        <v>5975</v>
      </c>
      <c r="K27" s="23">
        <f t="shared" si="0"/>
        <v>14880</v>
      </c>
      <c r="L27" s="23">
        <f t="shared" si="0"/>
        <v>9914</v>
      </c>
      <c r="M27" s="23">
        <f t="shared" si="0"/>
        <v>4539</v>
      </c>
      <c r="N27" s="23">
        <f t="shared" si="0"/>
        <v>8462</v>
      </c>
      <c r="O27" s="23">
        <f t="shared" si="0"/>
        <v>8705</v>
      </c>
      <c r="P27" s="23">
        <f t="shared" si="0"/>
        <v>5178</v>
      </c>
      <c r="Q27" s="23">
        <f t="shared" si="0"/>
        <v>4755</v>
      </c>
      <c r="R27" s="23">
        <f t="shared" si="0"/>
        <v>5760</v>
      </c>
      <c r="S27" s="23">
        <f t="shared" si="0"/>
        <v>15927</v>
      </c>
      <c r="T27" s="23">
        <f t="shared" si="0"/>
        <v>31620</v>
      </c>
    </row>
    <row r="28" spans="1:20" x14ac:dyDescent="0.25">
      <c r="A28" s="25" t="s">
        <v>141</v>
      </c>
    </row>
    <row r="29" spans="1:20" ht="38.25" x14ac:dyDescent="0.25">
      <c r="A29" s="24" t="s">
        <v>99</v>
      </c>
      <c r="B29" s="24" t="s">
        <v>100</v>
      </c>
      <c r="C29" s="24" t="s">
        <v>101</v>
      </c>
      <c r="D29" s="24" t="s">
        <v>102</v>
      </c>
      <c r="E29" s="24" t="s">
        <v>103</v>
      </c>
      <c r="F29" s="24" t="s">
        <v>104</v>
      </c>
      <c r="G29" s="24" t="s">
        <v>105</v>
      </c>
      <c r="H29" s="24" t="s">
        <v>106</v>
      </c>
      <c r="I29" s="24" t="s">
        <v>107</v>
      </c>
      <c r="J29" s="24" t="s">
        <v>108</v>
      </c>
      <c r="K29" s="24" t="s">
        <v>109</v>
      </c>
      <c r="L29" s="24" t="s">
        <v>110</v>
      </c>
      <c r="M29" s="24" t="s">
        <v>111</v>
      </c>
      <c r="N29" s="24" t="s">
        <v>112</v>
      </c>
      <c r="O29" s="24" t="s">
        <v>113</v>
      </c>
      <c r="P29" s="24" t="s">
        <v>114</v>
      </c>
      <c r="Q29" s="24" t="s">
        <v>115</v>
      </c>
      <c r="R29" s="24" t="s">
        <v>116</v>
      </c>
      <c r="S29" s="24" t="s">
        <v>117</v>
      </c>
      <c r="T29" s="24" t="s">
        <v>118</v>
      </c>
    </row>
    <row r="30" spans="1:20" x14ac:dyDescent="0.25">
      <c r="A30" s="25" t="s">
        <v>136</v>
      </c>
      <c r="B30" s="25" t="s">
        <v>123</v>
      </c>
      <c r="C30" s="25" t="s">
        <v>124</v>
      </c>
      <c r="D30" s="27">
        <f>D3/T3</f>
        <v>0.10666666666666667</v>
      </c>
      <c r="E30" s="27">
        <f>E3/T3</f>
        <v>0.21333333333333335</v>
      </c>
      <c r="F30" s="27">
        <f>F3/T3</f>
        <v>0.33333333333333331</v>
      </c>
      <c r="G30" s="27">
        <f>G3/T3</f>
        <v>0.34666666666666668</v>
      </c>
      <c r="H30" s="27">
        <f>H3/T3</f>
        <v>5.3333333333333337E-2</v>
      </c>
      <c r="I30" s="27">
        <f>I3/T3</f>
        <v>0.08</v>
      </c>
      <c r="J30" s="27">
        <f>J3/T3</f>
        <v>0.29333333333333333</v>
      </c>
      <c r="K30" s="27">
        <f>K3/T3</f>
        <v>0.57333333333333336</v>
      </c>
      <c r="L30" s="27">
        <f>L3/T3</f>
        <v>0.10666666666666667</v>
      </c>
      <c r="M30" s="27">
        <f>M3/T3</f>
        <v>0.10666666666666667</v>
      </c>
      <c r="N30" s="27">
        <f>N3/T3</f>
        <v>0.45333333333333331</v>
      </c>
      <c r="O30" s="27">
        <f>O3/T3</f>
        <v>0.33333333333333331</v>
      </c>
      <c r="P30" s="27">
        <f>P3/T3</f>
        <v>0.04</v>
      </c>
      <c r="Q30" s="27">
        <f>Q3/T3</f>
        <v>6.6666666666666666E-2</v>
      </c>
      <c r="R30" s="27">
        <f>R3/T3</f>
        <v>0.29333333333333333</v>
      </c>
      <c r="S30" s="27">
        <f>S3/T3</f>
        <v>0.6</v>
      </c>
      <c r="T30" s="26">
        <v>80</v>
      </c>
    </row>
    <row r="31" spans="1:20" x14ac:dyDescent="0.25">
      <c r="A31" s="25" t="s">
        <v>136</v>
      </c>
      <c r="B31" s="25" t="s">
        <v>120</v>
      </c>
      <c r="C31" s="25" t="s">
        <v>121</v>
      </c>
      <c r="D31" s="27">
        <f t="shared" ref="D31:D54" si="1">D4/T4</f>
        <v>0.16666666666666666</v>
      </c>
      <c r="E31" s="27">
        <f t="shared" ref="E31:E53" si="2">E4/T4</f>
        <v>8.3333333333333329E-2</v>
      </c>
      <c r="F31" s="27">
        <f t="shared" ref="F31:F53" si="3">F4/T4</f>
        <v>0.29166666666666669</v>
      </c>
      <c r="G31" s="27">
        <f t="shared" ref="G31:G53" si="4">G4/T4</f>
        <v>0.45833333333333331</v>
      </c>
      <c r="H31" s="27">
        <f t="shared" ref="H31:H53" si="5">H4/T4</f>
        <v>8.3333333333333329E-2</v>
      </c>
      <c r="I31" s="27">
        <f t="shared" ref="I31:I53" si="6">I4/T4</f>
        <v>9.375E-2</v>
      </c>
      <c r="J31" s="27">
        <f t="shared" ref="J31:J53" si="7">J4/T4</f>
        <v>0.14583333333333334</v>
      </c>
      <c r="K31" s="27">
        <f t="shared" ref="K31:K53" si="8">K4/T4</f>
        <v>0.67708333333333337</v>
      </c>
      <c r="L31" s="27">
        <f t="shared" ref="L31:L53" si="9">L4/T4</f>
        <v>0.17708333333333334</v>
      </c>
      <c r="M31" s="27">
        <f t="shared" ref="M31:M53" si="10">M4/T4</f>
        <v>7.2916666666666671E-2</v>
      </c>
      <c r="N31" s="27">
        <f t="shared" ref="N31:N53" si="11">N4/T4</f>
        <v>0.30208333333333331</v>
      </c>
      <c r="O31" s="27">
        <f t="shared" ref="O31:O53" si="12">O4/T4</f>
        <v>0.44791666666666669</v>
      </c>
      <c r="P31" s="27">
        <f t="shared" ref="P31:P53" si="13">P4/T4</f>
        <v>6.25E-2</v>
      </c>
      <c r="Q31" s="27">
        <f t="shared" ref="Q31:Q53" si="14">Q4/T4</f>
        <v>7.2916666666666671E-2</v>
      </c>
      <c r="R31" s="27">
        <f t="shared" ref="R31:R53" si="15">R4/T4</f>
        <v>0.14583333333333334</v>
      </c>
      <c r="S31" s="27">
        <f t="shared" ref="S31:S54" si="16">S4/T4</f>
        <v>0.71875</v>
      </c>
      <c r="T31" s="26">
        <v>98</v>
      </c>
    </row>
    <row r="32" spans="1:20" x14ac:dyDescent="0.25">
      <c r="A32" s="25" t="s">
        <v>136</v>
      </c>
      <c r="B32" s="25" t="s">
        <v>41</v>
      </c>
      <c r="C32" s="25" t="s">
        <v>42</v>
      </c>
      <c r="D32" s="27">
        <f t="shared" si="1"/>
        <v>0.25061911837543338</v>
      </c>
      <c r="E32" s="27">
        <f t="shared" si="2"/>
        <v>0.13917781079742447</v>
      </c>
      <c r="F32" s="27">
        <f t="shared" si="3"/>
        <v>0.25953442298167412</v>
      </c>
      <c r="G32" s="27">
        <f t="shared" si="4"/>
        <v>0.35066864784546803</v>
      </c>
      <c r="H32" s="27">
        <f t="shared" si="5"/>
        <v>0.17236255572065379</v>
      </c>
      <c r="I32" s="27">
        <f t="shared" si="6"/>
        <v>0.11243189697870233</v>
      </c>
      <c r="J32" s="27">
        <f t="shared" si="7"/>
        <v>0.18672610203070827</v>
      </c>
      <c r="K32" s="27">
        <f t="shared" si="8"/>
        <v>0.52847944526993562</v>
      </c>
      <c r="L32" s="27">
        <f t="shared" si="9"/>
        <v>0.27984150569588906</v>
      </c>
      <c r="M32" s="27">
        <f t="shared" si="10"/>
        <v>0.11639425458147598</v>
      </c>
      <c r="N32" s="27">
        <f t="shared" si="11"/>
        <v>0.28182268449727588</v>
      </c>
      <c r="O32" s="27">
        <f t="shared" si="12"/>
        <v>0.32194155522535911</v>
      </c>
      <c r="P32" s="27">
        <f t="shared" si="13"/>
        <v>0.13323427439326399</v>
      </c>
      <c r="Q32" s="27">
        <f t="shared" si="14"/>
        <v>0.12233779098563645</v>
      </c>
      <c r="R32" s="27">
        <f t="shared" si="15"/>
        <v>0.17929668152550768</v>
      </c>
      <c r="S32" s="27">
        <f t="shared" si="16"/>
        <v>0.56513125309559187</v>
      </c>
      <c r="T32" s="26">
        <v>2066</v>
      </c>
    </row>
    <row r="33" spans="1:20" x14ac:dyDescent="0.25">
      <c r="A33" s="25" t="s">
        <v>136</v>
      </c>
      <c r="B33" s="25" t="s">
        <v>89</v>
      </c>
      <c r="C33" s="25" t="s">
        <v>90</v>
      </c>
      <c r="D33" s="27">
        <f t="shared" si="1"/>
        <v>0.21804511278195488</v>
      </c>
      <c r="E33" s="27">
        <f t="shared" si="2"/>
        <v>0.15037593984962405</v>
      </c>
      <c r="F33" s="27">
        <f t="shared" si="3"/>
        <v>0.23308270676691728</v>
      </c>
      <c r="G33" s="27">
        <f t="shared" si="4"/>
        <v>0.39849624060150374</v>
      </c>
      <c r="H33" s="27">
        <f t="shared" si="5"/>
        <v>0.15789473684210525</v>
      </c>
      <c r="I33" s="27">
        <f t="shared" si="6"/>
        <v>9.7744360902255634E-2</v>
      </c>
      <c r="J33" s="27">
        <f t="shared" si="7"/>
        <v>0.21052631578947367</v>
      </c>
      <c r="K33" s="27">
        <f t="shared" si="8"/>
        <v>0.53383458646616544</v>
      </c>
      <c r="L33" s="27">
        <f t="shared" si="9"/>
        <v>0.24812030075187969</v>
      </c>
      <c r="M33" s="27">
        <f t="shared" si="10"/>
        <v>0.11278195488721804</v>
      </c>
      <c r="N33" s="27">
        <f t="shared" si="11"/>
        <v>0.25563909774436089</v>
      </c>
      <c r="O33" s="27">
        <f t="shared" si="12"/>
        <v>0.38345864661654133</v>
      </c>
      <c r="P33" s="27">
        <f t="shared" si="13"/>
        <v>0.12030075187969924</v>
      </c>
      <c r="Q33" s="27">
        <f t="shared" si="14"/>
        <v>0.11278195488721804</v>
      </c>
      <c r="R33" s="27">
        <f t="shared" si="15"/>
        <v>0.20300751879699247</v>
      </c>
      <c r="S33" s="27">
        <f t="shared" si="16"/>
        <v>0.56390977443609025</v>
      </c>
      <c r="T33" s="26">
        <v>134</v>
      </c>
    </row>
    <row r="34" spans="1:20" x14ac:dyDescent="0.25">
      <c r="A34" s="25" t="s">
        <v>136</v>
      </c>
      <c r="B34" s="25" t="s">
        <v>21</v>
      </c>
      <c r="C34" s="25" t="s">
        <v>22</v>
      </c>
      <c r="D34" s="27">
        <f t="shared" si="1"/>
        <v>0.36716681376875554</v>
      </c>
      <c r="E34" s="27">
        <f t="shared" si="2"/>
        <v>0.1650485436893204</v>
      </c>
      <c r="F34" s="27">
        <f t="shared" si="3"/>
        <v>0.20653133274492497</v>
      </c>
      <c r="G34" s="27">
        <f t="shared" si="4"/>
        <v>0.26125330979699912</v>
      </c>
      <c r="H34" s="27">
        <f t="shared" si="5"/>
        <v>0.26213592233009708</v>
      </c>
      <c r="I34" s="27">
        <f t="shared" si="6"/>
        <v>0.16946160635481025</v>
      </c>
      <c r="J34" s="27">
        <f t="shared" si="7"/>
        <v>0.17299205648720212</v>
      </c>
      <c r="K34" s="27">
        <f t="shared" si="8"/>
        <v>0.39541041482789058</v>
      </c>
      <c r="L34" s="27">
        <f t="shared" si="9"/>
        <v>0.39099735216240072</v>
      </c>
      <c r="M34" s="27">
        <f t="shared" si="10"/>
        <v>0.14739629302736099</v>
      </c>
      <c r="N34" s="27">
        <f t="shared" si="11"/>
        <v>0.21977052074139453</v>
      </c>
      <c r="O34" s="27">
        <f t="shared" si="12"/>
        <v>0.24183583406884379</v>
      </c>
      <c r="P34" s="27">
        <f t="shared" si="13"/>
        <v>0.22771403353927624</v>
      </c>
      <c r="Q34" s="27">
        <f t="shared" si="14"/>
        <v>0.18093556928508384</v>
      </c>
      <c r="R34" s="27">
        <f t="shared" si="15"/>
        <v>0.16946160635481025</v>
      </c>
      <c r="S34" s="27">
        <f t="shared" si="16"/>
        <v>0.42188879082082964</v>
      </c>
      <c r="T34" s="26">
        <v>1108</v>
      </c>
    </row>
    <row r="35" spans="1:20" x14ac:dyDescent="0.25">
      <c r="A35" s="25" t="s">
        <v>136</v>
      </c>
      <c r="B35" s="25" t="s">
        <v>31</v>
      </c>
      <c r="C35" s="25" t="s">
        <v>32</v>
      </c>
      <c r="D35" s="27">
        <f t="shared" si="1"/>
        <v>0.2450361010830325</v>
      </c>
      <c r="E35" s="27">
        <f t="shared" si="2"/>
        <v>0.1407942238267148</v>
      </c>
      <c r="F35" s="27">
        <f t="shared" si="3"/>
        <v>0.22247292418772563</v>
      </c>
      <c r="G35" s="27">
        <f t="shared" si="4"/>
        <v>0.39169675090252709</v>
      </c>
      <c r="H35" s="27">
        <f t="shared" si="5"/>
        <v>0.18140794223826714</v>
      </c>
      <c r="I35" s="27">
        <f t="shared" si="6"/>
        <v>0.11462093862815885</v>
      </c>
      <c r="J35" s="27">
        <f t="shared" si="7"/>
        <v>0.18501805054151624</v>
      </c>
      <c r="K35" s="27">
        <f t="shared" si="8"/>
        <v>0.51895306859205781</v>
      </c>
      <c r="L35" s="27">
        <f t="shared" si="9"/>
        <v>0.26128158844765342</v>
      </c>
      <c r="M35" s="27">
        <f t="shared" si="10"/>
        <v>0.14305054151624549</v>
      </c>
      <c r="N35" s="27">
        <f t="shared" si="11"/>
        <v>0.28023465703971118</v>
      </c>
      <c r="O35" s="27">
        <f t="shared" si="12"/>
        <v>0.31543321299638988</v>
      </c>
      <c r="P35" s="27">
        <f t="shared" si="13"/>
        <v>0.14801444043321299</v>
      </c>
      <c r="Q35" s="27">
        <f t="shared" si="14"/>
        <v>0.12861010830324909</v>
      </c>
      <c r="R35" s="27">
        <f t="shared" si="15"/>
        <v>0.16696750902527077</v>
      </c>
      <c r="S35" s="27">
        <f t="shared" si="16"/>
        <v>0.55640794223826717</v>
      </c>
      <c r="T35" s="26">
        <v>2217</v>
      </c>
    </row>
    <row r="36" spans="1:20" x14ac:dyDescent="0.25">
      <c r="A36" s="25" t="s">
        <v>136</v>
      </c>
      <c r="B36" s="25" t="s">
        <v>37</v>
      </c>
      <c r="C36" s="25" t="s">
        <v>38</v>
      </c>
      <c r="D36" s="27">
        <f t="shared" si="1"/>
        <v>0.31570639305445936</v>
      </c>
      <c r="E36" s="27">
        <f t="shared" si="2"/>
        <v>0.1499605367008682</v>
      </c>
      <c r="F36" s="27">
        <f t="shared" si="3"/>
        <v>0.19889502762430938</v>
      </c>
      <c r="G36" s="27">
        <f t="shared" si="4"/>
        <v>0.33543804262036309</v>
      </c>
      <c r="H36" s="27">
        <f t="shared" si="5"/>
        <v>0.23204419889502761</v>
      </c>
      <c r="I36" s="27">
        <f t="shared" si="6"/>
        <v>0.13496448303078137</v>
      </c>
      <c r="J36" s="27">
        <f t="shared" si="7"/>
        <v>0.16022099447513813</v>
      </c>
      <c r="K36" s="27">
        <f t="shared" si="8"/>
        <v>0.47277032359905286</v>
      </c>
      <c r="L36" s="27">
        <f t="shared" si="9"/>
        <v>0.34175217048145223</v>
      </c>
      <c r="M36" s="27">
        <f t="shared" si="10"/>
        <v>0.12312549329123915</v>
      </c>
      <c r="N36" s="27">
        <f t="shared" si="11"/>
        <v>0.25098658247829519</v>
      </c>
      <c r="O36" s="27">
        <f t="shared" si="12"/>
        <v>0.2841357537490134</v>
      </c>
      <c r="P36" s="27">
        <f t="shared" si="13"/>
        <v>0.19337016574585636</v>
      </c>
      <c r="Q36" s="27">
        <f t="shared" si="14"/>
        <v>0.14443567482241515</v>
      </c>
      <c r="R36" s="27">
        <f t="shared" si="15"/>
        <v>0.15469613259668508</v>
      </c>
      <c r="S36" s="27">
        <f t="shared" si="16"/>
        <v>0.50749802683504341</v>
      </c>
      <c r="T36" s="26">
        <v>1241</v>
      </c>
    </row>
    <row r="37" spans="1:20" x14ac:dyDescent="0.25">
      <c r="A37" s="25" t="s">
        <v>136</v>
      </c>
      <c r="B37" s="25" t="s">
        <v>81</v>
      </c>
      <c r="C37" s="25" t="s">
        <v>82</v>
      </c>
      <c r="D37" s="27">
        <f t="shared" si="1"/>
        <v>0.46619659892160931</v>
      </c>
      <c r="E37" s="27">
        <f t="shared" si="2"/>
        <v>0.16009954375777685</v>
      </c>
      <c r="F37" s="27">
        <f t="shared" si="3"/>
        <v>0.14019079220240563</v>
      </c>
      <c r="G37" s="27">
        <f t="shared" si="4"/>
        <v>0.23351306511820821</v>
      </c>
      <c r="H37" s="27">
        <f t="shared" si="5"/>
        <v>0.2978017420157611</v>
      </c>
      <c r="I37" s="27">
        <f t="shared" si="6"/>
        <v>0.21858150145167979</v>
      </c>
      <c r="J37" s="27">
        <f t="shared" si="7"/>
        <v>0.133139776026545</v>
      </c>
      <c r="K37" s="27">
        <f t="shared" si="8"/>
        <v>0.35047698050601411</v>
      </c>
      <c r="L37" s="27">
        <f t="shared" si="9"/>
        <v>0.50684363334715887</v>
      </c>
      <c r="M37" s="27">
        <f t="shared" si="10"/>
        <v>0.13977602654500207</v>
      </c>
      <c r="N37" s="27">
        <f t="shared" si="11"/>
        <v>0.14931563666528411</v>
      </c>
      <c r="O37" s="27">
        <f t="shared" si="12"/>
        <v>0.20406470344255495</v>
      </c>
      <c r="P37" s="27">
        <f t="shared" si="13"/>
        <v>0.26379095810866859</v>
      </c>
      <c r="Q37" s="27">
        <f t="shared" si="14"/>
        <v>0.2310244711737868</v>
      </c>
      <c r="R37" s="27">
        <f t="shared" si="15"/>
        <v>0.1318954790543343</v>
      </c>
      <c r="S37" s="27">
        <f t="shared" si="16"/>
        <v>0.37328909166321028</v>
      </c>
      <c r="T37" s="26">
        <v>2360</v>
      </c>
    </row>
    <row r="38" spans="1:20" x14ac:dyDescent="0.25">
      <c r="A38" s="25" t="s">
        <v>136</v>
      </c>
      <c r="B38" s="25" t="s">
        <v>19</v>
      </c>
      <c r="C38" s="25" t="s">
        <v>20</v>
      </c>
      <c r="D38" s="27">
        <f t="shared" si="1"/>
        <v>0.33164632331050908</v>
      </c>
      <c r="E38" s="27">
        <f t="shared" si="2"/>
        <v>0.15540339386722238</v>
      </c>
      <c r="F38" s="27">
        <f t="shared" si="3"/>
        <v>0.22863947603453408</v>
      </c>
      <c r="G38" s="27">
        <f t="shared" si="4"/>
        <v>0.28431080678773446</v>
      </c>
      <c r="H38" s="27">
        <f t="shared" si="5"/>
        <v>0.23370050610300686</v>
      </c>
      <c r="I38" s="27">
        <f t="shared" si="6"/>
        <v>0.1482584102411432</v>
      </c>
      <c r="J38" s="27">
        <f t="shared" si="7"/>
        <v>0.18070854420958618</v>
      </c>
      <c r="K38" s="27">
        <f t="shared" si="8"/>
        <v>0.43733253944626377</v>
      </c>
      <c r="L38" s="27">
        <f t="shared" si="9"/>
        <v>0.356058350699613</v>
      </c>
      <c r="M38" s="27">
        <f t="shared" si="10"/>
        <v>0.14498362607919024</v>
      </c>
      <c r="N38" s="27">
        <f t="shared" si="11"/>
        <v>0.24263173563560583</v>
      </c>
      <c r="O38" s="27">
        <f t="shared" si="12"/>
        <v>0.25632628758559095</v>
      </c>
      <c r="P38" s="27">
        <f t="shared" si="13"/>
        <v>0.19142601964870498</v>
      </c>
      <c r="Q38" s="27">
        <f t="shared" si="14"/>
        <v>0.16046442393569516</v>
      </c>
      <c r="R38" s="27">
        <f t="shared" si="15"/>
        <v>0.17296814528133372</v>
      </c>
      <c r="S38" s="27">
        <f t="shared" si="16"/>
        <v>0.47514141113426617</v>
      </c>
      <c r="T38" s="26">
        <v>3359</v>
      </c>
    </row>
    <row r="39" spans="1:20" x14ac:dyDescent="0.25">
      <c r="A39" s="25" t="s">
        <v>136</v>
      </c>
      <c r="B39" s="25" t="s">
        <v>43</v>
      </c>
      <c r="C39" s="25" t="s">
        <v>44</v>
      </c>
      <c r="D39" s="27">
        <f t="shared" si="1"/>
        <v>0.21715656868626274</v>
      </c>
      <c r="E39" s="27">
        <f t="shared" si="2"/>
        <v>0.17816436712657469</v>
      </c>
      <c r="F39" s="27">
        <f t="shared" si="3"/>
        <v>0.27294541091781643</v>
      </c>
      <c r="G39" s="27">
        <f t="shared" si="4"/>
        <v>0.33173365326934612</v>
      </c>
      <c r="H39" s="27">
        <f t="shared" si="5"/>
        <v>0.14217156568686262</v>
      </c>
      <c r="I39" s="27">
        <f t="shared" si="6"/>
        <v>0.13617276544691062</v>
      </c>
      <c r="J39" s="27">
        <f t="shared" si="7"/>
        <v>0.21535692861427713</v>
      </c>
      <c r="K39" s="27">
        <f t="shared" si="8"/>
        <v>0.50629874025194965</v>
      </c>
      <c r="L39" s="27">
        <f t="shared" si="9"/>
        <v>0.250749850029994</v>
      </c>
      <c r="M39" s="27">
        <f t="shared" si="10"/>
        <v>0.13857228554289142</v>
      </c>
      <c r="N39" s="27">
        <f t="shared" si="11"/>
        <v>0.3089382123575285</v>
      </c>
      <c r="O39" s="27">
        <f t="shared" si="12"/>
        <v>0.30173965206958608</v>
      </c>
      <c r="P39" s="27">
        <f t="shared" si="13"/>
        <v>0.11397720455908818</v>
      </c>
      <c r="Q39" s="27">
        <f t="shared" si="14"/>
        <v>0.13437312537492502</v>
      </c>
      <c r="R39" s="27">
        <f t="shared" si="15"/>
        <v>0.22375524895020996</v>
      </c>
      <c r="S39" s="27">
        <f t="shared" si="16"/>
        <v>0.52789442111577689</v>
      </c>
      <c r="T39" s="26">
        <v>1680</v>
      </c>
    </row>
    <row r="40" spans="1:20" x14ac:dyDescent="0.25">
      <c r="A40" s="25" t="s">
        <v>136</v>
      </c>
      <c r="B40" s="25" t="s">
        <v>25</v>
      </c>
      <c r="C40" s="25" t="s">
        <v>26</v>
      </c>
      <c r="D40" s="27">
        <f t="shared" si="1"/>
        <v>0.29765517241379308</v>
      </c>
      <c r="E40" s="27">
        <f t="shared" si="2"/>
        <v>0.14675862068965517</v>
      </c>
      <c r="F40" s="27">
        <f t="shared" si="3"/>
        <v>0.2463448275862069</v>
      </c>
      <c r="G40" s="27">
        <f t="shared" si="4"/>
        <v>0.30924137931034484</v>
      </c>
      <c r="H40" s="27">
        <f t="shared" si="5"/>
        <v>0.20137931034482759</v>
      </c>
      <c r="I40" s="27">
        <f t="shared" si="6"/>
        <v>0.14482758620689656</v>
      </c>
      <c r="J40" s="27">
        <f t="shared" si="7"/>
        <v>0.18068965517241378</v>
      </c>
      <c r="K40" s="27">
        <f t="shared" si="8"/>
        <v>0.47310344827586209</v>
      </c>
      <c r="L40" s="27">
        <f t="shared" si="9"/>
        <v>0.32</v>
      </c>
      <c r="M40" s="27">
        <f t="shared" si="10"/>
        <v>0.13213793103448276</v>
      </c>
      <c r="N40" s="27">
        <f t="shared" si="11"/>
        <v>0.2717241379310345</v>
      </c>
      <c r="O40" s="27">
        <f t="shared" si="12"/>
        <v>0.27613793103448275</v>
      </c>
      <c r="P40" s="27">
        <f t="shared" si="13"/>
        <v>0.15475862068965518</v>
      </c>
      <c r="Q40" s="27">
        <f t="shared" si="14"/>
        <v>0.1630344827586207</v>
      </c>
      <c r="R40" s="27">
        <f t="shared" si="15"/>
        <v>0.17986206896551724</v>
      </c>
      <c r="S40" s="27">
        <f t="shared" si="16"/>
        <v>0.50234482758620691</v>
      </c>
      <c r="T40" s="26">
        <v>3596</v>
      </c>
    </row>
    <row r="41" spans="1:20" x14ac:dyDescent="0.25">
      <c r="A41" s="25" t="s">
        <v>136</v>
      </c>
      <c r="B41" s="25" t="s">
        <v>39</v>
      </c>
      <c r="C41" s="25" t="s">
        <v>40</v>
      </c>
      <c r="D41" s="27">
        <f t="shared" si="1"/>
        <v>0.19203747072599531</v>
      </c>
      <c r="E41" s="27">
        <f t="shared" si="2"/>
        <v>0.16978922716627634</v>
      </c>
      <c r="F41" s="27">
        <f t="shared" si="3"/>
        <v>0.31342701014832164</v>
      </c>
      <c r="G41" s="27">
        <f t="shared" si="4"/>
        <v>0.32474629195940674</v>
      </c>
      <c r="H41" s="27">
        <f t="shared" si="5"/>
        <v>0.12568306010928962</v>
      </c>
      <c r="I41" s="27">
        <f t="shared" si="6"/>
        <v>0.10889929742388758</v>
      </c>
      <c r="J41" s="27">
        <f t="shared" si="7"/>
        <v>0.22560499609679938</v>
      </c>
      <c r="K41" s="27">
        <f t="shared" si="8"/>
        <v>0.53981264637002346</v>
      </c>
      <c r="L41" s="27">
        <f t="shared" si="9"/>
        <v>0.19984387197501952</v>
      </c>
      <c r="M41" s="27">
        <f t="shared" si="10"/>
        <v>0.1596409055425449</v>
      </c>
      <c r="N41" s="27">
        <f t="shared" si="11"/>
        <v>0.3403590944574551</v>
      </c>
      <c r="O41" s="27">
        <f t="shared" si="12"/>
        <v>0.30015612802498048</v>
      </c>
      <c r="P41" s="27">
        <f t="shared" si="13"/>
        <v>0.10187353629976581</v>
      </c>
      <c r="Q41" s="27">
        <f t="shared" si="14"/>
        <v>0.11475409836065574</v>
      </c>
      <c r="R41" s="27">
        <f t="shared" si="15"/>
        <v>0.21116315378610462</v>
      </c>
      <c r="S41" s="27">
        <f t="shared" si="16"/>
        <v>0.57220921155347382</v>
      </c>
      <c r="T41" s="26">
        <v>2526</v>
      </c>
    </row>
    <row r="42" spans="1:20" x14ac:dyDescent="0.25">
      <c r="A42" s="25" t="s">
        <v>136</v>
      </c>
      <c r="B42" s="25" t="s">
        <v>35</v>
      </c>
      <c r="C42" s="25" t="s">
        <v>36</v>
      </c>
      <c r="D42" s="27">
        <f t="shared" si="1"/>
        <v>0.19775280898876405</v>
      </c>
      <c r="E42" s="27">
        <f t="shared" si="2"/>
        <v>0.17902621722846443</v>
      </c>
      <c r="F42" s="27">
        <f t="shared" si="3"/>
        <v>0.29588014981273408</v>
      </c>
      <c r="G42" s="27">
        <f t="shared" si="4"/>
        <v>0.32734082397003744</v>
      </c>
      <c r="H42" s="27">
        <f t="shared" si="5"/>
        <v>0.14307116104868914</v>
      </c>
      <c r="I42" s="27">
        <f t="shared" si="6"/>
        <v>0.11385767790262172</v>
      </c>
      <c r="J42" s="27">
        <f t="shared" si="7"/>
        <v>0.23820224719101124</v>
      </c>
      <c r="K42" s="27">
        <f t="shared" si="8"/>
        <v>0.50486891385767785</v>
      </c>
      <c r="L42" s="27">
        <f t="shared" si="9"/>
        <v>0.20449438202247192</v>
      </c>
      <c r="M42" s="27">
        <f t="shared" si="10"/>
        <v>0.1752808988764045</v>
      </c>
      <c r="N42" s="27">
        <f t="shared" si="11"/>
        <v>0.32209737827715357</v>
      </c>
      <c r="O42" s="27">
        <f t="shared" si="12"/>
        <v>0.29812734082397002</v>
      </c>
      <c r="P42" s="27">
        <f t="shared" si="13"/>
        <v>0.11835205992509364</v>
      </c>
      <c r="Q42" s="27">
        <f t="shared" si="14"/>
        <v>0.11760299625468165</v>
      </c>
      <c r="R42" s="27">
        <f t="shared" si="15"/>
        <v>0.21348314606741572</v>
      </c>
      <c r="S42" s="27">
        <f t="shared" si="16"/>
        <v>0.550561797752809</v>
      </c>
      <c r="T42" s="26">
        <v>1350</v>
      </c>
    </row>
    <row r="43" spans="1:20" x14ac:dyDescent="0.25">
      <c r="A43" s="25" t="s">
        <v>136</v>
      </c>
      <c r="B43" s="25" t="s">
        <v>33</v>
      </c>
      <c r="C43" s="25" t="s">
        <v>34</v>
      </c>
      <c r="D43" s="27">
        <f t="shared" si="1"/>
        <v>0.27009523809523811</v>
      </c>
      <c r="E43" s="27">
        <f t="shared" si="2"/>
        <v>0.15619047619047619</v>
      </c>
      <c r="F43" s="27">
        <f t="shared" si="3"/>
        <v>0.25523809523809526</v>
      </c>
      <c r="G43" s="27">
        <f t="shared" si="4"/>
        <v>0.31847619047619047</v>
      </c>
      <c r="H43" s="27">
        <f t="shared" si="5"/>
        <v>0.15885714285714286</v>
      </c>
      <c r="I43" s="27">
        <f t="shared" si="6"/>
        <v>0.1462857142857143</v>
      </c>
      <c r="J43" s="27">
        <f t="shared" si="7"/>
        <v>0.18590476190476191</v>
      </c>
      <c r="K43" s="27">
        <f t="shared" si="8"/>
        <v>0.50895238095238093</v>
      </c>
      <c r="L43" s="27">
        <f t="shared" si="9"/>
        <v>0.30476190476190479</v>
      </c>
      <c r="M43" s="27">
        <f t="shared" si="10"/>
        <v>0.1401904761904762</v>
      </c>
      <c r="N43" s="27">
        <f t="shared" si="11"/>
        <v>0.27657142857142858</v>
      </c>
      <c r="O43" s="27">
        <f t="shared" si="12"/>
        <v>0.27847619047619049</v>
      </c>
      <c r="P43" s="27">
        <f t="shared" si="13"/>
        <v>0.11314285714285714</v>
      </c>
      <c r="Q43" s="27">
        <f t="shared" si="14"/>
        <v>0.15504761904761905</v>
      </c>
      <c r="R43" s="27">
        <f t="shared" si="15"/>
        <v>0.18438095238095237</v>
      </c>
      <c r="S43" s="27">
        <f t="shared" si="16"/>
        <v>0.54742857142857138</v>
      </c>
      <c r="T43" s="26">
        <v>2633</v>
      </c>
    </row>
    <row r="44" spans="1:20" x14ac:dyDescent="0.25">
      <c r="A44" s="25" t="s">
        <v>136</v>
      </c>
      <c r="B44" s="25" t="s">
        <v>27</v>
      </c>
      <c r="C44" s="25" t="s">
        <v>28</v>
      </c>
      <c r="D44" s="27">
        <f t="shared" si="1"/>
        <v>0.32285714285714284</v>
      </c>
      <c r="E44" s="27">
        <f t="shared" si="2"/>
        <v>0.18285714285714286</v>
      </c>
      <c r="F44" s="27">
        <f t="shared" si="3"/>
        <v>0.29142857142857143</v>
      </c>
      <c r="G44" s="27">
        <f t="shared" si="4"/>
        <v>0.20285714285714285</v>
      </c>
      <c r="H44" s="27">
        <f t="shared" si="5"/>
        <v>0.26857142857142857</v>
      </c>
      <c r="I44" s="27">
        <f t="shared" si="6"/>
        <v>0.12</v>
      </c>
      <c r="J44" s="27">
        <f t="shared" si="7"/>
        <v>0.20571428571428571</v>
      </c>
      <c r="K44" s="27">
        <f t="shared" si="8"/>
        <v>0.40571428571428569</v>
      </c>
      <c r="L44" s="27">
        <f t="shared" si="9"/>
        <v>0.33142857142857141</v>
      </c>
      <c r="M44" s="27">
        <f t="shared" si="10"/>
        <v>0.17428571428571429</v>
      </c>
      <c r="N44" s="27">
        <f t="shared" si="11"/>
        <v>0.30285714285714288</v>
      </c>
      <c r="O44" s="27">
        <f t="shared" si="12"/>
        <v>0.19142857142857142</v>
      </c>
      <c r="P44" s="27">
        <f t="shared" si="13"/>
        <v>0.22857142857142856</v>
      </c>
      <c r="Q44" s="27">
        <f t="shared" si="14"/>
        <v>0.14000000000000001</v>
      </c>
      <c r="R44" s="27">
        <f t="shared" si="15"/>
        <v>0.19142857142857142</v>
      </c>
      <c r="S44" s="27">
        <f t="shared" si="16"/>
        <v>0.44</v>
      </c>
      <c r="T44" s="26">
        <v>346</v>
      </c>
    </row>
    <row r="45" spans="1:20" x14ac:dyDescent="0.25">
      <c r="A45" s="25" t="s">
        <v>136</v>
      </c>
      <c r="B45" s="25" t="s">
        <v>137</v>
      </c>
      <c r="C45" s="25" t="s">
        <v>138</v>
      </c>
      <c r="D45" s="27">
        <f t="shared" si="1"/>
        <v>0.375</v>
      </c>
      <c r="E45" s="27">
        <f t="shared" si="2"/>
        <v>6.25E-2</v>
      </c>
      <c r="F45" s="27">
        <f t="shared" si="3"/>
        <v>0.25</v>
      </c>
      <c r="G45" s="27">
        <f t="shared" si="4"/>
        <v>0.3125</v>
      </c>
      <c r="H45" s="27">
        <f t="shared" si="5"/>
        <v>0.25</v>
      </c>
      <c r="I45" s="27">
        <f t="shared" si="6"/>
        <v>0.1875</v>
      </c>
      <c r="J45" s="27">
        <f t="shared" si="7"/>
        <v>0</v>
      </c>
      <c r="K45" s="27">
        <f t="shared" si="8"/>
        <v>0.5625</v>
      </c>
      <c r="L45" s="27">
        <f t="shared" si="9"/>
        <v>0.4375</v>
      </c>
      <c r="M45" s="27">
        <f t="shared" si="10"/>
        <v>6.25E-2</v>
      </c>
      <c r="N45" s="27">
        <f t="shared" si="11"/>
        <v>0.125</v>
      </c>
      <c r="O45" s="27">
        <f t="shared" si="12"/>
        <v>0.375</v>
      </c>
      <c r="P45" s="27">
        <f t="shared" si="13"/>
        <v>0.1875</v>
      </c>
      <c r="Q45" s="27">
        <f t="shared" si="14"/>
        <v>0.125</v>
      </c>
      <c r="R45" s="27">
        <f t="shared" si="15"/>
        <v>0.125</v>
      </c>
      <c r="S45" s="27">
        <f t="shared" si="16"/>
        <v>0.5625</v>
      </c>
      <c r="T45" s="26">
        <v>16</v>
      </c>
    </row>
    <row r="46" spans="1:20" x14ac:dyDescent="0.25">
      <c r="A46" s="25" t="s">
        <v>136</v>
      </c>
      <c r="B46" s="25" t="s">
        <v>23</v>
      </c>
      <c r="C46" s="25" t="s">
        <v>24</v>
      </c>
      <c r="D46" s="27">
        <f t="shared" si="1"/>
        <v>0.24575</v>
      </c>
      <c r="E46" s="27">
        <f t="shared" si="2"/>
        <v>0.17499999999999999</v>
      </c>
      <c r="F46" s="27">
        <f t="shared" si="3"/>
        <v>0.26100000000000001</v>
      </c>
      <c r="G46" s="27">
        <f t="shared" si="4"/>
        <v>0.31824999999999998</v>
      </c>
      <c r="H46" s="27">
        <f t="shared" si="5"/>
        <v>0.17899999999999999</v>
      </c>
      <c r="I46" s="27">
        <f t="shared" si="6"/>
        <v>0.1265</v>
      </c>
      <c r="J46" s="27">
        <f t="shared" si="7"/>
        <v>0.20599999999999999</v>
      </c>
      <c r="K46" s="27">
        <f t="shared" si="8"/>
        <v>0.48849999999999999</v>
      </c>
      <c r="L46" s="27">
        <f t="shared" si="9"/>
        <v>0.26950000000000002</v>
      </c>
      <c r="M46" s="27">
        <f t="shared" si="10"/>
        <v>0.1525</v>
      </c>
      <c r="N46" s="27">
        <f t="shared" si="11"/>
        <v>0.28575</v>
      </c>
      <c r="O46" s="27">
        <f t="shared" si="12"/>
        <v>0.29225000000000001</v>
      </c>
      <c r="P46" s="27">
        <f t="shared" si="13"/>
        <v>0.14449999999999999</v>
      </c>
      <c r="Q46" s="27">
        <f t="shared" si="14"/>
        <v>0.13075000000000001</v>
      </c>
      <c r="R46" s="27">
        <f t="shared" si="15"/>
        <v>0.19550000000000001</v>
      </c>
      <c r="S46" s="27">
        <f t="shared" si="16"/>
        <v>0.52925</v>
      </c>
      <c r="T46" s="26">
        <v>3946</v>
      </c>
    </row>
    <row r="47" spans="1:20" x14ac:dyDescent="0.25">
      <c r="A47" s="25" t="s">
        <v>136</v>
      </c>
      <c r="B47" s="25" t="s">
        <v>91</v>
      </c>
      <c r="C47" s="25" t="s">
        <v>93</v>
      </c>
      <c r="D47" s="27">
        <f t="shared" si="1"/>
        <v>0.13865546218487396</v>
      </c>
      <c r="E47" s="27">
        <f t="shared" si="2"/>
        <v>0.22689075630252101</v>
      </c>
      <c r="F47" s="27">
        <f t="shared" si="3"/>
        <v>0.32773109243697479</v>
      </c>
      <c r="G47" s="27">
        <f t="shared" si="4"/>
        <v>0.30672268907563027</v>
      </c>
      <c r="H47" s="27">
        <f t="shared" si="5"/>
        <v>0.1134453781512605</v>
      </c>
      <c r="I47" s="27">
        <f t="shared" si="6"/>
        <v>9.2436974789915971E-2</v>
      </c>
      <c r="J47" s="27">
        <f t="shared" si="7"/>
        <v>0.27731092436974791</v>
      </c>
      <c r="K47" s="27">
        <f t="shared" si="8"/>
        <v>0.51680672268907568</v>
      </c>
      <c r="L47" s="27">
        <f t="shared" si="9"/>
        <v>0.17647058823529413</v>
      </c>
      <c r="M47" s="27">
        <f t="shared" si="10"/>
        <v>0.19327731092436976</v>
      </c>
      <c r="N47" s="27">
        <f t="shared" si="11"/>
        <v>0.31092436974789917</v>
      </c>
      <c r="O47" s="27">
        <f t="shared" si="12"/>
        <v>0.31932773109243695</v>
      </c>
      <c r="P47" s="27">
        <f t="shared" si="13"/>
        <v>7.9831932773109238E-2</v>
      </c>
      <c r="Q47" s="27">
        <f t="shared" si="14"/>
        <v>0.10084033613445378</v>
      </c>
      <c r="R47" s="27">
        <f t="shared" si="15"/>
        <v>0.30672268907563027</v>
      </c>
      <c r="S47" s="27">
        <f t="shared" si="16"/>
        <v>0.51260504201680668</v>
      </c>
      <c r="T47" s="26">
        <v>235</v>
      </c>
    </row>
    <row r="48" spans="1:20" x14ac:dyDescent="0.25">
      <c r="A48" s="25" t="s">
        <v>136</v>
      </c>
      <c r="B48" s="25" t="s">
        <v>29</v>
      </c>
      <c r="C48" s="25" t="s">
        <v>130</v>
      </c>
      <c r="D48" s="27">
        <f t="shared" si="1"/>
        <v>0.28132118451025057</v>
      </c>
      <c r="E48" s="27">
        <f t="shared" si="2"/>
        <v>0.17881548974943051</v>
      </c>
      <c r="F48" s="27">
        <f t="shared" si="3"/>
        <v>0.26423690205011391</v>
      </c>
      <c r="G48" s="27">
        <f t="shared" si="4"/>
        <v>0.27562642369020501</v>
      </c>
      <c r="H48" s="27">
        <f t="shared" si="5"/>
        <v>0.21298405466970388</v>
      </c>
      <c r="I48" s="27">
        <f t="shared" si="6"/>
        <v>0.14123006833712984</v>
      </c>
      <c r="J48" s="27">
        <f t="shared" si="7"/>
        <v>0.22892938496583143</v>
      </c>
      <c r="K48" s="27">
        <f t="shared" si="8"/>
        <v>0.41685649202733488</v>
      </c>
      <c r="L48" s="27">
        <f t="shared" si="9"/>
        <v>0.28701594533029612</v>
      </c>
      <c r="M48" s="27">
        <f t="shared" si="10"/>
        <v>0.18337129840546698</v>
      </c>
      <c r="N48" s="27">
        <f t="shared" si="11"/>
        <v>0.29954441913439633</v>
      </c>
      <c r="O48" s="27">
        <f t="shared" si="12"/>
        <v>0.23006833712984054</v>
      </c>
      <c r="P48" s="27">
        <f t="shared" si="13"/>
        <v>0.18906605922551253</v>
      </c>
      <c r="Q48" s="27">
        <f t="shared" si="14"/>
        <v>0.15148063781321183</v>
      </c>
      <c r="R48" s="27">
        <f t="shared" si="15"/>
        <v>0.20387243735763097</v>
      </c>
      <c r="S48" s="27">
        <f t="shared" si="16"/>
        <v>0.45558086560364464</v>
      </c>
      <c r="T48" s="26">
        <v>870</v>
      </c>
    </row>
    <row r="49" spans="1:20" x14ac:dyDescent="0.25">
      <c r="A49" s="25" t="s">
        <v>136</v>
      </c>
      <c r="B49" s="25" t="s">
        <v>87</v>
      </c>
      <c r="C49" s="25" t="s">
        <v>88</v>
      </c>
      <c r="D49" s="27">
        <f t="shared" si="1"/>
        <v>0.1519434628975265</v>
      </c>
      <c r="E49" s="27">
        <f t="shared" si="2"/>
        <v>0.22261484098939929</v>
      </c>
      <c r="F49" s="27">
        <f t="shared" si="3"/>
        <v>0.32862190812720848</v>
      </c>
      <c r="G49" s="27">
        <f t="shared" si="4"/>
        <v>0.29681978798586572</v>
      </c>
      <c r="H49" s="27">
        <f t="shared" si="5"/>
        <v>0.10600706713780919</v>
      </c>
      <c r="I49" s="27">
        <f t="shared" si="6"/>
        <v>0.12014134275618374</v>
      </c>
      <c r="J49" s="27">
        <f t="shared" si="7"/>
        <v>0.24734982332155478</v>
      </c>
      <c r="K49" s="27">
        <f t="shared" si="8"/>
        <v>0.52650176678445226</v>
      </c>
      <c r="L49" s="27">
        <f t="shared" si="9"/>
        <v>0.19081272084805653</v>
      </c>
      <c r="M49" s="27">
        <f t="shared" si="10"/>
        <v>0.1872791519434629</v>
      </c>
      <c r="N49" s="27">
        <f t="shared" si="11"/>
        <v>0.36395759717314485</v>
      </c>
      <c r="O49" s="27">
        <f t="shared" si="12"/>
        <v>0.25795053003533569</v>
      </c>
      <c r="P49" s="27">
        <f t="shared" si="13"/>
        <v>7.0671378091872794E-2</v>
      </c>
      <c r="Q49" s="27">
        <f t="shared" si="14"/>
        <v>0.12014134275618374</v>
      </c>
      <c r="R49" s="27">
        <f t="shared" si="15"/>
        <v>0.26855123674911663</v>
      </c>
      <c r="S49" s="27">
        <f t="shared" si="16"/>
        <v>0.54063604240282681</v>
      </c>
      <c r="T49" s="26">
        <v>287</v>
      </c>
    </row>
    <row r="50" spans="1:20" x14ac:dyDescent="0.25">
      <c r="A50" s="25" t="s">
        <v>136</v>
      </c>
      <c r="B50" s="25" t="s">
        <v>126</v>
      </c>
      <c r="C50" s="25" t="s">
        <v>125</v>
      </c>
      <c r="D50" s="27">
        <f t="shared" si="1"/>
        <v>0.17073170731707318</v>
      </c>
      <c r="E50" s="27">
        <f t="shared" si="2"/>
        <v>0.17073170731707318</v>
      </c>
      <c r="F50" s="27">
        <f t="shared" si="3"/>
        <v>0.31707317073170732</v>
      </c>
      <c r="G50" s="27">
        <f t="shared" si="4"/>
        <v>0.34146341463414637</v>
      </c>
      <c r="H50" s="27">
        <f t="shared" si="5"/>
        <v>7.3170731707317069E-2</v>
      </c>
      <c r="I50" s="27">
        <f t="shared" si="6"/>
        <v>0.14634146341463414</v>
      </c>
      <c r="J50" s="27">
        <f t="shared" si="7"/>
        <v>0.26829268292682928</v>
      </c>
      <c r="K50" s="27">
        <f t="shared" si="8"/>
        <v>0.51219512195121952</v>
      </c>
      <c r="L50" s="27">
        <f t="shared" si="9"/>
        <v>0.21951219512195122</v>
      </c>
      <c r="M50" s="27">
        <f t="shared" si="10"/>
        <v>9.7560975609756101E-2</v>
      </c>
      <c r="N50" s="27">
        <f t="shared" si="11"/>
        <v>0.31707317073170732</v>
      </c>
      <c r="O50" s="27">
        <f t="shared" si="12"/>
        <v>0.36585365853658536</v>
      </c>
      <c r="P50" s="27">
        <f t="shared" si="13"/>
        <v>7.3170731707317069E-2</v>
      </c>
      <c r="Q50" s="27">
        <f t="shared" si="14"/>
        <v>0.12195121951219512</v>
      </c>
      <c r="R50" s="27">
        <f t="shared" si="15"/>
        <v>0.26829268292682928</v>
      </c>
      <c r="S50" s="27">
        <f t="shared" si="16"/>
        <v>0.53658536585365857</v>
      </c>
      <c r="T50" s="26">
        <v>42</v>
      </c>
    </row>
    <row r="51" spans="1:20" x14ac:dyDescent="0.25">
      <c r="A51" s="25" t="s">
        <v>136</v>
      </c>
      <c r="B51" s="25" t="s">
        <v>139</v>
      </c>
      <c r="C51" s="25" t="s">
        <v>140</v>
      </c>
      <c r="D51" s="27">
        <f t="shared" si="1"/>
        <v>7.6923076923076927E-2</v>
      </c>
      <c r="E51" s="27">
        <f t="shared" si="2"/>
        <v>7.6923076923076927E-2</v>
      </c>
      <c r="F51" s="27">
        <f t="shared" si="3"/>
        <v>0.69230769230769229</v>
      </c>
      <c r="G51" s="27">
        <f t="shared" si="4"/>
        <v>0.15384615384615385</v>
      </c>
      <c r="H51" s="27">
        <f t="shared" si="5"/>
        <v>7.6923076923076927E-2</v>
      </c>
      <c r="I51" s="27">
        <f t="shared" si="6"/>
        <v>7.6923076923076927E-2</v>
      </c>
      <c r="J51" s="27">
        <f t="shared" si="7"/>
        <v>0.38461538461538464</v>
      </c>
      <c r="K51" s="27">
        <f t="shared" si="8"/>
        <v>0.46153846153846156</v>
      </c>
      <c r="L51" s="27">
        <f t="shared" si="9"/>
        <v>7.6923076923076927E-2</v>
      </c>
      <c r="M51" s="27">
        <f t="shared" si="10"/>
        <v>7.6923076923076927E-2</v>
      </c>
      <c r="N51" s="27">
        <f t="shared" si="11"/>
        <v>0.61538461538461542</v>
      </c>
      <c r="O51" s="27">
        <f t="shared" si="12"/>
        <v>0.23076923076923078</v>
      </c>
      <c r="P51" s="27">
        <f t="shared" si="13"/>
        <v>7.6923076923076927E-2</v>
      </c>
      <c r="Q51" s="27">
        <f t="shared" si="14"/>
        <v>0</v>
      </c>
      <c r="R51" s="27">
        <f t="shared" si="15"/>
        <v>0.46153846153846156</v>
      </c>
      <c r="S51" s="27">
        <f t="shared" si="16"/>
        <v>0.46153846153846156</v>
      </c>
      <c r="T51" s="26">
        <v>15</v>
      </c>
    </row>
    <row r="52" spans="1:20" x14ac:dyDescent="0.25">
      <c r="A52" s="25" t="s">
        <v>136</v>
      </c>
      <c r="B52" s="25" t="s">
        <v>131</v>
      </c>
      <c r="C52" s="25" t="s">
        <v>132</v>
      </c>
      <c r="D52" s="27">
        <f t="shared" si="1"/>
        <v>0.21875</v>
      </c>
      <c r="E52" s="27">
        <f t="shared" si="2"/>
        <v>0.21875</v>
      </c>
      <c r="F52" s="27">
        <f t="shared" si="3"/>
        <v>0.25</v>
      </c>
      <c r="G52" s="27">
        <f t="shared" si="4"/>
        <v>0.3125</v>
      </c>
      <c r="H52" s="27">
        <f t="shared" si="5"/>
        <v>0.125</v>
      </c>
      <c r="I52" s="27">
        <f t="shared" si="6"/>
        <v>0.21875</v>
      </c>
      <c r="J52" s="27">
        <f t="shared" si="7"/>
        <v>0.125</v>
      </c>
      <c r="K52" s="27">
        <f t="shared" si="8"/>
        <v>0.53125</v>
      </c>
      <c r="L52" s="27">
        <f t="shared" si="9"/>
        <v>0.21875</v>
      </c>
      <c r="M52" s="27">
        <f t="shared" si="10"/>
        <v>0.1875</v>
      </c>
      <c r="N52" s="27">
        <f t="shared" si="11"/>
        <v>0.3125</v>
      </c>
      <c r="O52" s="27">
        <f t="shared" si="12"/>
        <v>0.28125</v>
      </c>
      <c r="P52" s="27">
        <f t="shared" si="13"/>
        <v>0.125</v>
      </c>
      <c r="Q52" s="27">
        <f t="shared" si="14"/>
        <v>0.25</v>
      </c>
      <c r="R52" s="27">
        <f t="shared" si="15"/>
        <v>9.375E-2</v>
      </c>
      <c r="S52" s="27">
        <f t="shared" si="16"/>
        <v>0.53125</v>
      </c>
      <c r="T52" s="26">
        <v>32</v>
      </c>
    </row>
    <row r="53" spans="1:20" x14ac:dyDescent="0.25">
      <c r="A53" s="25" t="s">
        <v>136</v>
      </c>
      <c r="B53" s="25" t="s">
        <v>45</v>
      </c>
      <c r="C53" s="25" t="s">
        <v>46</v>
      </c>
      <c r="D53" s="27">
        <f t="shared" si="1"/>
        <v>0.5256821829855538</v>
      </c>
      <c r="E53" s="27">
        <f t="shared" si="2"/>
        <v>0.13081861958266452</v>
      </c>
      <c r="F53" s="27">
        <f t="shared" si="3"/>
        <v>0.13001605136436598</v>
      </c>
      <c r="G53" s="27">
        <f t="shared" si="4"/>
        <v>0.21348314606741572</v>
      </c>
      <c r="H53" s="27">
        <f t="shared" si="5"/>
        <v>0.3780096308186196</v>
      </c>
      <c r="I53" s="27">
        <f t="shared" si="6"/>
        <v>0.19662921348314608</v>
      </c>
      <c r="J53" s="27">
        <f t="shared" si="7"/>
        <v>0.11717495987158909</v>
      </c>
      <c r="K53" s="27">
        <f t="shared" si="8"/>
        <v>0.30818619582664525</v>
      </c>
      <c r="L53" s="27">
        <f t="shared" si="9"/>
        <v>0.5529695024077047</v>
      </c>
      <c r="M53" s="27">
        <f t="shared" si="10"/>
        <v>0.11717495987158909</v>
      </c>
      <c r="N53" s="27">
        <f t="shared" si="11"/>
        <v>0.14686998394863562</v>
      </c>
      <c r="O53" s="27">
        <f t="shared" si="12"/>
        <v>0.18298555377207062</v>
      </c>
      <c r="P53" s="27">
        <f t="shared" si="13"/>
        <v>0.3475120385232745</v>
      </c>
      <c r="Q53" s="27">
        <f t="shared" si="14"/>
        <v>0.20947030497592295</v>
      </c>
      <c r="R53" s="27">
        <f t="shared" si="15"/>
        <v>0.11556982343499198</v>
      </c>
      <c r="S53" s="27">
        <f t="shared" si="16"/>
        <v>0.3274478330658106</v>
      </c>
      <c r="T53" s="26">
        <v>1184</v>
      </c>
    </row>
    <row r="54" spans="1:20" x14ac:dyDescent="0.25">
      <c r="A54" s="23" t="s">
        <v>118</v>
      </c>
      <c r="B54" s="23">
        <f>COUNTA(B30:B53)</f>
        <v>24</v>
      </c>
      <c r="C54" s="23"/>
      <c r="D54" s="27">
        <f t="shared" si="1"/>
        <v>0.28959519291587604</v>
      </c>
      <c r="E54" s="27">
        <f t="shared" ref="E54" si="17">E27/T27</f>
        <v>0.15977229601518025</v>
      </c>
      <c r="F54" s="27">
        <f t="shared" ref="F54" si="18">F27/T27</f>
        <v>0.24206198608475649</v>
      </c>
      <c r="G54" s="27">
        <f t="shared" ref="G54" si="19">G27/T27</f>
        <v>0.30857052498418724</v>
      </c>
      <c r="H54" s="27">
        <f t="shared" ref="H54" si="20">H27/T27</f>
        <v>0.19958886780518659</v>
      </c>
      <c r="I54" s="27">
        <f t="shared" ref="I54" si="21">I27/T27</f>
        <v>0.14086021505376345</v>
      </c>
      <c r="J54" s="27">
        <f t="shared" ref="J54" si="22">J27/T27</f>
        <v>0.18896268184693232</v>
      </c>
      <c r="K54" s="27">
        <f t="shared" ref="K54" si="23">K27/T27</f>
        <v>0.47058823529411764</v>
      </c>
      <c r="L54" s="27">
        <f t="shared" ref="L54" si="24">L27/T27</f>
        <v>0.31353573687539532</v>
      </c>
      <c r="M54" s="27">
        <f t="shared" ref="M54" si="25">M27/T27</f>
        <v>0.1435483870967742</v>
      </c>
      <c r="N54" s="27">
        <f t="shared" ref="N54" si="26">N27/T27</f>
        <v>0.26761543327008225</v>
      </c>
      <c r="O54" s="27">
        <f t="shared" ref="O54" si="27">O27/T27</f>
        <v>0.27530044275774829</v>
      </c>
      <c r="P54" s="27">
        <f t="shared" ref="P54" si="28">P27/T27</f>
        <v>0.16375711574952562</v>
      </c>
      <c r="Q54" s="27">
        <f t="shared" ref="Q54" si="29">Q27/T27</f>
        <v>0.15037950664136623</v>
      </c>
      <c r="R54" s="27">
        <f t="shared" ref="R54" si="30">R27/T27</f>
        <v>0.18216318785578747</v>
      </c>
      <c r="S54" s="27">
        <f t="shared" si="16"/>
        <v>0.50370018975332065</v>
      </c>
      <c r="T54" s="23">
        <f t="shared" ref="T54" si="31">SUM(T30:T53)</f>
        <v>31421</v>
      </c>
    </row>
    <row r="56" spans="1:20" x14ac:dyDescent="0.25">
      <c r="C56" s="25" t="s">
        <v>118</v>
      </c>
      <c r="D56" s="10" t="s">
        <v>83</v>
      </c>
      <c r="E56" s="10" t="s">
        <v>84</v>
      </c>
      <c r="F56" s="10" t="s">
        <v>61</v>
      </c>
      <c r="G56" s="10" t="s">
        <v>85</v>
      </c>
    </row>
    <row r="57" spans="1:20" x14ac:dyDescent="0.25">
      <c r="C57" s="10" t="s">
        <v>57</v>
      </c>
      <c r="D57" s="15">
        <f>D54</f>
        <v>0.28959519291587604</v>
      </c>
      <c r="E57" s="15">
        <f>H54</f>
        <v>0.19958886780518659</v>
      </c>
      <c r="F57" s="15">
        <f>L54</f>
        <v>0.31353573687539532</v>
      </c>
      <c r="G57" s="15">
        <f>P54</f>
        <v>0.16375711574952562</v>
      </c>
    </row>
    <row r="58" spans="1:20" x14ac:dyDescent="0.25">
      <c r="C58" s="10" t="s">
        <v>67</v>
      </c>
      <c r="D58" s="15">
        <f>E54</f>
        <v>0.15977229601518025</v>
      </c>
      <c r="E58" s="15">
        <f>I54</f>
        <v>0.14086021505376345</v>
      </c>
      <c r="F58" s="15">
        <f>M54</f>
        <v>0.1435483870967742</v>
      </c>
      <c r="G58" s="15">
        <f>Q54</f>
        <v>0.15037950664136623</v>
      </c>
    </row>
    <row r="59" spans="1:20" x14ac:dyDescent="0.25">
      <c r="C59" s="10" t="s">
        <v>86</v>
      </c>
      <c r="D59" s="15">
        <f>F54</f>
        <v>0.24206198608475649</v>
      </c>
      <c r="E59" s="15">
        <f>J54</f>
        <v>0.18896268184693232</v>
      </c>
      <c r="F59" s="15">
        <f>N54</f>
        <v>0.26761543327008225</v>
      </c>
      <c r="G59" s="15">
        <f>R54</f>
        <v>0.18216318785578747</v>
      </c>
    </row>
    <row r="60" spans="1:20" x14ac:dyDescent="0.25">
      <c r="C60" s="10" t="s">
        <v>68</v>
      </c>
      <c r="D60" s="15">
        <f>G54</f>
        <v>0.30857052498418724</v>
      </c>
      <c r="E60" s="15">
        <f>K54</f>
        <v>0.47058823529411764</v>
      </c>
      <c r="F60" s="15">
        <f>O54</f>
        <v>0.27530044275774829</v>
      </c>
      <c r="G60" s="15">
        <f>S54</f>
        <v>0.50370018975332065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1067B-4565-4722-A8BC-96BF2DF1B924}">
  <dimension ref="A2:T60"/>
  <sheetViews>
    <sheetView topLeftCell="A39" zoomScale="115" zoomScaleNormal="115" workbookViewId="0">
      <selection activeCell="D54" sqref="D54"/>
    </sheetView>
  </sheetViews>
  <sheetFormatPr baseColWidth="10" defaultColWidth="9.140625" defaultRowHeight="15" x14ac:dyDescent="0.25"/>
  <cols>
    <col min="2" max="2" width="4.85546875" customWidth="1"/>
    <col min="3" max="3" width="11.28515625" customWidth="1"/>
  </cols>
  <sheetData>
    <row r="2" spans="1:20" ht="38.25" x14ac:dyDescent="0.25">
      <c r="A2" s="24" t="s">
        <v>99</v>
      </c>
      <c r="B2" s="24" t="s">
        <v>100</v>
      </c>
      <c r="C2" s="24" t="s">
        <v>101</v>
      </c>
      <c r="D2" s="24" t="s">
        <v>102</v>
      </c>
      <c r="E2" s="24" t="s">
        <v>103</v>
      </c>
      <c r="F2" s="24" t="s">
        <v>104</v>
      </c>
      <c r="G2" s="24" t="s">
        <v>105</v>
      </c>
      <c r="H2" s="24" t="s">
        <v>106</v>
      </c>
      <c r="I2" s="24" t="s">
        <v>107</v>
      </c>
      <c r="J2" s="24" t="s">
        <v>108</v>
      </c>
      <c r="K2" s="24" t="s">
        <v>109</v>
      </c>
      <c r="L2" s="24" t="s">
        <v>110</v>
      </c>
      <c r="M2" s="24" t="s">
        <v>111</v>
      </c>
      <c r="N2" s="24" t="s">
        <v>112</v>
      </c>
      <c r="O2" s="24" t="s">
        <v>113</v>
      </c>
      <c r="P2" s="24" t="s">
        <v>114</v>
      </c>
      <c r="Q2" s="24" t="s">
        <v>115</v>
      </c>
      <c r="R2" s="24" t="s">
        <v>116</v>
      </c>
      <c r="S2" s="24" t="s">
        <v>117</v>
      </c>
      <c r="T2" s="24" t="s">
        <v>118</v>
      </c>
    </row>
    <row r="3" spans="1:20" x14ac:dyDescent="0.25">
      <c r="A3" s="17" t="s">
        <v>142</v>
      </c>
      <c r="B3" s="17" t="s">
        <v>123</v>
      </c>
      <c r="C3" s="17" t="s">
        <v>124</v>
      </c>
      <c r="D3" s="14">
        <v>10</v>
      </c>
      <c r="E3" s="14">
        <v>13</v>
      </c>
      <c r="F3" s="14">
        <v>36</v>
      </c>
      <c r="G3" s="14">
        <v>28</v>
      </c>
      <c r="H3" s="14">
        <v>6</v>
      </c>
      <c r="I3" s="14">
        <v>7</v>
      </c>
      <c r="J3" s="14">
        <v>22</v>
      </c>
      <c r="K3" s="14">
        <v>52</v>
      </c>
      <c r="L3" s="14">
        <v>11</v>
      </c>
      <c r="M3" s="14">
        <v>14</v>
      </c>
      <c r="N3" s="14">
        <v>37</v>
      </c>
      <c r="O3" s="14">
        <v>25</v>
      </c>
      <c r="P3" s="14">
        <v>3</v>
      </c>
      <c r="Q3" s="14">
        <v>8</v>
      </c>
      <c r="R3" s="14">
        <v>21</v>
      </c>
      <c r="S3" s="14">
        <v>55</v>
      </c>
      <c r="T3" s="14">
        <v>87</v>
      </c>
    </row>
    <row r="4" spans="1:20" x14ac:dyDescent="0.25">
      <c r="A4" s="17" t="s">
        <v>142</v>
      </c>
      <c r="B4" s="17" t="s">
        <v>120</v>
      </c>
      <c r="C4" s="17" t="s">
        <v>121</v>
      </c>
      <c r="D4" s="14">
        <v>15</v>
      </c>
      <c r="E4" s="14">
        <v>7</v>
      </c>
      <c r="F4" s="14">
        <v>26</v>
      </c>
      <c r="G4" s="14">
        <v>52</v>
      </c>
      <c r="H4" s="14">
        <v>11</v>
      </c>
      <c r="I4" s="14">
        <v>6</v>
      </c>
      <c r="J4" s="14">
        <v>9</v>
      </c>
      <c r="K4" s="14">
        <v>74</v>
      </c>
      <c r="L4" s="14">
        <v>16</v>
      </c>
      <c r="M4" s="14">
        <v>9</v>
      </c>
      <c r="N4" s="14">
        <v>29</v>
      </c>
      <c r="O4" s="14">
        <v>46</v>
      </c>
      <c r="P4" s="14">
        <v>7</v>
      </c>
      <c r="Q4" s="14">
        <v>7</v>
      </c>
      <c r="R4" s="14">
        <v>13</v>
      </c>
      <c r="S4" s="14">
        <v>73</v>
      </c>
      <c r="T4" s="14">
        <v>100</v>
      </c>
    </row>
    <row r="5" spans="1:20" x14ac:dyDescent="0.25">
      <c r="A5" s="17" t="s">
        <v>142</v>
      </c>
      <c r="B5" s="17" t="s">
        <v>41</v>
      </c>
      <c r="C5" s="17" t="s">
        <v>42</v>
      </c>
      <c r="D5" s="14">
        <v>511</v>
      </c>
      <c r="E5" s="14">
        <v>279</v>
      </c>
      <c r="F5" s="14">
        <v>590</v>
      </c>
      <c r="G5" s="14">
        <v>768</v>
      </c>
      <c r="H5" s="14">
        <v>363</v>
      </c>
      <c r="I5" s="14">
        <v>226</v>
      </c>
      <c r="J5" s="14">
        <v>382</v>
      </c>
      <c r="K5" s="14">
        <v>1177</v>
      </c>
      <c r="L5" s="14">
        <v>567</v>
      </c>
      <c r="M5" s="14">
        <v>233</v>
      </c>
      <c r="N5" s="14">
        <v>654</v>
      </c>
      <c r="O5" s="14">
        <v>694</v>
      </c>
      <c r="P5" s="14">
        <v>282</v>
      </c>
      <c r="Q5" s="14">
        <v>255</v>
      </c>
      <c r="R5" s="14">
        <v>360</v>
      </c>
      <c r="S5" s="14">
        <v>1251</v>
      </c>
      <c r="T5" s="14">
        <v>2148</v>
      </c>
    </row>
    <row r="6" spans="1:20" x14ac:dyDescent="0.25">
      <c r="A6" s="17" t="s">
        <v>142</v>
      </c>
      <c r="B6" s="17" t="s">
        <v>89</v>
      </c>
      <c r="C6" s="17" t="s">
        <v>90</v>
      </c>
      <c r="D6" s="14">
        <v>34</v>
      </c>
      <c r="E6" s="14">
        <v>9</v>
      </c>
      <c r="F6" s="14">
        <v>35</v>
      </c>
      <c r="G6" s="14">
        <v>53</v>
      </c>
      <c r="H6" s="14">
        <v>19</v>
      </c>
      <c r="I6" s="14">
        <v>17</v>
      </c>
      <c r="J6" s="14">
        <v>25</v>
      </c>
      <c r="K6" s="14">
        <v>70</v>
      </c>
      <c r="L6" s="14">
        <v>38</v>
      </c>
      <c r="M6" s="14">
        <v>9</v>
      </c>
      <c r="N6" s="14">
        <v>41</v>
      </c>
      <c r="O6" s="14">
        <v>43</v>
      </c>
      <c r="P6" s="14">
        <v>12</v>
      </c>
      <c r="Q6" s="14">
        <v>18</v>
      </c>
      <c r="R6" s="14">
        <v>27</v>
      </c>
      <c r="S6" s="14">
        <v>74</v>
      </c>
      <c r="T6" s="14">
        <v>131</v>
      </c>
    </row>
    <row r="7" spans="1:20" x14ac:dyDescent="0.25">
      <c r="A7" s="17" t="s">
        <v>142</v>
      </c>
      <c r="B7" s="17" t="s">
        <v>21</v>
      </c>
      <c r="C7" s="17" t="s">
        <v>22</v>
      </c>
      <c r="D7" s="14">
        <v>483</v>
      </c>
      <c r="E7" s="14">
        <v>189</v>
      </c>
      <c r="F7" s="14">
        <v>285</v>
      </c>
      <c r="G7" s="14">
        <v>328</v>
      </c>
      <c r="H7" s="14">
        <v>348</v>
      </c>
      <c r="I7" s="14">
        <v>194</v>
      </c>
      <c r="J7" s="14">
        <v>242</v>
      </c>
      <c r="K7" s="14">
        <v>501</v>
      </c>
      <c r="L7" s="14">
        <v>509</v>
      </c>
      <c r="M7" s="14">
        <v>169</v>
      </c>
      <c r="N7" s="14">
        <v>308</v>
      </c>
      <c r="O7" s="14">
        <v>299</v>
      </c>
      <c r="P7" s="14">
        <v>292</v>
      </c>
      <c r="Q7" s="14">
        <v>225</v>
      </c>
      <c r="R7" s="14">
        <v>225</v>
      </c>
      <c r="S7" s="14">
        <v>543</v>
      </c>
      <c r="T7" s="14">
        <v>1285</v>
      </c>
    </row>
    <row r="8" spans="1:20" x14ac:dyDescent="0.25">
      <c r="A8" s="17" t="s">
        <v>142</v>
      </c>
      <c r="B8" s="17" t="s">
        <v>31</v>
      </c>
      <c r="C8" s="17" t="s">
        <v>32</v>
      </c>
      <c r="D8" s="14">
        <v>552</v>
      </c>
      <c r="E8" s="14">
        <v>312</v>
      </c>
      <c r="F8" s="14">
        <v>531</v>
      </c>
      <c r="G8" s="14">
        <v>949</v>
      </c>
      <c r="H8" s="14">
        <v>410</v>
      </c>
      <c r="I8" s="14">
        <v>258</v>
      </c>
      <c r="J8" s="14">
        <v>410</v>
      </c>
      <c r="K8" s="14">
        <v>1266</v>
      </c>
      <c r="L8" s="14">
        <v>604</v>
      </c>
      <c r="M8" s="14">
        <v>293</v>
      </c>
      <c r="N8" s="14">
        <v>689</v>
      </c>
      <c r="O8" s="14">
        <v>758</v>
      </c>
      <c r="P8" s="14">
        <v>315</v>
      </c>
      <c r="Q8" s="14">
        <v>304</v>
      </c>
      <c r="R8" s="14">
        <v>390</v>
      </c>
      <c r="S8" s="14">
        <v>1335</v>
      </c>
      <c r="T8" s="14">
        <v>2344</v>
      </c>
    </row>
    <row r="9" spans="1:20" x14ac:dyDescent="0.25">
      <c r="A9" s="17" t="s">
        <v>142</v>
      </c>
      <c r="B9" s="17" t="s">
        <v>37</v>
      </c>
      <c r="C9" s="17" t="s">
        <v>38</v>
      </c>
      <c r="D9" s="14">
        <v>391</v>
      </c>
      <c r="E9" s="14">
        <v>194</v>
      </c>
      <c r="F9" s="14">
        <v>269</v>
      </c>
      <c r="G9" s="14">
        <v>470</v>
      </c>
      <c r="H9" s="14">
        <v>267</v>
      </c>
      <c r="I9" s="14">
        <v>186</v>
      </c>
      <c r="J9" s="14">
        <v>221</v>
      </c>
      <c r="K9" s="14">
        <v>650</v>
      </c>
      <c r="L9" s="14">
        <v>426</v>
      </c>
      <c r="M9" s="14">
        <v>175</v>
      </c>
      <c r="N9" s="14">
        <v>311</v>
      </c>
      <c r="O9" s="14">
        <v>412</v>
      </c>
      <c r="P9" s="14">
        <v>219</v>
      </c>
      <c r="Q9" s="14">
        <v>203</v>
      </c>
      <c r="R9" s="14">
        <v>196</v>
      </c>
      <c r="S9" s="14">
        <v>706</v>
      </c>
      <c r="T9" s="14">
        <v>1324</v>
      </c>
    </row>
    <row r="10" spans="1:20" x14ac:dyDescent="0.25">
      <c r="A10" s="17" t="s">
        <v>142</v>
      </c>
      <c r="B10" s="17" t="s">
        <v>81</v>
      </c>
      <c r="C10" s="17" t="s">
        <v>82</v>
      </c>
      <c r="D10" s="14">
        <v>1124</v>
      </c>
      <c r="E10" s="14">
        <v>383</v>
      </c>
      <c r="F10" s="14">
        <v>350</v>
      </c>
      <c r="G10" s="14">
        <v>590</v>
      </c>
      <c r="H10" s="14">
        <v>737</v>
      </c>
      <c r="I10" s="14">
        <v>523</v>
      </c>
      <c r="J10" s="14">
        <v>306</v>
      </c>
      <c r="K10" s="14">
        <v>881</v>
      </c>
      <c r="L10" s="14">
        <v>1235</v>
      </c>
      <c r="M10" s="14">
        <v>316</v>
      </c>
      <c r="N10" s="14">
        <v>374</v>
      </c>
      <c r="O10" s="14">
        <v>522</v>
      </c>
      <c r="P10" s="14">
        <v>660</v>
      </c>
      <c r="Q10" s="14">
        <v>549</v>
      </c>
      <c r="R10" s="14">
        <v>308</v>
      </c>
      <c r="S10" s="14">
        <v>930</v>
      </c>
      <c r="T10" s="14">
        <v>2447</v>
      </c>
    </row>
    <row r="11" spans="1:20" x14ac:dyDescent="0.25">
      <c r="A11" s="17" t="s">
        <v>142</v>
      </c>
      <c r="B11" s="17" t="s">
        <v>19</v>
      </c>
      <c r="C11" s="17" t="s">
        <v>20</v>
      </c>
      <c r="D11" s="14">
        <v>1228</v>
      </c>
      <c r="E11" s="14">
        <v>590</v>
      </c>
      <c r="F11" s="14">
        <v>786</v>
      </c>
      <c r="G11" s="14">
        <v>1104</v>
      </c>
      <c r="H11" s="14">
        <v>837</v>
      </c>
      <c r="I11" s="14">
        <v>564</v>
      </c>
      <c r="J11" s="14">
        <v>655</v>
      </c>
      <c r="K11" s="14">
        <v>1652</v>
      </c>
      <c r="L11" s="14">
        <v>1323</v>
      </c>
      <c r="M11" s="14">
        <v>510</v>
      </c>
      <c r="N11" s="14">
        <v>903</v>
      </c>
      <c r="O11" s="14">
        <v>972</v>
      </c>
      <c r="P11" s="14">
        <v>678</v>
      </c>
      <c r="Q11" s="14">
        <v>628</v>
      </c>
      <c r="R11" s="14">
        <v>626</v>
      </c>
      <c r="S11" s="14">
        <v>1776</v>
      </c>
      <c r="T11" s="14">
        <v>3708</v>
      </c>
    </row>
    <row r="12" spans="1:20" x14ac:dyDescent="0.25">
      <c r="A12" s="17" t="s">
        <v>142</v>
      </c>
      <c r="B12" s="17" t="s">
        <v>43</v>
      </c>
      <c r="C12" s="17" t="s">
        <v>44</v>
      </c>
      <c r="D12" s="14">
        <v>413</v>
      </c>
      <c r="E12" s="14">
        <v>311</v>
      </c>
      <c r="F12" s="14">
        <v>517</v>
      </c>
      <c r="G12" s="14">
        <v>651</v>
      </c>
      <c r="H12" s="14">
        <v>287</v>
      </c>
      <c r="I12" s="14">
        <v>230</v>
      </c>
      <c r="J12" s="14">
        <v>397</v>
      </c>
      <c r="K12" s="14">
        <v>978</v>
      </c>
      <c r="L12" s="14">
        <v>464</v>
      </c>
      <c r="M12" s="14">
        <v>247</v>
      </c>
      <c r="N12" s="14">
        <v>582</v>
      </c>
      <c r="O12" s="14">
        <v>599</v>
      </c>
      <c r="P12" s="14">
        <v>217</v>
      </c>
      <c r="Q12" s="14">
        <v>250</v>
      </c>
      <c r="R12" s="14">
        <v>390</v>
      </c>
      <c r="S12" s="14">
        <v>1035</v>
      </c>
      <c r="T12" s="14">
        <v>1892</v>
      </c>
    </row>
    <row r="13" spans="1:20" x14ac:dyDescent="0.25">
      <c r="A13" s="17" t="s">
        <v>142</v>
      </c>
      <c r="B13" s="17" t="s">
        <v>25</v>
      </c>
      <c r="C13" s="17" t="s">
        <v>26</v>
      </c>
      <c r="D13" s="14">
        <v>1136</v>
      </c>
      <c r="E13" s="14">
        <v>524</v>
      </c>
      <c r="F13" s="14">
        <v>854</v>
      </c>
      <c r="G13" s="14">
        <v>1174</v>
      </c>
      <c r="H13" s="14">
        <v>806</v>
      </c>
      <c r="I13" s="14">
        <v>496</v>
      </c>
      <c r="J13" s="14">
        <v>655</v>
      </c>
      <c r="K13" s="14">
        <v>1731</v>
      </c>
      <c r="L13" s="14">
        <v>1231</v>
      </c>
      <c r="M13" s="14">
        <v>459</v>
      </c>
      <c r="N13" s="14">
        <v>927</v>
      </c>
      <c r="O13" s="14">
        <v>1071</v>
      </c>
      <c r="P13" s="14">
        <v>653</v>
      </c>
      <c r="Q13" s="14">
        <v>529</v>
      </c>
      <c r="R13" s="14">
        <v>653</v>
      </c>
      <c r="S13" s="14">
        <v>1853</v>
      </c>
      <c r="T13" s="14">
        <v>3688</v>
      </c>
    </row>
    <row r="14" spans="1:20" x14ac:dyDescent="0.25">
      <c r="A14" s="17" t="s">
        <v>142</v>
      </c>
      <c r="B14" s="17" t="s">
        <v>39</v>
      </c>
      <c r="C14" s="17" t="s">
        <v>40</v>
      </c>
      <c r="D14" s="14">
        <v>508</v>
      </c>
      <c r="E14" s="14">
        <v>448</v>
      </c>
      <c r="F14" s="14">
        <v>812</v>
      </c>
      <c r="G14" s="14">
        <v>918</v>
      </c>
      <c r="H14" s="14">
        <v>355</v>
      </c>
      <c r="I14" s="14">
        <v>284</v>
      </c>
      <c r="J14" s="14">
        <v>609</v>
      </c>
      <c r="K14" s="14">
        <v>1438</v>
      </c>
      <c r="L14" s="14">
        <v>550</v>
      </c>
      <c r="M14" s="14">
        <v>405</v>
      </c>
      <c r="N14" s="14">
        <v>880</v>
      </c>
      <c r="O14" s="14">
        <v>851</v>
      </c>
      <c r="P14" s="14">
        <v>281</v>
      </c>
      <c r="Q14" s="14">
        <v>300</v>
      </c>
      <c r="R14" s="14">
        <v>601</v>
      </c>
      <c r="S14" s="14">
        <v>1504</v>
      </c>
      <c r="T14" s="14">
        <v>2686</v>
      </c>
    </row>
    <row r="15" spans="1:20" x14ac:dyDescent="0.25">
      <c r="A15" s="17" t="s">
        <v>142</v>
      </c>
      <c r="B15" s="17" t="s">
        <v>35</v>
      </c>
      <c r="C15" s="17" t="s">
        <v>36</v>
      </c>
      <c r="D15" s="14">
        <v>310</v>
      </c>
      <c r="E15" s="14">
        <v>200</v>
      </c>
      <c r="F15" s="14">
        <v>403</v>
      </c>
      <c r="G15" s="14">
        <v>444</v>
      </c>
      <c r="H15" s="14">
        <v>223</v>
      </c>
      <c r="I15" s="14">
        <v>164</v>
      </c>
      <c r="J15" s="14">
        <v>299</v>
      </c>
      <c r="K15" s="14">
        <v>671</v>
      </c>
      <c r="L15" s="14">
        <v>331</v>
      </c>
      <c r="M15" s="14">
        <v>207</v>
      </c>
      <c r="N15" s="14">
        <v>423</v>
      </c>
      <c r="O15" s="14">
        <v>396</v>
      </c>
      <c r="P15" s="14">
        <v>186</v>
      </c>
      <c r="Q15" s="14">
        <v>168</v>
      </c>
      <c r="R15" s="14">
        <v>248</v>
      </c>
      <c r="S15" s="14">
        <v>755</v>
      </c>
      <c r="T15" s="14">
        <v>1357</v>
      </c>
    </row>
    <row r="16" spans="1:20" x14ac:dyDescent="0.25">
      <c r="A16" s="17" t="s">
        <v>142</v>
      </c>
      <c r="B16" s="17" t="s">
        <v>33</v>
      </c>
      <c r="C16" s="17" t="s">
        <v>34</v>
      </c>
      <c r="D16" s="14">
        <v>727</v>
      </c>
      <c r="E16" s="14">
        <v>395</v>
      </c>
      <c r="F16" s="14">
        <v>671</v>
      </c>
      <c r="G16" s="14">
        <v>817</v>
      </c>
      <c r="H16" s="14">
        <v>415</v>
      </c>
      <c r="I16" s="14">
        <v>392</v>
      </c>
      <c r="J16" s="14">
        <v>488</v>
      </c>
      <c r="K16" s="14">
        <v>1315</v>
      </c>
      <c r="L16" s="14">
        <v>810</v>
      </c>
      <c r="M16" s="14">
        <v>371</v>
      </c>
      <c r="N16" s="14">
        <v>726</v>
      </c>
      <c r="O16" s="14">
        <v>703</v>
      </c>
      <c r="P16" s="14">
        <v>307</v>
      </c>
      <c r="Q16" s="14">
        <v>412</v>
      </c>
      <c r="R16" s="14">
        <v>488</v>
      </c>
      <c r="S16" s="14">
        <v>1403</v>
      </c>
      <c r="T16" s="14">
        <v>2610</v>
      </c>
    </row>
    <row r="17" spans="1:20" x14ac:dyDescent="0.25">
      <c r="A17" s="17" t="s">
        <v>142</v>
      </c>
      <c r="B17" s="17" t="s">
        <v>27</v>
      </c>
      <c r="C17" s="17" t="s">
        <v>28</v>
      </c>
      <c r="D17" s="14">
        <v>135</v>
      </c>
      <c r="E17" s="14">
        <v>70</v>
      </c>
      <c r="F17" s="14">
        <v>99</v>
      </c>
      <c r="G17" s="14">
        <v>82</v>
      </c>
      <c r="H17" s="14">
        <v>98</v>
      </c>
      <c r="I17" s="14">
        <v>66</v>
      </c>
      <c r="J17" s="14">
        <v>78</v>
      </c>
      <c r="K17" s="14">
        <v>144</v>
      </c>
      <c r="L17" s="14">
        <v>137</v>
      </c>
      <c r="M17" s="14">
        <v>59</v>
      </c>
      <c r="N17" s="14">
        <v>120</v>
      </c>
      <c r="O17" s="14">
        <v>70</v>
      </c>
      <c r="P17" s="14">
        <v>83</v>
      </c>
      <c r="Q17" s="14">
        <v>78</v>
      </c>
      <c r="R17" s="14">
        <v>73</v>
      </c>
      <c r="S17" s="14">
        <v>152</v>
      </c>
      <c r="T17" s="14">
        <v>386</v>
      </c>
    </row>
    <row r="18" spans="1:20" x14ac:dyDescent="0.25">
      <c r="A18" s="17" t="s">
        <v>142</v>
      </c>
      <c r="B18" s="17" t="s">
        <v>137</v>
      </c>
      <c r="C18" s="17" t="s">
        <v>138</v>
      </c>
      <c r="D18" s="14">
        <v>6</v>
      </c>
      <c r="E18" s="14">
        <v>3</v>
      </c>
      <c r="F18" s="14">
        <v>11</v>
      </c>
      <c r="G18" s="14">
        <v>11</v>
      </c>
      <c r="H18" s="14">
        <v>6</v>
      </c>
      <c r="I18" s="14">
        <v>1</v>
      </c>
      <c r="J18" s="14">
        <v>7</v>
      </c>
      <c r="K18" s="14">
        <v>17</v>
      </c>
      <c r="L18" s="14">
        <v>7</v>
      </c>
      <c r="M18" s="14">
        <v>3</v>
      </c>
      <c r="N18" s="14">
        <v>9</v>
      </c>
      <c r="O18" s="14">
        <v>12</v>
      </c>
      <c r="P18" s="14">
        <v>4</v>
      </c>
      <c r="Q18" s="14">
        <v>1</v>
      </c>
      <c r="R18" s="14">
        <v>9</v>
      </c>
      <c r="S18" s="14">
        <v>17</v>
      </c>
      <c r="T18" s="14">
        <v>31</v>
      </c>
    </row>
    <row r="19" spans="1:20" x14ac:dyDescent="0.25">
      <c r="A19" s="17" t="s">
        <v>142</v>
      </c>
      <c r="B19" s="17" t="s">
        <v>23</v>
      </c>
      <c r="C19" s="17" t="s">
        <v>24</v>
      </c>
      <c r="D19" s="14">
        <v>1031</v>
      </c>
      <c r="E19" s="14">
        <v>675</v>
      </c>
      <c r="F19" s="14">
        <v>1127</v>
      </c>
      <c r="G19" s="14">
        <v>1303</v>
      </c>
      <c r="H19" s="14">
        <v>770</v>
      </c>
      <c r="I19" s="14">
        <v>523</v>
      </c>
      <c r="J19" s="14">
        <v>804</v>
      </c>
      <c r="K19" s="14">
        <v>2039</v>
      </c>
      <c r="L19" s="14">
        <v>1143</v>
      </c>
      <c r="M19" s="14">
        <v>584</v>
      </c>
      <c r="N19" s="14">
        <v>1194</v>
      </c>
      <c r="O19" s="14">
        <v>1215</v>
      </c>
      <c r="P19" s="14">
        <v>588</v>
      </c>
      <c r="Q19" s="14">
        <v>575</v>
      </c>
      <c r="R19" s="14">
        <v>797</v>
      </c>
      <c r="S19" s="14">
        <v>2176</v>
      </c>
      <c r="T19" s="14">
        <v>4136</v>
      </c>
    </row>
    <row r="20" spans="1:20" x14ac:dyDescent="0.25">
      <c r="A20" s="17" t="s">
        <v>142</v>
      </c>
      <c r="B20" s="17" t="s">
        <v>91</v>
      </c>
      <c r="C20" s="17" t="s">
        <v>93</v>
      </c>
      <c r="D20" s="14">
        <v>37</v>
      </c>
      <c r="E20" s="14">
        <v>48</v>
      </c>
      <c r="F20" s="14">
        <v>82</v>
      </c>
      <c r="G20" s="14">
        <v>72</v>
      </c>
      <c r="H20" s="14">
        <v>22</v>
      </c>
      <c r="I20" s="14">
        <v>32</v>
      </c>
      <c r="J20" s="14">
        <v>51</v>
      </c>
      <c r="K20" s="14">
        <v>134</v>
      </c>
      <c r="L20" s="14">
        <v>48</v>
      </c>
      <c r="M20" s="14">
        <v>35</v>
      </c>
      <c r="N20" s="14">
        <v>79</v>
      </c>
      <c r="O20" s="14">
        <v>77</v>
      </c>
      <c r="P20" s="14">
        <v>13</v>
      </c>
      <c r="Q20" s="14">
        <v>32</v>
      </c>
      <c r="R20" s="14">
        <v>59</v>
      </c>
      <c r="S20" s="14">
        <v>135</v>
      </c>
      <c r="T20" s="14">
        <v>239</v>
      </c>
    </row>
    <row r="21" spans="1:20" x14ac:dyDescent="0.25">
      <c r="A21" s="17" t="s">
        <v>142</v>
      </c>
      <c r="B21" s="17" t="s">
        <v>29</v>
      </c>
      <c r="C21" s="17" t="s">
        <v>130</v>
      </c>
      <c r="D21" s="14">
        <v>300</v>
      </c>
      <c r="E21" s="14">
        <v>176</v>
      </c>
      <c r="F21" s="14">
        <v>287</v>
      </c>
      <c r="G21" s="14">
        <v>291</v>
      </c>
      <c r="H21" s="14">
        <v>213</v>
      </c>
      <c r="I21" s="14">
        <v>150</v>
      </c>
      <c r="J21" s="14">
        <v>234</v>
      </c>
      <c r="K21" s="14">
        <v>457</v>
      </c>
      <c r="L21" s="14">
        <v>316</v>
      </c>
      <c r="M21" s="14">
        <v>172</v>
      </c>
      <c r="N21" s="14">
        <v>322</v>
      </c>
      <c r="O21" s="14">
        <v>244</v>
      </c>
      <c r="P21" s="14">
        <v>174</v>
      </c>
      <c r="Q21" s="14">
        <v>160</v>
      </c>
      <c r="R21" s="14">
        <v>216</v>
      </c>
      <c r="S21" s="14">
        <v>504</v>
      </c>
      <c r="T21" s="14">
        <v>1054</v>
      </c>
    </row>
    <row r="22" spans="1:20" x14ac:dyDescent="0.25">
      <c r="A22" s="17" t="s">
        <v>142</v>
      </c>
      <c r="B22" s="17" t="s">
        <v>87</v>
      </c>
      <c r="C22" s="17" t="s">
        <v>88</v>
      </c>
      <c r="D22" s="14">
        <v>45</v>
      </c>
      <c r="E22" s="14">
        <v>64</v>
      </c>
      <c r="F22" s="14">
        <v>101</v>
      </c>
      <c r="G22" s="14">
        <v>93</v>
      </c>
      <c r="H22" s="14">
        <v>30</v>
      </c>
      <c r="I22" s="14">
        <v>44</v>
      </c>
      <c r="J22" s="14">
        <v>76</v>
      </c>
      <c r="K22" s="14">
        <v>153</v>
      </c>
      <c r="L22" s="14">
        <v>57</v>
      </c>
      <c r="M22" s="14">
        <v>58</v>
      </c>
      <c r="N22" s="14">
        <v>102</v>
      </c>
      <c r="O22" s="14">
        <v>86</v>
      </c>
      <c r="P22" s="14">
        <v>16</v>
      </c>
      <c r="Q22" s="14">
        <v>46</v>
      </c>
      <c r="R22" s="14">
        <v>69</v>
      </c>
      <c r="S22" s="14">
        <v>172</v>
      </c>
      <c r="T22" s="14">
        <v>303</v>
      </c>
    </row>
    <row r="23" spans="1:20" x14ac:dyDescent="0.25">
      <c r="A23" s="17" t="s">
        <v>142</v>
      </c>
      <c r="B23" s="17" t="s">
        <v>126</v>
      </c>
      <c r="C23" s="17" t="s">
        <v>125</v>
      </c>
      <c r="D23" s="14">
        <v>11</v>
      </c>
      <c r="E23" s="14">
        <v>9</v>
      </c>
      <c r="F23" s="14">
        <v>13</v>
      </c>
      <c r="G23" s="14">
        <v>22</v>
      </c>
      <c r="H23" s="14">
        <v>6</v>
      </c>
      <c r="I23" s="14">
        <v>8</v>
      </c>
      <c r="J23" s="14">
        <v>11</v>
      </c>
      <c r="K23" s="14">
        <v>30</v>
      </c>
      <c r="L23" s="14">
        <v>14</v>
      </c>
      <c r="M23" s="14">
        <v>5</v>
      </c>
      <c r="N23" s="14">
        <v>13</v>
      </c>
      <c r="O23" s="14">
        <v>23</v>
      </c>
      <c r="P23" s="14">
        <v>4</v>
      </c>
      <c r="Q23" s="14">
        <v>6</v>
      </c>
      <c r="R23" s="14">
        <v>13</v>
      </c>
      <c r="S23" s="14">
        <v>32</v>
      </c>
      <c r="T23" s="14">
        <v>55</v>
      </c>
    </row>
    <row r="24" spans="1:20" x14ac:dyDescent="0.25">
      <c r="A24" s="17" t="s">
        <v>142</v>
      </c>
      <c r="B24" s="17" t="s">
        <v>139</v>
      </c>
      <c r="C24" s="17" t="s">
        <v>140</v>
      </c>
      <c r="D24" s="14">
        <v>6</v>
      </c>
      <c r="E24" s="14">
        <v>4</v>
      </c>
      <c r="F24" s="14">
        <v>7</v>
      </c>
      <c r="G24" s="14">
        <v>4</v>
      </c>
      <c r="H24" s="14">
        <v>6</v>
      </c>
      <c r="I24" s="14">
        <v>2</v>
      </c>
      <c r="J24" s="14">
        <v>4</v>
      </c>
      <c r="K24" s="14">
        <v>9</v>
      </c>
      <c r="L24" s="14">
        <v>7</v>
      </c>
      <c r="M24" s="14">
        <v>3</v>
      </c>
      <c r="N24" s="14">
        <v>10</v>
      </c>
      <c r="O24" s="14">
        <v>1</v>
      </c>
      <c r="P24" s="14">
        <v>4</v>
      </c>
      <c r="Q24" s="14">
        <v>3</v>
      </c>
      <c r="R24" s="14">
        <v>3</v>
      </c>
      <c r="S24" s="14">
        <v>11</v>
      </c>
      <c r="T24" s="14">
        <v>21</v>
      </c>
    </row>
    <row r="25" spans="1:20" x14ac:dyDescent="0.25">
      <c r="A25" s="17" t="s">
        <v>142</v>
      </c>
      <c r="B25" s="17" t="s">
        <v>131</v>
      </c>
      <c r="C25" s="17" t="s">
        <v>132</v>
      </c>
      <c r="D25" s="14">
        <v>13</v>
      </c>
      <c r="E25" s="14">
        <v>5</v>
      </c>
      <c r="F25" s="14">
        <v>14</v>
      </c>
      <c r="G25" s="14">
        <v>14</v>
      </c>
      <c r="H25" s="14">
        <v>8</v>
      </c>
      <c r="I25" s="14">
        <v>5</v>
      </c>
      <c r="J25" s="14">
        <v>9</v>
      </c>
      <c r="K25" s="14">
        <v>24</v>
      </c>
      <c r="L25" s="14">
        <v>13</v>
      </c>
      <c r="M25" s="14">
        <v>8</v>
      </c>
      <c r="N25" s="14">
        <v>8</v>
      </c>
      <c r="O25" s="14">
        <v>17</v>
      </c>
      <c r="P25" s="14">
        <v>6</v>
      </c>
      <c r="Q25" s="14">
        <v>7</v>
      </c>
      <c r="R25" s="14">
        <v>9</v>
      </c>
      <c r="S25" s="14">
        <v>24</v>
      </c>
      <c r="T25" s="14">
        <v>46</v>
      </c>
    </row>
    <row r="26" spans="1:20" x14ac:dyDescent="0.25">
      <c r="A26" s="17" t="s">
        <v>142</v>
      </c>
      <c r="B26" s="17" t="s">
        <v>45</v>
      </c>
      <c r="C26" s="17" t="s">
        <v>46</v>
      </c>
      <c r="D26" s="14">
        <v>756</v>
      </c>
      <c r="E26" s="14">
        <v>154</v>
      </c>
      <c r="F26" s="14">
        <v>142</v>
      </c>
      <c r="G26" s="14">
        <v>258</v>
      </c>
      <c r="H26" s="14">
        <v>569</v>
      </c>
      <c r="I26" s="14">
        <v>223</v>
      </c>
      <c r="J26" s="14">
        <v>147</v>
      </c>
      <c r="K26" s="14">
        <v>371</v>
      </c>
      <c r="L26" s="14">
        <v>794</v>
      </c>
      <c r="M26" s="14">
        <v>130</v>
      </c>
      <c r="N26" s="14">
        <v>155</v>
      </c>
      <c r="O26" s="14">
        <v>231</v>
      </c>
      <c r="P26" s="14">
        <v>498</v>
      </c>
      <c r="Q26" s="14">
        <v>275</v>
      </c>
      <c r="R26" s="14">
        <v>152</v>
      </c>
      <c r="S26" s="14">
        <v>385</v>
      </c>
      <c r="T26" s="14">
        <v>1310</v>
      </c>
    </row>
    <row r="27" spans="1:20" x14ac:dyDescent="0.25">
      <c r="A27" s="23" t="s">
        <v>118</v>
      </c>
      <c r="B27" s="23">
        <f>COUNTA(B3:B26)</f>
        <v>24</v>
      </c>
      <c r="C27" s="23"/>
      <c r="D27" s="23">
        <f>SUM(D3:D26)</f>
        <v>9782</v>
      </c>
      <c r="E27" s="23">
        <f t="shared" ref="E27:T27" si="0">SUM(E3:E26)</f>
        <v>5062</v>
      </c>
      <c r="F27" s="23">
        <f t="shared" si="0"/>
        <v>8048</v>
      </c>
      <c r="G27" s="23">
        <f t="shared" si="0"/>
        <v>10496</v>
      </c>
      <c r="H27" s="23">
        <f t="shared" si="0"/>
        <v>6812</v>
      </c>
      <c r="I27" s="23">
        <f t="shared" si="0"/>
        <v>4601</v>
      </c>
      <c r="J27" s="23">
        <f t="shared" si="0"/>
        <v>6141</v>
      </c>
      <c r="K27" s="23">
        <f t="shared" si="0"/>
        <v>15834</v>
      </c>
      <c r="L27" s="23">
        <f t="shared" si="0"/>
        <v>10651</v>
      </c>
      <c r="M27" s="23">
        <f t="shared" si="0"/>
        <v>4474</v>
      </c>
      <c r="N27" s="23">
        <f t="shared" si="0"/>
        <v>8896</v>
      </c>
      <c r="O27" s="23">
        <f t="shared" si="0"/>
        <v>9367</v>
      </c>
      <c r="P27" s="23">
        <f t="shared" si="0"/>
        <v>5502</v>
      </c>
      <c r="Q27" s="23">
        <f t="shared" si="0"/>
        <v>5039</v>
      </c>
      <c r="R27" s="23">
        <f t="shared" si="0"/>
        <v>5946</v>
      </c>
      <c r="S27" s="23">
        <f t="shared" si="0"/>
        <v>16901</v>
      </c>
      <c r="T27" s="23">
        <f t="shared" si="0"/>
        <v>33388</v>
      </c>
    </row>
    <row r="28" spans="1:20" x14ac:dyDescent="0.25">
      <c r="A28" s="25" t="s">
        <v>141</v>
      </c>
    </row>
    <row r="29" spans="1:20" ht="38.25" x14ac:dyDescent="0.25">
      <c r="A29" s="24" t="s">
        <v>99</v>
      </c>
      <c r="B29" s="24" t="s">
        <v>100</v>
      </c>
      <c r="C29" s="24" t="s">
        <v>101</v>
      </c>
      <c r="D29" s="24" t="s">
        <v>102</v>
      </c>
      <c r="E29" s="24" t="s">
        <v>103</v>
      </c>
      <c r="F29" s="24" t="s">
        <v>104</v>
      </c>
      <c r="G29" s="24" t="s">
        <v>105</v>
      </c>
      <c r="H29" s="24" t="s">
        <v>106</v>
      </c>
      <c r="I29" s="24" t="s">
        <v>107</v>
      </c>
      <c r="J29" s="24" t="s">
        <v>108</v>
      </c>
      <c r="K29" s="24" t="s">
        <v>109</v>
      </c>
      <c r="L29" s="24" t="s">
        <v>110</v>
      </c>
      <c r="M29" s="24" t="s">
        <v>111</v>
      </c>
      <c r="N29" s="24" t="s">
        <v>112</v>
      </c>
      <c r="O29" s="24" t="s">
        <v>113</v>
      </c>
      <c r="P29" s="24" t="s">
        <v>114</v>
      </c>
      <c r="Q29" s="24" t="s">
        <v>115</v>
      </c>
      <c r="R29" s="24" t="s">
        <v>116</v>
      </c>
      <c r="S29" s="24" t="s">
        <v>117</v>
      </c>
      <c r="T29" s="24" t="s">
        <v>118</v>
      </c>
    </row>
    <row r="30" spans="1:20" x14ac:dyDescent="0.25">
      <c r="A30" s="25">
        <v>2024</v>
      </c>
      <c r="B30" s="25" t="s">
        <v>123</v>
      </c>
      <c r="C30" s="25" t="s">
        <v>124</v>
      </c>
      <c r="D30" s="27">
        <f>D3/T3</f>
        <v>0.11494252873563218</v>
      </c>
      <c r="E30" s="27">
        <f>E3/T3</f>
        <v>0.14942528735632185</v>
      </c>
      <c r="F30" s="27">
        <f>F3/T3</f>
        <v>0.41379310344827586</v>
      </c>
      <c r="G30" s="27">
        <f>G3/T3</f>
        <v>0.32183908045977011</v>
      </c>
      <c r="H30" s="27">
        <f>H3/T3</f>
        <v>6.8965517241379309E-2</v>
      </c>
      <c r="I30" s="27">
        <f>I3/T3</f>
        <v>8.0459770114942528E-2</v>
      </c>
      <c r="J30" s="27">
        <f>J3/T3</f>
        <v>0.25287356321839083</v>
      </c>
      <c r="K30" s="27">
        <f>K3/T3</f>
        <v>0.5977011494252874</v>
      </c>
      <c r="L30" s="27">
        <f>L3/T3</f>
        <v>0.12643678160919541</v>
      </c>
      <c r="M30" s="27">
        <f>M3/T3</f>
        <v>0.16091954022988506</v>
      </c>
      <c r="N30" s="27">
        <f>N3/T3</f>
        <v>0.42528735632183906</v>
      </c>
      <c r="O30" s="27">
        <f>O3/T3</f>
        <v>0.28735632183908044</v>
      </c>
      <c r="P30" s="27">
        <f>P3/T3</f>
        <v>3.4482758620689655E-2</v>
      </c>
      <c r="Q30" s="27">
        <f>Q3/T3</f>
        <v>9.1954022988505746E-2</v>
      </c>
      <c r="R30" s="27">
        <f>R3/T3</f>
        <v>0.2413793103448276</v>
      </c>
      <c r="S30" s="27">
        <f>S3/T3</f>
        <v>0.63218390804597702</v>
      </c>
      <c r="T30" s="26">
        <v>80</v>
      </c>
    </row>
    <row r="31" spans="1:20" x14ac:dyDescent="0.25">
      <c r="A31" s="25">
        <v>2024</v>
      </c>
      <c r="B31" s="25" t="s">
        <v>120</v>
      </c>
      <c r="C31" s="25" t="s">
        <v>121</v>
      </c>
      <c r="D31" s="27">
        <f t="shared" ref="D31:D54" si="1">D4/T4</f>
        <v>0.15</v>
      </c>
      <c r="E31" s="27">
        <f t="shared" ref="E31:E54" si="2">E4/T4</f>
        <v>7.0000000000000007E-2</v>
      </c>
      <c r="F31" s="27">
        <f t="shared" ref="F31:F54" si="3">F4/T4</f>
        <v>0.26</v>
      </c>
      <c r="G31" s="27">
        <f t="shared" ref="G31:G54" si="4">G4/T4</f>
        <v>0.52</v>
      </c>
      <c r="H31" s="27">
        <f t="shared" ref="H31:H54" si="5">H4/T4</f>
        <v>0.11</v>
      </c>
      <c r="I31" s="27">
        <f t="shared" ref="I31:I54" si="6">I4/T4</f>
        <v>0.06</v>
      </c>
      <c r="J31" s="27">
        <f t="shared" ref="J31:J54" si="7">J4/T4</f>
        <v>0.09</v>
      </c>
      <c r="K31" s="27">
        <f t="shared" ref="K31:K54" si="8">K4/T4</f>
        <v>0.74</v>
      </c>
      <c r="L31" s="27">
        <f t="shared" ref="L31:L54" si="9">L4/T4</f>
        <v>0.16</v>
      </c>
      <c r="M31" s="27">
        <f t="shared" ref="M31:M54" si="10">M4/T4</f>
        <v>0.09</v>
      </c>
      <c r="N31" s="27">
        <f t="shared" ref="N31:N54" si="11">N4/T4</f>
        <v>0.28999999999999998</v>
      </c>
      <c r="O31" s="27">
        <f t="shared" ref="O31:O54" si="12">O4/T4</f>
        <v>0.46</v>
      </c>
      <c r="P31" s="27">
        <f t="shared" ref="P31:P54" si="13">P4/T4</f>
        <v>7.0000000000000007E-2</v>
      </c>
      <c r="Q31" s="27">
        <f t="shared" ref="Q31:Q54" si="14">Q4/T4</f>
        <v>7.0000000000000007E-2</v>
      </c>
      <c r="R31" s="27">
        <f t="shared" ref="R31:R54" si="15">R4/T4</f>
        <v>0.13</v>
      </c>
      <c r="S31" s="27">
        <f t="shared" ref="S31:S54" si="16">S4/T4</f>
        <v>0.73</v>
      </c>
      <c r="T31" s="26">
        <v>98</v>
      </c>
    </row>
    <row r="32" spans="1:20" x14ac:dyDescent="0.25">
      <c r="A32" s="25">
        <v>2024</v>
      </c>
      <c r="B32" s="25" t="s">
        <v>41</v>
      </c>
      <c r="C32" s="25" t="s">
        <v>42</v>
      </c>
      <c r="D32" s="27">
        <f t="shared" si="1"/>
        <v>0.23789571694599629</v>
      </c>
      <c r="E32" s="27">
        <f t="shared" si="2"/>
        <v>0.12988826815642457</v>
      </c>
      <c r="F32" s="27">
        <f t="shared" si="3"/>
        <v>0.27467411545623838</v>
      </c>
      <c r="G32" s="27">
        <f t="shared" si="4"/>
        <v>0.35754189944134079</v>
      </c>
      <c r="H32" s="27">
        <f t="shared" si="5"/>
        <v>0.16899441340782123</v>
      </c>
      <c r="I32" s="27">
        <f t="shared" si="6"/>
        <v>0.10521415270018622</v>
      </c>
      <c r="J32" s="27">
        <f t="shared" si="7"/>
        <v>0.17783985102420857</v>
      </c>
      <c r="K32" s="27">
        <f t="shared" si="8"/>
        <v>0.547951582867784</v>
      </c>
      <c r="L32" s="27">
        <f t="shared" si="9"/>
        <v>0.26396648044692739</v>
      </c>
      <c r="M32" s="27">
        <f t="shared" si="10"/>
        <v>0.1084729981378026</v>
      </c>
      <c r="N32" s="27">
        <f t="shared" si="11"/>
        <v>0.30446927374301674</v>
      </c>
      <c r="O32" s="27">
        <f t="shared" si="12"/>
        <v>0.32309124767225328</v>
      </c>
      <c r="P32" s="27">
        <f t="shared" si="13"/>
        <v>0.13128491620111732</v>
      </c>
      <c r="Q32" s="27">
        <f t="shared" si="14"/>
        <v>0.11871508379888268</v>
      </c>
      <c r="R32" s="27">
        <f t="shared" si="15"/>
        <v>0.16759776536312848</v>
      </c>
      <c r="S32" s="27">
        <f t="shared" si="16"/>
        <v>0.58240223463687146</v>
      </c>
      <c r="T32" s="26">
        <v>2066</v>
      </c>
    </row>
    <row r="33" spans="1:20" x14ac:dyDescent="0.25">
      <c r="A33" s="25">
        <v>2024</v>
      </c>
      <c r="B33" s="25" t="s">
        <v>89</v>
      </c>
      <c r="C33" s="25" t="s">
        <v>90</v>
      </c>
      <c r="D33" s="27">
        <f t="shared" si="1"/>
        <v>0.25954198473282442</v>
      </c>
      <c r="E33" s="27">
        <f t="shared" si="2"/>
        <v>6.8702290076335881E-2</v>
      </c>
      <c r="F33" s="27">
        <f t="shared" si="3"/>
        <v>0.26717557251908397</v>
      </c>
      <c r="G33" s="27">
        <f t="shared" si="4"/>
        <v>0.40458015267175573</v>
      </c>
      <c r="H33" s="27">
        <f t="shared" si="5"/>
        <v>0.14503816793893129</v>
      </c>
      <c r="I33" s="27">
        <f t="shared" si="6"/>
        <v>0.12977099236641221</v>
      </c>
      <c r="J33" s="27">
        <f t="shared" si="7"/>
        <v>0.19083969465648856</v>
      </c>
      <c r="K33" s="27">
        <f t="shared" si="8"/>
        <v>0.53435114503816794</v>
      </c>
      <c r="L33" s="27">
        <f t="shared" si="9"/>
        <v>0.29007633587786258</v>
      </c>
      <c r="M33" s="27">
        <f t="shared" si="10"/>
        <v>6.8702290076335881E-2</v>
      </c>
      <c r="N33" s="27">
        <f t="shared" si="11"/>
        <v>0.31297709923664124</v>
      </c>
      <c r="O33" s="27">
        <f t="shared" si="12"/>
        <v>0.3282442748091603</v>
      </c>
      <c r="P33" s="27">
        <f t="shared" si="13"/>
        <v>9.1603053435114504E-2</v>
      </c>
      <c r="Q33" s="27">
        <f t="shared" si="14"/>
        <v>0.13740458015267176</v>
      </c>
      <c r="R33" s="27">
        <f t="shared" si="15"/>
        <v>0.20610687022900764</v>
      </c>
      <c r="S33" s="27">
        <f t="shared" si="16"/>
        <v>0.56488549618320616</v>
      </c>
      <c r="T33" s="26">
        <v>134</v>
      </c>
    </row>
    <row r="34" spans="1:20" x14ac:dyDescent="0.25">
      <c r="A34" s="25">
        <v>2024</v>
      </c>
      <c r="B34" s="25" t="s">
        <v>21</v>
      </c>
      <c r="C34" s="25" t="s">
        <v>22</v>
      </c>
      <c r="D34" s="27">
        <f t="shared" si="1"/>
        <v>0.37587548638132295</v>
      </c>
      <c r="E34" s="27">
        <f t="shared" si="2"/>
        <v>0.14708171206225681</v>
      </c>
      <c r="F34" s="27">
        <f t="shared" si="3"/>
        <v>0.22178988326848248</v>
      </c>
      <c r="G34" s="27">
        <f t="shared" si="4"/>
        <v>0.25525291828793772</v>
      </c>
      <c r="H34" s="27">
        <f t="shared" si="5"/>
        <v>0.27081712062256807</v>
      </c>
      <c r="I34" s="27">
        <f t="shared" si="6"/>
        <v>0.15097276264591439</v>
      </c>
      <c r="J34" s="27">
        <f t="shared" si="7"/>
        <v>0.18832684824902723</v>
      </c>
      <c r="K34" s="27">
        <f t="shared" si="8"/>
        <v>0.38988326848249028</v>
      </c>
      <c r="L34" s="27">
        <f t="shared" si="9"/>
        <v>0.39610894941634239</v>
      </c>
      <c r="M34" s="27">
        <f t="shared" si="10"/>
        <v>0.13151750972762646</v>
      </c>
      <c r="N34" s="27">
        <f t="shared" si="11"/>
        <v>0.2396887159533074</v>
      </c>
      <c r="O34" s="27">
        <f t="shared" si="12"/>
        <v>0.23268482490272374</v>
      </c>
      <c r="P34" s="27">
        <f t="shared" si="13"/>
        <v>0.22723735408560311</v>
      </c>
      <c r="Q34" s="27">
        <f t="shared" si="14"/>
        <v>0.17509727626459143</v>
      </c>
      <c r="R34" s="27">
        <f t="shared" si="15"/>
        <v>0.17509727626459143</v>
      </c>
      <c r="S34" s="27">
        <f t="shared" si="16"/>
        <v>0.42256809338521401</v>
      </c>
      <c r="T34" s="26">
        <v>1108</v>
      </c>
    </row>
    <row r="35" spans="1:20" x14ac:dyDescent="0.25">
      <c r="A35" s="25">
        <v>2024</v>
      </c>
      <c r="B35" s="25" t="s">
        <v>31</v>
      </c>
      <c r="C35" s="25" t="s">
        <v>32</v>
      </c>
      <c r="D35" s="27">
        <f t="shared" si="1"/>
        <v>0.23549488054607509</v>
      </c>
      <c r="E35" s="27">
        <f t="shared" si="2"/>
        <v>0.13310580204778158</v>
      </c>
      <c r="F35" s="27">
        <f t="shared" si="3"/>
        <v>0.22653583617747441</v>
      </c>
      <c r="G35" s="27">
        <f t="shared" si="4"/>
        <v>0.40486348122866894</v>
      </c>
      <c r="H35" s="27">
        <f t="shared" si="5"/>
        <v>0.17491467576791808</v>
      </c>
      <c r="I35" s="27">
        <f t="shared" si="6"/>
        <v>0.11006825938566553</v>
      </c>
      <c r="J35" s="27">
        <f t="shared" si="7"/>
        <v>0.17491467576791808</v>
      </c>
      <c r="K35" s="27">
        <f t="shared" si="8"/>
        <v>0.54010238907849828</v>
      </c>
      <c r="L35" s="27">
        <f t="shared" si="9"/>
        <v>0.25767918088737202</v>
      </c>
      <c r="M35" s="27">
        <f t="shared" si="10"/>
        <v>0.125</v>
      </c>
      <c r="N35" s="27">
        <f t="shared" si="11"/>
        <v>0.29394197952218432</v>
      </c>
      <c r="O35" s="27">
        <f t="shared" si="12"/>
        <v>0.32337883959044367</v>
      </c>
      <c r="P35" s="27">
        <f t="shared" si="13"/>
        <v>0.13438566552901024</v>
      </c>
      <c r="Q35" s="27">
        <f t="shared" si="14"/>
        <v>0.12969283276450511</v>
      </c>
      <c r="R35" s="27">
        <f t="shared" si="15"/>
        <v>0.16638225255972697</v>
      </c>
      <c r="S35" s="27">
        <f t="shared" si="16"/>
        <v>0.56953924914675769</v>
      </c>
      <c r="T35" s="26">
        <v>2217</v>
      </c>
    </row>
    <row r="36" spans="1:20" x14ac:dyDescent="0.25">
      <c r="A36" s="25">
        <v>2024</v>
      </c>
      <c r="B36" s="25" t="s">
        <v>37</v>
      </c>
      <c r="C36" s="25" t="s">
        <v>38</v>
      </c>
      <c r="D36" s="27">
        <f t="shared" si="1"/>
        <v>0.29531722054380666</v>
      </c>
      <c r="E36" s="27">
        <f t="shared" si="2"/>
        <v>0.14652567975830816</v>
      </c>
      <c r="F36" s="27">
        <f t="shared" si="3"/>
        <v>0.20317220543806647</v>
      </c>
      <c r="G36" s="27">
        <f t="shared" si="4"/>
        <v>0.35498489425981872</v>
      </c>
      <c r="H36" s="27">
        <f t="shared" si="5"/>
        <v>0.20166163141993956</v>
      </c>
      <c r="I36" s="27">
        <f t="shared" si="6"/>
        <v>0.1404833836858006</v>
      </c>
      <c r="J36" s="27">
        <f t="shared" si="7"/>
        <v>0.16691842900302115</v>
      </c>
      <c r="K36" s="27">
        <f t="shared" si="8"/>
        <v>0.49093655589123869</v>
      </c>
      <c r="L36" s="27">
        <f t="shared" si="9"/>
        <v>0.32175226586102718</v>
      </c>
      <c r="M36" s="27">
        <f t="shared" si="10"/>
        <v>0.13217522658610273</v>
      </c>
      <c r="N36" s="27">
        <f t="shared" si="11"/>
        <v>0.2348942598187311</v>
      </c>
      <c r="O36" s="27">
        <f t="shared" si="12"/>
        <v>0.31117824773413899</v>
      </c>
      <c r="P36" s="27">
        <f t="shared" si="13"/>
        <v>0.16540785498489427</v>
      </c>
      <c r="Q36" s="27">
        <f t="shared" si="14"/>
        <v>0.15332326283987915</v>
      </c>
      <c r="R36" s="27">
        <f t="shared" si="15"/>
        <v>0.14803625377643503</v>
      </c>
      <c r="S36" s="27">
        <f t="shared" si="16"/>
        <v>0.53323262839879149</v>
      </c>
      <c r="T36" s="26">
        <v>1241</v>
      </c>
    </row>
    <row r="37" spans="1:20" x14ac:dyDescent="0.25">
      <c r="A37" s="25">
        <v>2024</v>
      </c>
      <c r="B37" s="25" t="s">
        <v>81</v>
      </c>
      <c r="C37" s="25" t="s">
        <v>82</v>
      </c>
      <c r="D37" s="27">
        <f t="shared" si="1"/>
        <v>0.4593379648549244</v>
      </c>
      <c r="E37" s="27">
        <f t="shared" si="2"/>
        <v>0.1565181855333061</v>
      </c>
      <c r="F37" s="27">
        <f t="shared" si="3"/>
        <v>0.14303228442991417</v>
      </c>
      <c r="G37" s="27">
        <f t="shared" si="4"/>
        <v>0.24111156518185534</v>
      </c>
      <c r="H37" s="27">
        <f t="shared" si="5"/>
        <v>0.30118512464241931</v>
      </c>
      <c r="I37" s="27">
        <f t="shared" si="6"/>
        <v>0.21373109930527176</v>
      </c>
      <c r="J37" s="27">
        <f t="shared" si="7"/>
        <v>0.12505108295872497</v>
      </c>
      <c r="K37" s="27">
        <f t="shared" si="8"/>
        <v>0.36003269309358399</v>
      </c>
      <c r="L37" s="27">
        <f t="shared" si="9"/>
        <v>0.5046996322026972</v>
      </c>
      <c r="M37" s="27">
        <f t="shared" si="10"/>
        <v>0.12913771965672252</v>
      </c>
      <c r="N37" s="27">
        <f t="shared" si="11"/>
        <v>0.15284021250510829</v>
      </c>
      <c r="O37" s="27">
        <f t="shared" si="12"/>
        <v>0.21332243563547201</v>
      </c>
      <c r="P37" s="27">
        <f t="shared" si="13"/>
        <v>0.26971802206783818</v>
      </c>
      <c r="Q37" s="27">
        <f t="shared" si="14"/>
        <v>0.22435635472006538</v>
      </c>
      <c r="R37" s="27">
        <f t="shared" si="15"/>
        <v>0.12586841029832449</v>
      </c>
      <c r="S37" s="27">
        <f t="shared" si="16"/>
        <v>0.38005721291377198</v>
      </c>
      <c r="T37" s="26">
        <v>2360</v>
      </c>
    </row>
    <row r="38" spans="1:20" x14ac:dyDescent="0.25">
      <c r="A38" s="25">
        <v>2024</v>
      </c>
      <c r="B38" s="25" t="s">
        <v>19</v>
      </c>
      <c r="C38" s="25" t="s">
        <v>20</v>
      </c>
      <c r="D38" s="27">
        <f t="shared" si="1"/>
        <v>0.33117583603020495</v>
      </c>
      <c r="E38" s="27">
        <f t="shared" si="2"/>
        <v>0.15911542610571736</v>
      </c>
      <c r="F38" s="27">
        <f t="shared" si="3"/>
        <v>0.21197411003236247</v>
      </c>
      <c r="G38" s="27">
        <f t="shared" si="4"/>
        <v>0.29773462783171523</v>
      </c>
      <c r="H38" s="27">
        <f t="shared" si="5"/>
        <v>0.22572815533980584</v>
      </c>
      <c r="I38" s="27">
        <f t="shared" si="6"/>
        <v>0.15210355987055016</v>
      </c>
      <c r="J38" s="27">
        <f t="shared" si="7"/>
        <v>0.17664509169363538</v>
      </c>
      <c r="K38" s="27">
        <f t="shared" si="8"/>
        <v>0.44552319309600863</v>
      </c>
      <c r="L38" s="27">
        <f t="shared" si="9"/>
        <v>0.35679611650485438</v>
      </c>
      <c r="M38" s="27">
        <f t="shared" si="10"/>
        <v>0.13754045307443366</v>
      </c>
      <c r="N38" s="27">
        <f t="shared" si="11"/>
        <v>0.24352750809061488</v>
      </c>
      <c r="O38" s="27">
        <f t="shared" si="12"/>
        <v>0.26213592233009708</v>
      </c>
      <c r="P38" s="27">
        <f t="shared" si="13"/>
        <v>0.18284789644012944</v>
      </c>
      <c r="Q38" s="27">
        <f t="shared" si="14"/>
        <v>0.16936353829557713</v>
      </c>
      <c r="R38" s="27">
        <f t="shared" si="15"/>
        <v>0.16882416396979505</v>
      </c>
      <c r="S38" s="27">
        <f t="shared" si="16"/>
        <v>0.47896440129449835</v>
      </c>
      <c r="T38" s="26">
        <v>3359</v>
      </c>
    </row>
    <row r="39" spans="1:20" x14ac:dyDescent="0.25">
      <c r="A39" s="25">
        <v>2024</v>
      </c>
      <c r="B39" s="25" t="s">
        <v>43</v>
      </c>
      <c r="C39" s="25" t="s">
        <v>44</v>
      </c>
      <c r="D39" s="27">
        <f t="shared" si="1"/>
        <v>0.21828752642706131</v>
      </c>
      <c r="E39" s="27">
        <f t="shared" si="2"/>
        <v>0.16437632135306554</v>
      </c>
      <c r="F39" s="27">
        <f t="shared" si="3"/>
        <v>0.27325581395348836</v>
      </c>
      <c r="G39" s="27">
        <f t="shared" si="4"/>
        <v>0.34408033826638479</v>
      </c>
      <c r="H39" s="27">
        <f t="shared" si="5"/>
        <v>0.15169133192389006</v>
      </c>
      <c r="I39" s="27">
        <f t="shared" si="6"/>
        <v>0.12156448202959831</v>
      </c>
      <c r="J39" s="27">
        <f t="shared" si="7"/>
        <v>0.20983086680761098</v>
      </c>
      <c r="K39" s="27">
        <f t="shared" si="8"/>
        <v>0.5169133192389006</v>
      </c>
      <c r="L39" s="27">
        <f t="shared" si="9"/>
        <v>0.2452431289640592</v>
      </c>
      <c r="M39" s="27">
        <f t="shared" si="10"/>
        <v>0.13054968287526428</v>
      </c>
      <c r="N39" s="27">
        <f t="shared" si="11"/>
        <v>0.30761099365750527</v>
      </c>
      <c r="O39" s="27">
        <f t="shared" si="12"/>
        <v>0.31659619450317122</v>
      </c>
      <c r="P39" s="27">
        <f t="shared" si="13"/>
        <v>0.11469344608879492</v>
      </c>
      <c r="Q39" s="27">
        <f t="shared" si="14"/>
        <v>0.1321353065539112</v>
      </c>
      <c r="R39" s="27">
        <f t="shared" si="15"/>
        <v>0.20613107822410148</v>
      </c>
      <c r="S39" s="27">
        <f t="shared" si="16"/>
        <v>0.54704016913319242</v>
      </c>
      <c r="T39" s="26">
        <v>1680</v>
      </c>
    </row>
    <row r="40" spans="1:20" x14ac:dyDescent="0.25">
      <c r="A40" s="25">
        <v>2024</v>
      </c>
      <c r="B40" s="25" t="s">
        <v>25</v>
      </c>
      <c r="C40" s="25" t="s">
        <v>26</v>
      </c>
      <c r="D40" s="27">
        <f t="shared" si="1"/>
        <v>0.30802603036876358</v>
      </c>
      <c r="E40" s="27">
        <f t="shared" si="2"/>
        <v>0.1420824295010846</v>
      </c>
      <c r="F40" s="27">
        <f t="shared" si="3"/>
        <v>0.23156182212581344</v>
      </c>
      <c r="G40" s="27">
        <f t="shared" si="4"/>
        <v>0.3183297180043384</v>
      </c>
      <c r="H40" s="27">
        <f t="shared" si="5"/>
        <v>0.21854663774403471</v>
      </c>
      <c r="I40" s="27">
        <f t="shared" si="6"/>
        <v>0.13449023861171366</v>
      </c>
      <c r="J40" s="27">
        <f t="shared" si="7"/>
        <v>0.17760303687635576</v>
      </c>
      <c r="K40" s="27">
        <f t="shared" si="8"/>
        <v>0.46936008676789587</v>
      </c>
      <c r="L40" s="27">
        <f t="shared" si="9"/>
        <v>0.33378524945770066</v>
      </c>
      <c r="M40" s="27">
        <f t="shared" si="10"/>
        <v>0.12445770065075921</v>
      </c>
      <c r="N40" s="27">
        <f t="shared" si="11"/>
        <v>0.25135574837310193</v>
      </c>
      <c r="O40" s="27">
        <f t="shared" si="12"/>
        <v>0.29040130151843818</v>
      </c>
      <c r="P40" s="27">
        <f t="shared" si="13"/>
        <v>0.17706073752711496</v>
      </c>
      <c r="Q40" s="27">
        <f t="shared" si="14"/>
        <v>0.14343817787418656</v>
      </c>
      <c r="R40" s="27">
        <f t="shared" si="15"/>
        <v>0.17706073752711496</v>
      </c>
      <c r="S40" s="27">
        <f t="shared" si="16"/>
        <v>0.50244034707158347</v>
      </c>
      <c r="T40" s="26">
        <v>3596</v>
      </c>
    </row>
    <row r="41" spans="1:20" x14ac:dyDescent="0.25">
      <c r="A41" s="25">
        <v>2024</v>
      </c>
      <c r="B41" s="25" t="s">
        <v>39</v>
      </c>
      <c r="C41" s="25" t="s">
        <v>40</v>
      </c>
      <c r="D41" s="27">
        <f t="shared" si="1"/>
        <v>0.18912881608339538</v>
      </c>
      <c r="E41" s="27">
        <f t="shared" si="2"/>
        <v>0.16679076693968728</v>
      </c>
      <c r="F41" s="27">
        <f t="shared" si="3"/>
        <v>0.30230826507818315</v>
      </c>
      <c r="G41" s="27">
        <f t="shared" si="4"/>
        <v>0.34177215189873417</v>
      </c>
      <c r="H41" s="27">
        <f t="shared" si="5"/>
        <v>0.13216679076693968</v>
      </c>
      <c r="I41" s="27">
        <f t="shared" si="6"/>
        <v>0.10573343261355175</v>
      </c>
      <c r="J41" s="27">
        <f t="shared" si="7"/>
        <v>0.22673119880863737</v>
      </c>
      <c r="K41" s="27">
        <f t="shared" si="8"/>
        <v>0.53536857781087122</v>
      </c>
      <c r="L41" s="27">
        <f t="shared" si="9"/>
        <v>0.20476545048399106</v>
      </c>
      <c r="M41" s="27">
        <f t="shared" si="10"/>
        <v>0.15078183172002979</v>
      </c>
      <c r="N41" s="27">
        <f t="shared" si="11"/>
        <v>0.3276247207743857</v>
      </c>
      <c r="O41" s="27">
        <f t="shared" si="12"/>
        <v>0.31682799702159342</v>
      </c>
      <c r="P41" s="27">
        <f t="shared" si="13"/>
        <v>0.10461653015636635</v>
      </c>
      <c r="Q41" s="27">
        <f t="shared" si="14"/>
        <v>0.11169024571854058</v>
      </c>
      <c r="R41" s="27">
        <f t="shared" si="15"/>
        <v>0.22375279225614297</v>
      </c>
      <c r="S41" s="27">
        <f t="shared" si="16"/>
        <v>0.55994043186895015</v>
      </c>
      <c r="T41" s="26">
        <v>2526</v>
      </c>
    </row>
    <row r="42" spans="1:20" x14ac:dyDescent="0.25">
      <c r="A42" s="25">
        <v>2024</v>
      </c>
      <c r="B42" s="25" t="s">
        <v>35</v>
      </c>
      <c r="C42" s="25" t="s">
        <v>36</v>
      </c>
      <c r="D42" s="27">
        <f t="shared" si="1"/>
        <v>0.22844509948415623</v>
      </c>
      <c r="E42" s="27">
        <f t="shared" si="2"/>
        <v>0.14738393515106854</v>
      </c>
      <c r="F42" s="27">
        <f t="shared" si="3"/>
        <v>0.29697862932940311</v>
      </c>
      <c r="G42" s="27">
        <f t="shared" si="4"/>
        <v>0.32719233603537212</v>
      </c>
      <c r="H42" s="27">
        <f t="shared" si="5"/>
        <v>0.1643330876934414</v>
      </c>
      <c r="I42" s="27">
        <f t="shared" si="6"/>
        <v>0.1208548268238762</v>
      </c>
      <c r="J42" s="27">
        <f t="shared" si="7"/>
        <v>0.22033898305084745</v>
      </c>
      <c r="K42" s="27">
        <f t="shared" si="8"/>
        <v>0.49447310243183495</v>
      </c>
      <c r="L42" s="27">
        <f t="shared" si="9"/>
        <v>0.24392041267501843</v>
      </c>
      <c r="M42" s="27">
        <f t="shared" si="10"/>
        <v>0.15254237288135594</v>
      </c>
      <c r="N42" s="27">
        <f t="shared" si="11"/>
        <v>0.31171702284450997</v>
      </c>
      <c r="O42" s="27">
        <f t="shared" si="12"/>
        <v>0.29182019159911571</v>
      </c>
      <c r="P42" s="27">
        <f t="shared" si="13"/>
        <v>0.13706705969049374</v>
      </c>
      <c r="Q42" s="27">
        <f t="shared" si="14"/>
        <v>0.12380250552689757</v>
      </c>
      <c r="R42" s="27">
        <f t="shared" si="15"/>
        <v>0.18275607958732498</v>
      </c>
      <c r="S42" s="27">
        <f t="shared" si="16"/>
        <v>0.55637435519528367</v>
      </c>
      <c r="T42" s="26">
        <v>1350</v>
      </c>
    </row>
    <row r="43" spans="1:20" x14ac:dyDescent="0.25">
      <c r="A43" s="25">
        <v>2024</v>
      </c>
      <c r="B43" s="25" t="s">
        <v>33</v>
      </c>
      <c r="C43" s="25" t="s">
        <v>34</v>
      </c>
      <c r="D43" s="27">
        <f t="shared" si="1"/>
        <v>0.278544061302682</v>
      </c>
      <c r="E43" s="27">
        <f t="shared" si="2"/>
        <v>0.15134099616858238</v>
      </c>
      <c r="F43" s="27">
        <f t="shared" si="3"/>
        <v>0.25708812260536401</v>
      </c>
      <c r="G43" s="27">
        <f t="shared" si="4"/>
        <v>0.31302681992337167</v>
      </c>
      <c r="H43" s="27">
        <f t="shared" si="5"/>
        <v>0.15900383141762453</v>
      </c>
      <c r="I43" s="27">
        <f t="shared" si="6"/>
        <v>0.15019157088122606</v>
      </c>
      <c r="J43" s="27">
        <f t="shared" si="7"/>
        <v>0.18697318007662836</v>
      </c>
      <c r="K43" s="27">
        <f t="shared" si="8"/>
        <v>0.50383141762452111</v>
      </c>
      <c r="L43" s="27">
        <f t="shared" si="9"/>
        <v>0.31034482758620691</v>
      </c>
      <c r="M43" s="27">
        <f t="shared" si="10"/>
        <v>0.1421455938697318</v>
      </c>
      <c r="N43" s="27">
        <f t="shared" si="11"/>
        <v>0.27816091954022987</v>
      </c>
      <c r="O43" s="27">
        <f t="shared" si="12"/>
        <v>0.26934865900383143</v>
      </c>
      <c r="P43" s="27">
        <f t="shared" si="13"/>
        <v>0.11762452107279693</v>
      </c>
      <c r="Q43" s="27">
        <f t="shared" si="14"/>
        <v>0.15785440613026819</v>
      </c>
      <c r="R43" s="27">
        <f t="shared" si="15"/>
        <v>0.18697318007662836</v>
      </c>
      <c r="S43" s="27">
        <f t="shared" si="16"/>
        <v>0.53754789272030656</v>
      </c>
      <c r="T43" s="26">
        <v>2633</v>
      </c>
    </row>
    <row r="44" spans="1:20" x14ac:dyDescent="0.25">
      <c r="A44" s="25">
        <v>2024</v>
      </c>
      <c r="B44" s="25" t="s">
        <v>27</v>
      </c>
      <c r="C44" s="25" t="s">
        <v>28</v>
      </c>
      <c r="D44" s="27">
        <f t="shared" si="1"/>
        <v>0.34974093264248707</v>
      </c>
      <c r="E44" s="27">
        <f t="shared" si="2"/>
        <v>0.18134715025906736</v>
      </c>
      <c r="F44" s="27">
        <f t="shared" si="3"/>
        <v>0.25647668393782386</v>
      </c>
      <c r="G44" s="27">
        <f t="shared" si="4"/>
        <v>0.21243523316062177</v>
      </c>
      <c r="H44" s="27">
        <f t="shared" si="5"/>
        <v>0.25388601036269431</v>
      </c>
      <c r="I44" s="27">
        <f t="shared" si="6"/>
        <v>0.17098445595854922</v>
      </c>
      <c r="J44" s="27">
        <f t="shared" si="7"/>
        <v>0.20207253886010362</v>
      </c>
      <c r="K44" s="27">
        <f t="shared" si="8"/>
        <v>0.37305699481865284</v>
      </c>
      <c r="L44" s="27">
        <f t="shared" si="9"/>
        <v>0.3549222797927461</v>
      </c>
      <c r="M44" s="27">
        <f t="shared" si="10"/>
        <v>0.15284974093264247</v>
      </c>
      <c r="N44" s="27">
        <f t="shared" si="11"/>
        <v>0.31088082901554404</v>
      </c>
      <c r="O44" s="27">
        <f t="shared" si="12"/>
        <v>0.18134715025906736</v>
      </c>
      <c r="P44" s="27">
        <f t="shared" si="13"/>
        <v>0.21502590673575128</v>
      </c>
      <c r="Q44" s="27">
        <f t="shared" si="14"/>
        <v>0.20207253886010362</v>
      </c>
      <c r="R44" s="27">
        <f t="shared" si="15"/>
        <v>0.18911917098445596</v>
      </c>
      <c r="S44" s="27">
        <f t="shared" si="16"/>
        <v>0.39378238341968913</v>
      </c>
      <c r="T44" s="26">
        <v>346</v>
      </c>
    </row>
    <row r="45" spans="1:20" x14ac:dyDescent="0.25">
      <c r="A45" s="25">
        <v>2024</v>
      </c>
      <c r="B45" s="25" t="s">
        <v>137</v>
      </c>
      <c r="C45" s="25" t="s">
        <v>138</v>
      </c>
      <c r="D45" s="27">
        <f t="shared" si="1"/>
        <v>0.19354838709677419</v>
      </c>
      <c r="E45" s="27">
        <f t="shared" si="2"/>
        <v>9.6774193548387094E-2</v>
      </c>
      <c r="F45" s="27">
        <f t="shared" si="3"/>
        <v>0.35483870967741937</v>
      </c>
      <c r="G45" s="27">
        <f t="shared" si="4"/>
        <v>0.35483870967741937</v>
      </c>
      <c r="H45" s="27">
        <f t="shared" si="5"/>
        <v>0.19354838709677419</v>
      </c>
      <c r="I45" s="27">
        <f t="shared" si="6"/>
        <v>3.2258064516129031E-2</v>
      </c>
      <c r="J45" s="27">
        <f t="shared" si="7"/>
        <v>0.22580645161290322</v>
      </c>
      <c r="K45" s="27">
        <f t="shared" si="8"/>
        <v>0.54838709677419351</v>
      </c>
      <c r="L45" s="27">
        <f t="shared" si="9"/>
        <v>0.22580645161290322</v>
      </c>
      <c r="M45" s="27">
        <f t="shared" si="10"/>
        <v>9.6774193548387094E-2</v>
      </c>
      <c r="N45" s="27">
        <f t="shared" si="11"/>
        <v>0.29032258064516131</v>
      </c>
      <c r="O45" s="27">
        <f t="shared" si="12"/>
        <v>0.38709677419354838</v>
      </c>
      <c r="P45" s="27">
        <f t="shared" si="13"/>
        <v>0.12903225806451613</v>
      </c>
      <c r="Q45" s="27">
        <f t="shared" si="14"/>
        <v>3.2258064516129031E-2</v>
      </c>
      <c r="R45" s="27">
        <f t="shared" si="15"/>
        <v>0.29032258064516131</v>
      </c>
      <c r="S45" s="27">
        <f t="shared" si="16"/>
        <v>0.54838709677419351</v>
      </c>
      <c r="T45" s="26">
        <v>16</v>
      </c>
    </row>
    <row r="46" spans="1:20" x14ac:dyDescent="0.25">
      <c r="A46" s="25">
        <v>2024</v>
      </c>
      <c r="B46" s="25" t="s">
        <v>23</v>
      </c>
      <c r="C46" s="25" t="s">
        <v>24</v>
      </c>
      <c r="D46" s="27">
        <f t="shared" si="1"/>
        <v>0.24927466150870406</v>
      </c>
      <c r="E46" s="27">
        <f t="shared" si="2"/>
        <v>0.16320116054158607</v>
      </c>
      <c r="F46" s="27">
        <f t="shared" si="3"/>
        <v>0.27248549323017407</v>
      </c>
      <c r="G46" s="27">
        <f t="shared" si="4"/>
        <v>0.31503868471953578</v>
      </c>
      <c r="H46" s="27">
        <f t="shared" si="5"/>
        <v>0.18617021276595744</v>
      </c>
      <c r="I46" s="27">
        <f t="shared" si="6"/>
        <v>0.12645067698259188</v>
      </c>
      <c r="J46" s="27">
        <f t="shared" si="7"/>
        <v>0.19439071566731142</v>
      </c>
      <c r="K46" s="27">
        <f t="shared" si="8"/>
        <v>0.49298839458413929</v>
      </c>
      <c r="L46" s="27">
        <f t="shared" si="9"/>
        <v>0.27635396518375244</v>
      </c>
      <c r="M46" s="27">
        <f t="shared" si="10"/>
        <v>0.14119922630560927</v>
      </c>
      <c r="N46" s="27">
        <f t="shared" si="11"/>
        <v>0.28868471953578334</v>
      </c>
      <c r="O46" s="27">
        <f t="shared" si="12"/>
        <v>0.29376208897485495</v>
      </c>
      <c r="P46" s="27">
        <f t="shared" si="13"/>
        <v>0.14216634429400388</v>
      </c>
      <c r="Q46" s="27">
        <f t="shared" si="14"/>
        <v>0.13902321083172148</v>
      </c>
      <c r="R46" s="27">
        <f t="shared" si="15"/>
        <v>0.1926982591876209</v>
      </c>
      <c r="S46" s="27">
        <f t="shared" si="16"/>
        <v>0.52611218568665374</v>
      </c>
      <c r="T46" s="26">
        <v>3946</v>
      </c>
    </row>
    <row r="47" spans="1:20" x14ac:dyDescent="0.25">
      <c r="A47" s="25">
        <v>2024</v>
      </c>
      <c r="B47" s="25" t="s">
        <v>91</v>
      </c>
      <c r="C47" s="25" t="s">
        <v>93</v>
      </c>
      <c r="D47" s="27">
        <f t="shared" si="1"/>
        <v>0.15481171548117154</v>
      </c>
      <c r="E47" s="27">
        <f t="shared" si="2"/>
        <v>0.20083682008368201</v>
      </c>
      <c r="F47" s="27">
        <f t="shared" si="3"/>
        <v>0.34309623430962344</v>
      </c>
      <c r="G47" s="27">
        <f t="shared" si="4"/>
        <v>0.30125523012552302</v>
      </c>
      <c r="H47" s="27">
        <f t="shared" si="5"/>
        <v>9.2050209205020925E-2</v>
      </c>
      <c r="I47" s="27">
        <f t="shared" si="6"/>
        <v>0.13389121338912133</v>
      </c>
      <c r="J47" s="27">
        <f t="shared" si="7"/>
        <v>0.21338912133891214</v>
      </c>
      <c r="K47" s="27">
        <f t="shared" si="8"/>
        <v>0.56066945606694563</v>
      </c>
      <c r="L47" s="27">
        <f t="shared" si="9"/>
        <v>0.20083682008368201</v>
      </c>
      <c r="M47" s="27">
        <f t="shared" si="10"/>
        <v>0.14644351464435146</v>
      </c>
      <c r="N47" s="27">
        <f t="shared" si="11"/>
        <v>0.33054393305439328</v>
      </c>
      <c r="O47" s="27">
        <f t="shared" si="12"/>
        <v>0.32217573221757323</v>
      </c>
      <c r="P47" s="27">
        <f t="shared" si="13"/>
        <v>5.4393305439330547E-2</v>
      </c>
      <c r="Q47" s="27">
        <f t="shared" si="14"/>
        <v>0.13389121338912133</v>
      </c>
      <c r="R47" s="27">
        <f t="shared" si="15"/>
        <v>0.24686192468619247</v>
      </c>
      <c r="S47" s="27">
        <f t="shared" si="16"/>
        <v>0.56485355648535562</v>
      </c>
      <c r="T47" s="26">
        <v>235</v>
      </c>
    </row>
    <row r="48" spans="1:20" x14ac:dyDescent="0.25">
      <c r="A48" s="25">
        <v>2024</v>
      </c>
      <c r="B48" s="25" t="s">
        <v>29</v>
      </c>
      <c r="C48" s="25" t="s">
        <v>130</v>
      </c>
      <c r="D48" s="27">
        <f t="shared" si="1"/>
        <v>0.28462998102466791</v>
      </c>
      <c r="E48" s="27">
        <f t="shared" si="2"/>
        <v>0.16698292220113853</v>
      </c>
      <c r="F48" s="27">
        <f t="shared" si="3"/>
        <v>0.27229601518026564</v>
      </c>
      <c r="G48" s="27">
        <f t="shared" si="4"/>
        <v>0.27609108159392787</v>
      </c>
      <c r="H48" s="27">
        <f t="shared" si="5"/>
        <v>0.20208728652751423</v>
      </c>
      <c r="I48" s="27">
        <f t="shared" si="6"/>
        <v>0.14231499051233396</v>
      </c>
      <c r="J48" s="27">
        <f t="shared" si="7"/>
        <v>0.22201138519924099</v>
      </c>
      <c r="K48" s="27">
        <f t="shared" si="8"/>
        <v>0.43358633776091082</v>
      </c>
      <c r="L48" s="27">
        <f t="shared" si="9"/>
        <v>0.29981024667931688</v>
      </c>
      <c r="M48" s="27">
        <f t="shared" si="10"/>
        <v>0.16318785578747627</v>
      </c>
      <c r="N48" s="27">
        <f t="shared" si="11"/>
        <v>0.30550284629981023</v>
      </c>
      <c r="O48" s="27">
        <f t="shared" si="12"/>
        <v>0.23149905123339659</v>
      </c>
      <c r="P48" s="27">
        <f t="shared" si="13"/>
        <v>0.16508538899430741</v>
      </c>
      <c r="Q48" s="27">
        <f t="shared" si="14"/>
        <v>0.15180265654648956</v>
      </c>
      <c r="R48" s="27">
        <f t="shared" si="15"/>
        <v>0.2049335863377609</v>
      </c>
      <c r="S48" s="27">
        <f t="shared" si="16"/>
        <v>0.4781783681214421</v>
      </c>
      <c r="T48" s="26">
        <v>870</v>
      </c>
    </row>
    <row r="49" spans="1:20" x14ac:dyDescent="0.25">
      <c r="A49" s="25">
        <v>2024</v>
      </c>
      <c r="B49" s="25" t="s">
        <v>87</v>
      </c>
      <c r="C49" s="25" t="s">
        <v>88</v>
      </c>
      <c r="D49" s="27">
        <f t="shared" si="1"/>
        <v>0.14851485148514851</v>
      </c>
      <c r="E49" s="27">
        <f t="shared" si="2"/>
        <v>0.21122112211221122</v>
      </c>
      <c r="F49" s="27">
        <f t="shared" si="3"/>
        <v>0.33333333333333331</v>
      </c>
      <c r="G49" s="27">
        <f t="shared" si="4"/>
        <v>0.30693069306930693</v>
      </c>
      <c r="H49" s="27">
        <f t="shared" si="5"/>
        <v>9.9009900990099015E-2</v>
      </c>
      <c r="I49" s="27">
        <f t="shared" si="6"/>
        <v>0.14521452145214522</v>
      </c>
      <c r="J49" s="27">
        <f t="shared" si="7"/>
        <v>0.25082508250825081</v>
      </c>
      <c r="K49" s="27">
        <f t="shared" si="8"/>
        <v>0.50495049504950495</v>
      </c>
      <c r="L49" s="27">
        <f t="shared" si="9"/>
        <v>0.18811881188118812</v>
      </c>
      <c r="M49" s="27">
        <f t="shared" si="10"/>
        <v>0.19141914191419143</v>
      </c>
      <c r="N49" s="27">
        <f t="shared" si="11"/>
        <v>0.33663366336633666</v>
      </c>
      <c r="O49" s="27">
        <f t="shared" si="12"/>
        <v>0.28382838283828382</v>
      </c>
      <c r="P49" s="27">
        <f t="shared" si="13"/>
        <v>5.2805280528052806E-2</v>
      </c>
      <c r="Q49" s="27">
        <f t="shared" si="14"/>
        <v>0.15181518151815182</v>
      </c>
      <c r="R49" s="27">
        <f t="shared" si="15"/>
        <v>0.22772277227722773</v>
      </c>
      <c r="S49" s="27">
        <f t="shared" si="16"/>
        <v>0.56765676567656764</v>
      </c>
      <c r="T49" s="26">
        <v>287</v>
      </c>
    </row>
    <row r="50" spans="1:20" x14ac:dyDescent="0.25">
      <c r="A50" s="25">
        <v>2024</v>
      </c>
      <c r="B50" s="25" t="s">
        <v>126</v>
      </c>
      <c r="C50" s="25" t="s">
        <v>125</v>
      </c>
      <c r="D50" s="27">
        <f t="shared" si="1"/>
        <v>0.2</v>
      </c>
      <c r="E50" s="27">
        <f t="shared" si="2"/>
        <v>0.16363636363636364</v>
      </c>
      <c r="F50" s="27">
        <f t="shared" si="3"/>
        <v>0.23636363636363636</v>
      </c>
      <c r="G50" s="27">
        <f t="shared" si="4"/>
        <v>0.4</v>
      </c>
      <c r="H50" s="27">
        <f t="shared" si="5"/>
        <v>0.10909090909090909</v>
      </c>
      <c r="I50" s="27">
        <f t="shared" si="6"/>
        <v>0.14545454545454545</v>
      </c>
      <c r="J50" s="27">
        <f t="shared" si="7"/>
        <v>0.2</v>
      </c>
      <c r="K50" s="27">
        <f t="shared" si="8"/>
        <v>0.54545454545454541</v>
      </c>
      <c r="L50" s="27">
        <f t="shared" si="9"/>
        <v>0.25454545454545452</v>
      </c>
      <c r="M50" s="27">
        <f t="shared" si="10"/>
        <v>9.0909090909090912E-2</v>
      </c>
      <c r="N50" s="27">
        <f t="shared" si="11"/>
        <v>0.23636363636363636</v>
      </c>
      <c r="O50" s="27">
        <f t="shared" si="12"/>
        <v>0.41818181818181815</v>
      </c>
      <c r="P50" s="27">
        <f t="shared" si="13"/>
        <v>7.2727272727272724E-2</v>
      </c>
      <c r="Q50" s="27">
        <f t="shared" si="14"/>
        <v>0.10909090909090909</v>
      </c>
      <c r="R50" s="27">
        <f t="shared" si="15"/>
        <v>0.23636363636363636</v>
      </c>
      <c r="S50" s="27">
        <f t="shared" si="16"/>
        <v>0.58181818181818179</v>
      </c>
      <c r="T50" s="26">
        <v>42</v>
      </c>
    </row>
    <row r="51" spans="1:20" x14ac:dyDescent="0.25">
      <c r="A51" s="25">
        <v>2024</v>
      </c>
      <c r="B51" s="25" t="s">
        <v>139</v>
      </c>
      <c r="C51" s="25" t="s">
        <v>140</v>
      </c>
      <c r="D51" s="27">
        <f t="shared" si="1"/>
        <v>0.2857142857142857</v>
      </c>
      <c r="E51" s="27">
        <f t="shared" si="2"/>
        <v>0.19047619047619047</v>
      </c>
      <c r="F51" s="27">
        <f t="shared" si="3"/>
        <v>0.33333333333333331</v>
      </c>
      <c r="G51" s="27">
        <f t="shared" si="4"/>
        <v>0.19047619047619047</v>
      </c>
      <c r="H51" s="27">
        <f t="shared" si="5"/>
        <v>0.2857142857142857</v>
      </c>
      <c r="I51" s="27">
        <f t="shared" si="6"/>
        <v>9.5238095238095233E-2</v>
      </c>
      <c r="J51" s="27">
        <f t="shared" si="7"/>
        <v>0.19047619047619047</v>
      </c>
      <c r="K51" s="27">
        <f t="shared" si="8"/>
        <v>0.42857142857142855</v>
      </c>
      <c r="L51" s="27">
        <f t="shared" si="9"/>
        <v>0.33333333333333331</v>
      </c>
      <c r="M51" s="27">
        <f t="shared" si="10"/>
        <v>0.14285714285714285</v>
      </c>
      <c r="N51" s="27">
        <f t="shared" si="11"/>
        <v>0.47619047619047616</v>
      </c>
      <c r="O51" s="27">
        <f t="shared" si="12"/>
        <v>4.7619047619047616E-2</v>
      </c>
      <c r="P51" s="27">
        <f t="shared" si="13"/>
        <v>0.19047619047619047</v>
      </c>
      <c r="Q51" s="27">
        <f t="shared" si="14"/>
        <v>0.14285714285714285</v>
      </c>
      <c r="R51" s="27">
        <f t="shared" si="15"/>
        <v>0.14285714285714285</v>
      </c>
      <c r="S51" s="27">
        <f t="shared" si="16"/>
        <v>0.52380952380952384</v>
      </c>
      <c r="T51" s="26">
        <v>15</v>
      </c>
    </row>
    <row r="52" spans="1:20" x14ac:dyDescent="0.25">
      <c r="A52" s="25">
        <v>2024</v>
      </c>
      <c r="B52" s="25" t="s">
        <v>131</v>
      </c>
      <c r="C52" s="25" t="s">
        <v>132</v>
      </c>
      <c r="D52" s="27">
        <f t="shared" si="1"/>
        <v>0.28260869565217389</v>
      </c>
      <c r="E52" s="27">
        <f t="shared" si="2"/>
        <v>0.10869565217391304</v>
      </c>
      <c r="F52" s="27">
        <f t="shared" si="3"/>
        <v>0.30434782608695654</v>
      </c>
      <c r="G52" s="27">
        <f t="shared" si="4"/>
        <v>0.30434782608695654</v>
      </c>
      <c r="H52" s="27">
        <f t="shared" si="5"/>
        <v>0.17391304347826086</v>
      </c>
      <c r="I52" s="27">
        <f t="shared" si="6"/>
        <v>0.10869565217391304</v>
      </c>
      <c r="J52" s="27">
        <f t="shared" si="7"/>
        <v>0.19565217391304349</v>
      </c>
      <c r="K52" s="27">
        <f t="shared" si="8"/>
        <v>0.52173913043478259</v>
      </c>
      <c r="L52" s="27">
        <f t="shared" si="9"/>
        <v>0.28260869565217389</v>
      </c>
      <c r="M52" s="27">
        <f t="shared" si="10"/>
        <v>0.17391304347826086</v>
      </c>
      <c r="N52" s="27">
        <f t="shared" si="11"/>
        <v>0.17391304347826086</v>
      </c>
      <c r="O52" s="27">
        <f t="shared" si="12"/>
        <v>0.36956521739130432</v>
      </c>
      <c r="P52" s="27">
        <f t="shared" si="13"/>
        <v>0.13043478260869565</v>
      </c>
      <c r="Q52" s="27">
        <f t="shared" si="14"/>
        <v>0.15217391304347827</v>
      </c>
      <c r="R52" s="27">
        <f t="shared" si="15"/>
        <v>0.19565217391304349</v>
      </c>
      <c r="S52" s="27">
        <f t="shared" si="16"/>
        <v>0.52173913043478259</v>
      </c>
      <c r="T52" s="26">
        <v>32</v>
      </c>
    </row>
    <row r="53" spans="1:20" x14ac:dyDescent="0.25">
      <c r="A53" s="25">
        <v>2024</v>
      </c>
      <c r="B53" s="25" t="s">
        <v>45</v>
      </c>
      <c r="C53" s="25" t="s">
        <v>46</v>
      </c>
      <c r="D53" s="27">
        <f t="shared" si="1"/>
        <v>0.57709923664122142</v>
      </c>
      <c r="E53" s="27">
        <f t="shared" si="2"/>
        <v>0.11755725190839694</v>
      </c>
      <c r="F53" s="27">
        <f t="shared" si="3"/>
        <v>0.10839694656488549</v>
      </c>
      <c r="G53" s="27">
        <f t="shared" si="4"/>
        <v>0.19694656488549619</v>
      </c>
      <c r="H53" s="27">
        <f t="shared" si="5"/>
        <v>0.43435114503816796</v>
      </c>
      <c r="I53" s="27">
        <f t="shared" si="6"/>
        <v>0.17022900763358778</v>
      </c>
      <c r="J53" s="27">
        <f t="shared" si="7"/>
        <v>0.11221374045801527</v>
      </c>
      <c r="K53" s="27">
        <f t="shared" si="8"/>
        <v>0.28320610687022901</v>
      </c>
      <c r="L53" s="27">
        <f t="shared" si="9"/>
        <v>0.60610687022900767</v>
      </c>
      <c r="M53" s="27">
        <f t="shared" si="10"/>
        <v>9.9236641221374045E-2</v>
      </c>
      <c r="N53" s="27">
        <f t="shared" si="11"/>
        <v>0.1183206106870229</v>
      </c>
      <c r="O53" s="27">
        <f t="shared" si="12"/>
        <v>0.17633587786259541</v>
      </c>
      <c r="P53" s="27">
        <f t="shared" si="13"/>
        <v>0.3801526717557252</v>
      </c>
      <c r="Q53" s="27">
        <f t="shared" si="14"/>
        <v>0.20992366412213739</v>
      </c>
      <c r="R53" s="27">
        <f t="shared" si="15"/>
        <v>0.11603053435114503</v>
      </c>
      <c r="S53" s="27">
        <f t="shared" si="16"/>
        <v>0.29389312977099236</v>
      </c>
      <c r="T53" s="26">
        <v>1184</v>
      </c>
    </row>
    <row r="54" spans="1:20" x14ac:dyDescent="0.25">
      <c r="A54" s="23" t="s">
        <v>118</v>
      </c>
      <c r="B54" s="23">
        <f>COUNTA(B30:B53)</f>
        <v>24</v>
      </c>
      <c r="C54" s="23"/>
      <c r="D54" s="27">
        <f t="shared" si="1"/>
        <v>0.29297951359769975</v>
      </c>
      <c r="E54" s="27">
        <f t="shared" si="2"/>
        <v>0.1516113573739068</v>
      </c>
      <c r="F54" s="27">
        <f t="shared" si="3"/>
        <v>0.2410446867137894</v>
      </c>
      <c r="G54" s="27">
        <f t="shared" si="4"/>
        <v>0.31436444231460403</v>
      </c>
      <c r="H54" s="27">
        <f t="shared" si="5"/>
        <v>0.20402539834671141</v>
      </c>
      <c r="I54" s="27">
        <f t="shared" si="6"/>
        <v>0.13780400143764227</v>
      </c>
      <c r="J54" s="27">
        <f t="shared" si="7"/>
        <v>0.18392835749371031</v>
      </c>
      <c r="K54" s="27">
        <f t="shared" si="8"/>
        <v>0.47424224272193605</v>
      </c>
      <c r="L54" s="27">
        <f t="shared" si="9"/>
        <v>0.31900682880076675</v>
      </c>
      <c r="M54" s="27">
        <f t="shared" si="10"/>
        <v>0.13400023960704444</v>
      </c>
      <c r="N54" s="27">
        <f t="shared" si="11"/>
        <v>0.26644303342518272</v>
      </c>
      <c r="O54" s="27">
        <f t="shared" si="12"/>
        <v>0.2805498981670061</v>
      </c>
      <c r="P54" s="27">
        <f t="shared" si="13"/>
        <v>0.16478974481849767</v>
      </c>
      <c r="Q54" s="27">
        <f t="shared" si="14"/>
        <v>0.15092248712112136</v>
      </c>
      <c r="R54" s="27">
        <f t="shared" si="15"/>
        <v>0.1780879357853121</v>
      </c>
      <c r="S54" s="27">
        <f t="shared" si="16"/>
        <v>0.50619983227506893</v>
      </c>
      <c r="T54" s="23">
        <f t="shared" ref="T54" si="17">SUM(T30:T53)</f>
        <v>31421</v>
      </c>
    </row>
    <row r="56" spans="1:20" x14ac:dyDescent="0.25">
      <c r="C56" s="25" t="s">
        <v>118</v>
      </c>
      <c r="D56" s="10" t="s">
        <v>83</v>
      </c>
      <c r="E56" s="10" t="s">
        <v>84</v>
      </c>
      <c r="F56" s="10" t="s">
        <v>61</v>
      </c>
      <c r="G56" s="10" t="s">
        <v>85</v>
      </c>
    </row>
    <row r="57" spans="1:20" x14ac:dyDescent="0.25">
      <c r="C57" s="10" t="s">
        <v>57</v>
      </c>
      <c r="D57" s="11">
        <f>D54</f>
        <v>0.29297951359769975</v>
      </c>
      <c r="E57" s="11">
        <f>H54</f>
        <v>0.20402539834671141</v>
      </c>
      <c r="F57" s="11">
        <f>L54</f>
        <v>0.31900682880076675</v>
      </c>
      <c r="G57" s="11">
        <f>P54</f>
        <v>0.16478974481849767</v>
      </c>
    </row>
    <row r="58" spans="1:20" x14ac:dyDescent="0.25">
      <c r="C58" s="10" t="s">
        <v>67</v>
      </c>
      <c r="D58" s="11">
        <f>E54</f>
        <v>0.1516113573739068</v>
      </c>
      <c r="E58" s="11">
        <f>I54</f>
        <v>0.13780400143764227</v>
      </c>
      <c r="F58" s="11">
        <f>M54</f>
        <v>0.13400023960704444</v>
      </c>
      <c r="G58" s="11">
        <f>Q54</f>
        <v>0.15092248712112136</v>
      </c>
    </row>
    <row r="59" spans="1:20" x14ac:dyDescent="0.25">
      <c r="C59" s="10" t="s">
        <v>86</v>
      </c>
      <c r="D59" s="11">
        <f>F54</f>
        <v>0.2410446867137894</v>
      </c>
      <c r="E59" s="11">
        <f>J54</f>
        <v>0.18392835749371031</v>
      </c>
      <c r="F59" s="11">
        <f>N54</f>
        <v>0.26644303342518272</v>
      </c>
      <c r="G59" s="11">
        <f>R54</f>
        <v>0.1780879357853121</v>
      </c>
    </row>
    <row r="60" spans="1:20" x14ac:dyDescent="0.25">
      <c r="C60" s="10" t="s">
        <v>68</v>
      </c>
      <c r="D60" s="11">
        <f>G54</f>
        <v>0.31436444231460403</v>
      </c>
      <c r="E60" s="11">
        <f>K54</f>
        <v>0.47424224272193605</v>
      </c>
      <c r="F60" s="11">
        <f>O54</f>
        <v>0.2805498981670061</v>
      </c>
      <c r="G60" s="11">
        <f>S54</f>
        <v>0.50619983227506893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B37A0-7B5E-4536-B0DE-9F594E215D64}">
  <dimension ref="A2:T60"/>
  <sheetViews>
    <sheetView tabSelected="1" zoomScale="90" zoomScaleNormal="90" workbookViewId="0">
      <selection activeCell="E47" sqref="E47"/>
    </sheetView>
  </sheetViews>
  <sheetFormatPr baseColWidth="10" defaultColWidth="9.140625" defaultRowHeight="15" x14ac:dyDescent="0.25"/>
  <cols>
    <col min="2" max="2" width="4.85546875" customWidth="1"/>
    <col min="3" max="3" width="11.28515625" customWidth="1"/>
  </cols>
  <sheetData>
    <row r="2" spans="1:20" ht="38.25" x14ac:dyDescent="0.25">
      <c r="A2" s="24" t="s">
        <v>99</v>
      </c>
      <c r="B2" s="24" t="s">
        <v>100</v>
      </c>
      <c r="C2" s="24" t="s">
        <v>101</v>
      </c>
      <c r="D2" s="24" t="s">
        <v>102</v>
      </c>
      <c r="E2" s="24" t="s">
        <v>103</v>
      </c>
      <c r="F2" s="24" t="s">
        <v>104</v>
      </c>
      <c r="G2" s="24" t="s">
        <v>105</v>
      </c>
      <c r="H2" s="24" t="s">
        <v>106</v>
      </c>
      <c r="I2" s="24" t="s">
        <v>107</v>
      </c>
      <c r="J2" s="24" t="s">
        <v>108</v>
      </c>
      <c r="K2" s="24" t="s">
        <v>109</v>
      </c>
      <c r="L2" s="24" t="s">
        <v>110</v>
      </c>
      <c r="M2" s="24" t="s">
        <v>111</v>
      </c>
      <c r="N2" s="24" t="s">
        <v>112</v>
      </c>
      <c r="O2" s="24" t="s">
        <v>113</v>
      </c>
      <c r="P2" s="24" t="s">
        <v>114</v>
      </c>
      <c r="Q2" s="24" t="s">
        <v>115</v>
      </c>
      <c r="R2" s="24" t="s">
        <v>116</v>
      </c>
      <c r="S2" s="24" t="s">
        <v>117</v>
      </c>
      <c r="T2" s="24" t="s">
        <v>118</v>
      </c>
    </row>
    <row r="3" spans="1:20" x14ac:dyDescent="0.25">
      <c r="A3" s="17">
        <v>2025</v>
      </c>
      <c r="B3" s="17" t="s">
        <v>123</v>
      </c>
      <c r="C3" s="17" t="s">
        <v>124</v>
      </c>
      <c r="D3" s="14">
        <v>7</v>
      </c>
      <c r="E3" s="14">
        <v>13</v>
      </c>
      <c r="F3" s="14">
        <v>39</v>
      </c>
      <c r="G3" s="14">
        <v>40</v>
      </c>
      <c r="H3" s="14">
        <v>3</v>
      </c>
      <c r="I3" s="14">
        <v>8</v>
      </c>
      <c r="J3" s="14">
        <v>20</v>
      </c>
      <c r="K3" s="14">
        <v>68</v>
      </c>
      <c r="L3" s="14">
        <v>8</v>
      </c>
      <c r="M3" s="14">
        <v>10</v>
      </c>
      <c r="N3" s="14">
        <v>39</v>
      </c>
      <c r="O3" s="14">
        <v>42</v>
      </c>
      <c r="P3" s="14">
        <v>2</v>
      </c>
      <c r="Q3" s="14">
        <v>8</v>
      </c>
      <c r="R3" s="14">
        <v>19</v>
      </c>
      <c r="S3" s="14">
        <v>70</v>
      </c>
      <c r="T3" s="14">
        <v>99</v>
      </c>
    </row>
    <row r="4" spans="1:20" x14ac:dyDescent="0.25">
      <c r="A4" s="17">
        <v>2025</v>
      </c>
      <c r="B4" s="17" t="s">
        <v>120</v>
      </c>
      <c r="C4" s="17" t="s">
        <v>121</v>
      </c>
      <c r="D4" s="14">
        <v>16</v>
      </c>
      <c r="E4" s="14">
        <v>10</v>
      </c>
      <c r="F4" s="14">
        <v>33</v>
      </c>
      <c r="G4" s="14">
        <v>49</v>
      </c>
      <c r="H4" s="14">
        <v>9</v>
      </c>
      <c r="I4" s="14">
        <v>8</v>
      </c>
      <c r="J4" s="14">
        <v>20</v>
      </c>
      <c r="K4" s="14">
        <v>71</v>
      </c>
      <c r="L4" s="14">
        <v>15</v>
      </c>
      <c r="M4" s="14">
        <v>11</v>
      </c>
      <c r="N4" s="14">
        <v>39</v>
      </c>
      <c r="O4" s="14">
        <v>43</v>
      </c>
      <c r="P4" s="14">
        <v>6</v>
      </c>
      <c r="Q4" s="14">
        <v>9</v>
      </c>
      <c r="R4" s="14">
        <v>17</v>
      </c>
      <c r="S4" s="14">
        <v>76</v>
      </c>
      <c r="T4" s="14">
        <v>108</v>
      </c>
    </row>
    <row r="5" spans="1:20" x14ac:dyDescent="0.25">
      <c r="A5" s="17">
        <v>2025</v>
      </c>
      <c r="B5" s="17" t="s">
        <v>41</v>
      </c>
      <c r="C5" s="17" t="s">
        <v>42</v>
      </c>
      <c r="D5" s="14">
        <v>466</v>
      </c>
      <c r="E5" s="14">
        <v>292</v>
      </c>
      <c r="F5" s="14">
        <v>593</v>
      </c>
      <c r="G5" s="14">
        <v>874</v>
      </c>
      <c r="H5" s="14">
        <v>341</v>
      </c>
      <c r="I5" s="14">
        <v>216</v>
      </c>
      <c r="J5" s="14">
        <v>376</v>
      </c>
      <c r="K5" s="14">
        <v>1292</v>
      </c>
      <c r="L5" s="14">
        <v>525</v>
      </c>
      <c r="M5" s="14">
        <v>252</v>
      </c>
      <c r="N5" s="14">
        <v>667</v>
      </c>
      <c r="O5" s="14">
        <v>781</v>
      </c>
      <c r="P5" s="14">
        <v>243</v>
      </c>
      <c r="Q5" s="14">
        <v>254</v>
      </c>
      <c r="R5" s="14">
        <v>371</v>
      </c>
      <c r="S5" s="14">
        <v>1357</v>
      </c>
      <c r="T5" s="14">
        <v>2225</v>
      </c>
    </row>
    <row r="6" spans="1:20" x14ac:dyDescent="0.25">
      <c r="A6" s="17">
        <v>2025</v>
      </c>
      <c r="B6" s="17" t="s">
        <v>89</v>
      </c>
      <c r="C6" s="17" t="s">
        <v>90</v>
      </c>
      <c r="D6" s="14">
        <v>36</v>
      </c>
      <c r="E6" s="14">
        <v>17</v>
      </c>
      <c r="F6" s="14">
        <v>29</v>
      </c>
      <c r="G6" s="14">
        <v>59</v>
      </c>
      <c r="H6" s="14">
        <v>25</v>
      </c>
      <c r="I6" s="14">
        <v>18</v>
      </c>
      <c r="J6" s="14">
        <v>26</v>
      </c>
      <c r="K6" s="14">
        <v>72</v>
      </c>
      <c r="L6" s="14">
        <v>37</v>
      </c>
      <c r="M6" s="14">
        <v>20</v>
      </c>
      <c r="N6" s="14">
        <v>35</v>
      </c>
      <c r="O6" s="14">
        <v>49</v>
      </c>
      <c r="P6" s="14">
        <v>14</v>
      </c>
      <c r="Q6" s="14">
        <v>23</v>
      </c>
      <c r="R6" s="14">
        <v>24</v>
      </c>
      <c r="S6" s="14">
        <v>80</v>
      </c>
      <c r="T6" s="14">
        <v>141</v>
      </c>
    </row>
    <row r="7" spans="1:20" x14ac:dyDescent="0.25">
      <c r="A7" s="17">
        <v>2025</v>
      </c>
      <c r="B7" s="17" t="s">
        <v>21</v>
      </c>
      <c r="C7" s="17" t="s">
        <v>22</v>
      </c>
      <c r="D7" s="14">
        <v>476</v>
      </c>
      <c r="E7" s="14">
        <v>219</v>
      </c>
      <c r="F7" s="14">
        <v>361</v>
      </c>
      <c r="G7" s="14">
        <v>409</v>
      </c>
      <c r="H7" s="14">
        <v>344</v>
      </c>
      <c r="I7" s="14">
        <v>218</v>
      </c>
      <c r="J7" s="14">
        <v>264</v>
      </c>
      <c r="K7" s="14">
        <v>639</v>
      </c>
      <c r="L7" s="14">
        <v>517</v>
      </c>
      <c r="M7" s="14">
        <v>195</v>
      </c>
      <c r="N7" s="14">
        <v>387</v>
      </c>
      <c r="O7" s="14">
        <v>366</v>
      </c>
      <c r="P7" s="14">
        <v>298</v>
      </c>
      <c r="Q7" s="14">
        <v>231</v>
      </c>
      <c r="R7" s="14">
        <v>240</v>
      </c>
      <c r="S7" s="14">
        <v>696</v>
      </c>
      <c r="T7" s="14">
        <v>1465</v>
      </c>
    </row>
    <row r="8" spans="1:20" x14ac:dyDescent="0.25">
      <c r="A8" s="17">
        <v>2025</v>
      </c>
      <c r="B8" s="17" t="s">
        <v>31</v>
      </c>
      <c r="C8" s="17" t="s">
        <v>32</v>
      </c>
      <c r="D8" s="14">
        <v>569</v>
      </c>
      <c r="E8" s="14">
        <v>369</v>
      </c>
      <c r="F8" s="14">
        <v>550</v>
      </c>
      <c r="G8" s="14">
        <v>1140</v>
      </c>
      <c r="H8" s="14">
        <v>409</v>
      </c>
      <c r="I8" s="14">
        <v>315</v>
      </c>
      <c r="J8" s="14">
        <v>436</v>
      </c>
      <c r="K8" s="14">
        <v>1468</v>
      </c>
      <c r="L8" s="14">
        <v>645</v>
      </c>
      <c r="M8" s="14">
        <v>336</v>
      </c>
      <c r="N8" s="14">
        <v>729</v>
      </c>
      <c r="O8" s="14">
        <v>918</v>
      </c>
      <c r="P8" s="14">
        <v>310</v>
      </c>
      <c r="Q8" s="14">
        <v>340</v>
      </c>
      <c r="R8" s="14">
        <v>399</v>
      </c>
      <c r="S8" s="14">
        <v>1579</v>
      </c>
      <c r="T8" s="14">
        <v>2628</v>
      </c>
    </row>
    <row r="9" spans="1:20" x14ac:dyDescent="0.25">
      <c r="A9" s="17">
        <v>2025</v>
      </c>
      <c r="B9" s="17" t="s">
        <v>37</v>
      </c>
      <c r="C9" s="17" t="s">
        <v>38</v>
      </c>
      <c r="D9" s="14">
        <v>394</v>
      </c>
      <c r="E9" s="14">
        <v>201</v>
      </c>
      <c r="F9" s="14">
        <v>253</v>
      </c>
      <c r="G9" s="14">
        <v>506</v>
      </c>
      <c r="H9" s="14">
        <v>287</v>
      </c>
      <c r="I9" s="14">
        <v>178</v>
      </c>
      <c r="J9" s="14">
        <v>214</v>
      </c>
      <c r="K9" s="14">
        <v>675</v>
      </c>
      <c r="L9" s="14">
        <v>435</v>
      </c>
      <c r="M9" s="14">
        <v>171</v>
      </c>
      <c r="N9" s="14">
        <v>318</v>
      </c>
      <c r="O9" s="14">
        <v>430</v>
      </c>
      <c r="P9" s="14">
        <v>223</v>
      </c>
      <c r="Q9" s="14">
        <v>210</v>
      </c>
      <c r="R9" s="14">
        <v>209</v>
      </c>
      <c r="S9" s="14">
        <v>712</v>
      </c>
      <c r="T9" s="14">
        <v>1354</v>
      </c>
    </row>
    <row r="10" spans="1:20" x14ac:dyDescent="0.25">
      <c r="A10" s="17">
        <v>2025</v>
      </c>
      <c r="B10" s="17" t="s">
        <v>81</v>
      </c>
      <c r="C10" s="17" t="s">
        <v>82</v>
      </c>
      <c r="D10" s="14">
        <v>1194</v>
      </c>
      <c r="E10" s="14">
        <v>382</v>
      </c>
      <c r="F10" s="14">
        <v>350</v>
      </c>
      <c r="G10" s="14">
        <v>649</v>
      </c>
      <c r="H10" s="14">
        <v>796</v>
      </c>
      <c r="I10" s="14">
        <v>531</v>
      </c>
      <c r="J10" s="14">
        <v>314</v>
      </c>
      <c r="K10" s="14">
        <v>934</v>
      </c>
      <c r="L10" s="14">
        <v>1300</v>
      </c>
      <c r="M10" s="14">
        <v>320</v>
      </c>
      <c r="N10" s="14">
        <v>386</v>
      </c>
      <c r="O10" s="14">
        <v>569</v>
      </c>
      <c r="P10" s="14">
        <v>725</v>
      </c>
      <c r="Q10" s="14">
        <v>555</v>
      </c>
      <c r="R10" s="14">
        <v>314</v>
      </c>
      <c r="S10" s="14">
        <v>981</v>
      </c>
      <c r="T10" s="14">
        <v>2575</v>
      </c>
    </row>
    <row r="11" spans="1:20" x14ac:dyDescent="0.25">
      <c r="A11" s="17">
        <v>2025</v>
      </c>
      <c r="B11" s="17" t="s">
        <v>19</v>
      </c>
      <c r="C11" s="17" t="s">
        <v>20</v>
      </c>
      <c r="D11" s="14">
        <v>1296</v>
      </c>
      <c r="E11" s="14">
        <v>613</v>
      </c>
      <c r="F11" s="14">
        <v>841</v>
      </c>
      <c r="G11" s="14">
        <v>1232</v>
      </c>
      <c r="H11" s="14">
        <v>918</v>
      </c>
      <c r="I11" s="14">
        <v>573</v>
      </c>
      <c r="J11" s="14">
        <v>638</v>
      </c>
      <c r="K11" s="14">
        <v>1853</v>
      </c>
      <c r="L11" s="14">
        <v>1421</v>
      </c>
      <c r="M11" s="14">
        <v>542</v>
      </c>
      <c r="N11" s="14">
        <v>905</v>
      </c>
      <c r="O11" s="14">
        <v>1114</v>
      </c>
      <c r="P11" s="14">
        <v>707</v>
      </c>
      <c r="Q11" s="14">
        <v>664</v>
      </c>
      <c r="R11" s="14">
        <v>638</v>
      </c>
      <c r="S11" s="14">
        <v>1973</v>
      </c>
      <c r="T11" s="14">
        <v>3982</v>
      </c>
    </row>
    <row r="12" spans="1:20" x14ac:dyDescent="0.25">
      <c r="A12" s="17">
        <v>2025</v>
      </c>
      <c r="B12" s="17" t="s">
        <v>43</v>
      </c>
      <c r="C12" s="17" t="s">
        <v>44</v>
      </c>
      <c r="D12" s="14">
        <v>388</v>
      </c>
      <c r="E12" s="14">
        <v>320</v>
      </c>
      <c r="F12" s="14">
        <v>532</v>
      </c>
      <c r="G12" s="14">
        <v>715</v>
      </c>
      <c r="H12" s="14">
        <v>280</v>
      </c>
      <c r="I12" s="14">
        <v>221</v>
      </c>
      <c r="J12" s="14">
        <v>398</v>
      </c>
      <c r="K12" s="14">
        <v>1056</v>
      </c>
      <c r="L12" s="14">
        <v>455</v>
      </c>
      <c r="M12" s="14">
        <v>250</v>
      </c>
      <c r="N12" s="14">
        <v>593</v>
      </c>
      <c r="O12" s="14">
        <v>657</v>
      </c>
      <c r="P12" s="14">
        <v>206</v>
      </c>
      <c r="Q12" s="14">
        <v>241</v>
      </c>
      <c r="R12" s="14">
        <v>390</v>
      </c>
      <c r="S12" s="14">
        <v>1118</v>
      </c>
      <c r="T12" s="14">
        <v>1955</v>
      </c>
    </row>
    <row r="13" spans="1:20" x14ac:dyDescent="0.25">
      <c r="A13" s="17">
        <v>2025</v>
      </c>
      <c r="B13" s="17" t="s">
        <v>25</v>
      </c>
      <c r="C13" s="17" t="s">
        <v>26</v>
      </c>
      <c r="D13" s="14">
        <v>1168</v>
      </c>
      <c r="E13" s="14">
        <v>508</v>
      </c>
      <c r="F13" s="14">
        <v>817</v>
      </c>
      <c r="G13" s="14">
        <v>1259</v>
      </c>
      <c r="H13" s="14">
        <v>824</v>
      </c>
      <c r="I13" s="14">
        <v>478</v>
      </c>
      <c r="J13" s="14">
        <v>624</v>
      </c>
      <c r="K13" s="14">
        <v>1826</v>
      </c>
      <c r="L13" s="14">
        <v>1266</v>
      </c>
      <c r="M13" s="14">
        <v>439</v>
      </c>
      <c r="N13" s="14">
        <v>885</v>
      </c>
      <c r="O13" s="14">
        <v>1162</v>
      </c>
      <c r="P13" s="14">
        <v>620</v>
      </c>
      <c r="Q13" s="14">
        <v>589</v>
      </c>
      <c r="R13" s="14">
        <v>625</v>
      </c>
      <c r="S13" s="14">
        <v>1918</v>
      </c>
      <c r="T13" s="14">
        <v>3752</v>
      </c>
    </row>
    <row r="14" spans="1:20" x14ac:dyDescent="0.25">
      <c r="A14" s="17">
        <v>2025</v>
      </c>
      <c r="B14" s="17" t="s">
        <v>39</v>
      </c>
      <c r="C14" s="17" t="s">
        <v>40</v>
      </c>
      <c r="D14" s="14">
        <v>561</v>
      </c>
      <c r="E14" s="14">
        <v>451</v>
      </c>
      <c r="F14" s="14">
        <v>829</v>
      </c>
      <c r="G14" s="14">
        <v>1015</v>
      </c>
      <c r="H14" s="14">
        <v>364</v>
      </c>
      <c r="I14" s="14">
        <v>308</v>
      </c>
      <c r="J14" s="14">
        <v>623</v>
      </c>
      <c r="K14" s="14">
        <v>1561</v>
      </c>
      <c r="L14" s="14">
        <v>607</v>
      </c>
      <c r="M14" s="14">
        <v>409</v>
      </c>
      <c r="N14" s="14">
        <v>883</v>
      </c>
      <c r="O14" s="14">
        <v>957</v>
      </c>
      <c r="P14" s="14">
        <v>270</v>
      </c>
      <c r="Q14" s="14">
        <v>362</v>
      </c>
      <c r="R14" s="14">
        <v>589</v>
      </c>
      <c r="S14" s="14">
        <v>1635</v>
      </c>
      <c r="T14" s="14">
        <v>2856</v>
      </c>
    </row>
    <row r="15" spans="1:20" x14ac:dyDescent="0.25">
      <c r="A15" s="17">
        <v>2025</v>
      </c>
      <c r="B15" s="17" t="s">
        <v>35</v>
      </c>
      <c r="C15" s="17" t="s">
        <v>36</v>
      </c>
      <c r="D15" s="14">
        <v>305</v>
      </c>
      <c r="E15" s="14">
        <v>198</v>
      </c>
      <c r="F15" s="14">
        <v>363</v>
      </c>
      <c r="G15" s="14">
        <v>433</v>
      </c>
      <c r="H15" s="14">
        <v>215</v>
      </c>
      <c r="I15" s="14">
        <v>175</v>
      </c>
      <c r="J15" s="14">
        <v>242</v>
      </c>
      <c r="K15" s="14">
        <v>667</v>
      </c>
      <c r="L15" s="14">
        <v>312</v>
      </c>
      <c r="M15" s="14">
        <v>209</v>
      </c>
      <c r="N15" s="14">
        <v>394</v>
      </c>
      <c r="O15" s="14">
        <v>384</v>
      </c>
      <c r="P15" s="14">
        <v>186</v>
      </c>
      <c r="Q15" s="14">
        <v>182</v>
      </c>
      <c r="R15" s="14">
        <v>223</v>
      </c>
      <c r="S15" s="14">
        <v>708</v>
      </c>
      <c r="T15" s="14">
        <v>1299</v>
      </c>
    </row>
    <row r="16" spans="1:20" x14ac:dyDescent="0.25">
      <c r="A16" s="17">
        <v>2025</v>
      </c>
      <c r="B16" s="17" t="s">
        <v>33</v>
      </c>
      <c r="C16" s="17" t="s">
        <v>34</v>
      </c>
      <c r="D16" s="14">
        <v>694</v>
      </c>
      <c r="E16" s="14">
        <v>409</v>
      </c>
      <c r="F16" s="14">
        <v>645</v>
      </c>
      <c r="G16" s="14">
        <v>830</v>
      </c>
      <c r="H16" s="14">
        <v>410</v>
      </c>
      <c r="I16" s="14">
        <v>358</v>
      </c>
      <c r="J16" s="14">
        <v>507</v>
      </c>
      <c r="K16" s="14">
        <v>1303</v>
      </c>
      <c r="L16" s="14">
        <v>784</v>
      </c>
      <c r="M16" s="14">
        <v>366</v>
      </c>
      <c r="N16" s="14">
        <v>707</v>
      </c>
      <c r="O16" s="14">
        <v>721</v>
      </c>
      <c r="P16" s="14">
        <v>285</v>
      </c>
      <c r="Q16" s="14">
        <v>390</v>
      </c>
      <c r="R16" s="14">
        <v>493</v>
      </c>
      <c r="S16" s="14">
        <v>1410</v>
      </c>
      <c r="T16" s="14">
        <v>2578</v>
      </c>
    </row>
    <row r="17" spans="1:20" x14ac:dyDescent="0.25">
      <c r="A17" s="17">
        <v>2025</v>
      </c>
      <c r="B17" s="17" t="s">
        <v>27</v>
      </c>
      <c r="C17" s="17" t="s">
        <v>28</v>
      </c>
      <c r="D17" s="14">
        <v>133</v>
      </c>
      <c r="E17" s="14">
        <v>81</v>
      </c>
      <c r="F17" s="14">
        <v>93</v>
      </c>
      <c r="G17" s="14">
        <v>97</v>
      </c>
      <c r="H17" s="14">
        <v>89</v>
      </c>
      <c r="I17" s="14">
        <v>74</v>
      </c>
      <c r="J17" s="14">
        <v>85</v>
      </c>
      <c r="K17" s="14">
        <v>156</v>
      </c>
      <c r="L17" s="14">
        <v>136</v>
      </c>
      <c r="M17" s="14">
        <v>72</v>
      </c>
      <c r="N17" s="14">
        <v>118</v>
      </c>
      <c r="O17" s="14">
        <v>78</v>
      </c>
      <c r="P17" s="14">
        <v>85</v>
      </c>
      <c r="Q17" s="14">
        <v>73</v>
      </c>
      <c r="R17" s="14">
        <v>85</v>
      </c>
      <c r="S17" s="14">
        <v>161</v>
      </c>
      <c r="T17" s="14">
        <v>404</v>
      </c>
    </row>
    <row r="18" spans="1:20" x14ac:dyDescent="0.25">
      <c r="A18" s="17">
        <v>2025</v>
      </c>
      <c r="B18" s="17" t="s">
        <v>137</v>
      </c>
      <c r="C18" s="17" t="s">
        <v>138</v>
      </c>
      <c r="D18" s="14">
        <v>12</v>
      </c>
      <c r="E18" s="14">
        <v>7</v>
      </c>
      <c r="F18" s="14">
        <v>14</v>
      </c>
      <c r="G18" s="14">
        <v>18</v>
      </c>
      <c r="H18" s="14">
        <v>10</v>
      </c>
      <c r="I18" s="14">
        <v>3</v>
      </c>
      <c r="J18" s="14">
        <v>10</v>
      </c>
      <c r="K18" s="14">
        <v>28</v>
      </c>
      <c r="L18" s="14">
        <v>11</v>
      </c>
      <c r="M18" s="14">
        <v>6</v>
      </c>
      <c r="N18" s="14">
        <v>15</v>
      </c>
      <c r="O18" s="14">
        <v>19</v>
      </c>
      <c r="P18" s="14">
        <v>7</v>
      </c>
      <c r="Q18" s="14">
        <v>6</v>
      </c>
      <c r="R18" s="14">
        <v>8</v>
      </c>
      <c r="S18" s="14">
        <v>30</v>
      </c>
      <c r="T18" s="14">
        <v>51</v>
      </c>
    </row>
    <row r="19" spans="1:20" x14ac:dyDescent="0.25">
      <c r="A19" s="17">
        <v>2025</v>
      </c>
      <c r="B19" s="17" t="s">
        <v>23</v>
      </c>
      <c r="C19" s="17" t="s">
        <v>24</v>
      </c>
      <c r="D19" s="14">
        <v>1023</v>
      </c>
      <c r="E19" s="14">
        <v>592</v>
      </c>
      <c r="F19" s="14">
        <v>1138</v>
      </c>
      <c r="G19" s="14">
        <v>1431</v>
      </c>
      <c r="H19" s="14">
        <v>711</v>
      </c>
      <c r="I19" s="14">
        <v>509</v>
      </c>
      <c r="J19" s="14">
        <v>756</v>
      </c>
      <c r="K19" s="14">
        <v>2208</v>
      </c>
      <c r="L19" s="14">
        <v>1102</v>
      </c>
      <c r="M19" s="14">
        <v>554</v>
      </c>
      <c r="N19" s="14">
        <v>1195</v>
      </c>
      <c r="O19" s="14">
        <v>1333</v>
      </c>
      <c r="P19" s="14">
        <v>537</v>
      </c>
      <c r="Q19" s="14">
        <v>560</v>
      </c>
      <c r="R19" s="14">
        <v>756</v>
      </c>
      <c r="S19" s="14">
        <v>2331</v>
      </c>
      <c r="T19" s="14">
        <v>4184</v>
      </c>
    </row>
    <row r="20" spans="1:20" x14ac:dyDescent="0.25">
      <c r="A20" s="17">
        <v>2025</v>
      </c>
      <c r="B20" s="17" t="s">
        <v>91</v>
      </c>
      <c r="C20" s="17" t="s">
        <v>93</v>
      </c>
      <c r="D20" s="14">
        <v>33</v>
      </c>
      <c r="E20" s="14">
        <v>43</v>
      </c>
      <c r="F20" s="14">
        <v>81</v>
      </c>
      <c r="G20" s="14">
        <v>89</v>
      </c>
      <c r="H20" s="14">
        <v>18</v>
      </c>
      <c r="I20" s="14">
        <v>34</v>
      </c>
      <c r="J20" s="14">
        <v>50</v>
      </c>
      <c r="K20" s="14">
        <v>144</v>
      </c>
      <c r="L20" s="14">
        <v>41</v>
      </c>
      <c r="M20" s="14">
        <v>37</v>
      </c>
      <c r="N20" s="14">
        <v>82</v>
      </c>
      <c r="O20" s="14">
        <v>86</v>
      </c>
      <c r="P20" s="14">
        <v>12</v>
      </c>
      <c r="Q20" s="14">
        <v>34</v>
      </c>
      <c r="R20" s="14">
        <v>54</v>
      </c>
      <c r="S20" s="14">
        <v>146</v>
      </c>
      <c r="T20" s="14">
        <v>246</v>
      </c>
    </row>
    <row r="21" spans="1:20" x14ac:dyDescent="0.25">
      <c r="A21" s="17">
        <v>2025</v>
      </c>
      <c r="B21" s="17" t="s">
        <v>29</v>
      </c>
      <c r="C21" s="17" t="s">
        <v>130</v>
      </c>
      <c r="D21" s="14">
        <v>331</v>
      </c>
      <c r="E21" s="14">
        <v>198</v>
      </c>
      <c r="F21" s="14">
        <v>323</v>
      </c>
      <c r="G21" s="14">
        <v>355</v>
      </c>
      <c r="H21" s="14">
        <v>221</v>
      </c>
      <c r="I21" s="14">
        <v>176</v>
      </c>
      <c r="J21" s="14">
        <v>245</v>
      </c>
      <c r="K21" s="14">
        <v>565</v>
      </c>
      <c r="L21" s="14">
        <v>343</v>
      </c>
      <c r="M21" s="14">
        <v>197</v>
      </c>
      <c r="N21" s="14">
        <v>361</v>
      </c>
      <c r="O21" s="14">
        <v>306</v>
      </c>
      <c r="P21" s="14">
        <v>193</v>
      </c>
      <c r="Q21" s="14">
        <v>177</v>
      </c>
      <c r="R21" s="14">
        <v>223</v>
      </c>
      <c r="S21" s="14">
        <v>614</v>
      </c>
      <c r="T21" s="14">
        <v>1207</v>
      </c>
    </row>
    <row r="22" spans="1:20" x14ac:dyDescent="0.25">
      <c r="A22" s="17">
        <v>2025</v>
      </c>
      <c r="B22" s="17" t="s">
        <v>87</v>
      </c>
      <c r="C22" s="17" t="s">
        <v>88</v>
      </c>
      <c r="D22" s="14">
        <v>43</v>
      </c>
      <c r="E22" s="14">
        <v>60</v>
      </c>
      <c r="F22" s="14">
        <v>92</v>
      </c>
      <c r="G22" s="14">
        <v>99</v>
      </c>
      <c r="H22" s="14">
        <v>35</v>
      </c>
      <c r="I22" s="14">
        <v>27</v>
      </c>
      <c r="J22" s="14">
        <v>82</v>
      </c>
      <c r="K22" s="14">
        <v>150</v>
      </c>
      <c r="L22" s="14">
        <v>54</v>
      </c>
      <c r="M22" s="14">
        <v>51</v>
      </c>
      <c r="N22" s="14">
        <v>99</v>
      </c>
      <c r="O22" s="14">
        <v>90</v>
      </c>
      <c r="P22" s="14">
        <v>23</v>
      </c>
      <c r="Q22" s="14">
        <v>30</v>
      </c>
      <c r="R22" s="14">
        <v>76</v>
      </c>
      <c r="S22" s="14">
        <v>165</v>
      </c>
      <c r="T22" s="14">
        <v>294</v>
      </c>
    </row>
    <row r="23" spans="1:20" x14ac:dyDescent="0.25">
      <c r="A23" s="17">
        <v>2025</v>
      </c>
      <c r="B23" s="17" t="s">
        <v>126</v>
      </c>
      <c r="C23" s="17" t="s">
        <v>125</v>
      </c>
      <c r="D23" s="14">
        <v>13</v>
      </c>
      <c r="E23" s="14">
        <v>9</v>
      </c>
      <c r="F23" s="14">
        <v>18</v>
      </c>
      <c r="G23" s="14">
        <v>27</v>
      </c>
      <c r="H23" s="14">
        <v>9</v>
      </c>
      <c r="I23" s="14">
        <v>5</v>
      </c>
      <c r="J23" s="14">
        <v>11</v>
      </c>
      <c r="K23" s="14">
        <v>42</v>
      </c>
      <c r="L23" s="14">
        <v>17</v>
      </c>
      <c r="M23" s="14">
        <v>5</v>
      </c>
      <c r="N23" s="14">
        <v>14</v>
      </c>
      <c r="O23" s="14">
        <v>31</v>
      </c>
      <c r="P23" s="14">
        <v>6</v>
      </c>
      <c r="Q23" s="14">
        <v>5</v>
      </c>
      <c r="R23" s="14">
        <v>12</v>
      </c>
      <c r="S23" s="14">
        <v>44</v>
      </c>
      <c r="T23" s="14">
        <v>67</v>
      </c>
    </row>
    <row r="24" spans="1:20" x14ac:dyDescent="0.25">
      <c r="A24" s="17">
        <v>2025</v>
      </c>
      <c r="B24" s="17" t="s">
        <v>139</v>
      </c>
      <c r="C24" s="17" t="s">
        <v>140</v>
      </c>
      <c r="D24" s="14">
        <v>7</v>
      </c>
      <c r="E24" s="14">
        <v>5</v>
      </c>
      <c r="F24" s="14">
        <v>10</v>
      </c>
      <c r="G24" s="14">
        <v>13</v>
      </c>
      <c r="H24" s="14">
        <v>5</v>
      </c>
      <c r="I24" s="14">
        <v>4</v>
      </c>
      <c r="J24" s="14">
        <v>5</v>
      </c>
      <c r="K24" s="14">
        <v>21</v>
      </c>
      <c r="L24" s="14">
        <v>7</v>
      </c>
      <c r="M24" s="14">
        <v>6</v>
      </c>
      <c r="N24" s="14">
        <v>8</v>
      </c>
      <c r="O24" s="14">
        <v>14</v>
      </c>
      <c r="P24" s="14">
        <v>3</v>
      </c>
      <c r="Q24" s="14">
        <v>6</v>
      </c>
      <c r="R24" s="14">
        <v>4</v>
      </c>
      <c r="S24" s="14">
        <v>22</v>
      </c>
      <c r="T24" s="14">
        <v>35</v>
      </c>
    </row>
    <row r="25" spans="1:20" x14ac:dyDescent="0.25">
      <c r="A25" s="17">
        <v>2025</v>
      </c>
      <c r="B25" s="17" t="s">
        <v>131</v>
      </c>
      <c r="C25" s="17" t="s">
        <v>132</v>
      </c>
      <c r="D25" s="14">
        <v>13</v>
      </c>
      <c r="E25" s="14">
        <v>12</v>
      </c>
      <c r="F25" s="14">
        <v>15</v>
      </c>
      <c r="G25" s="14">
        <v>20</v>
      </c>
      <c r="H25" s="14">
        <v>9</v>
      </c>
      <c r="I25" s="14">
        <v>8</v>
      </c>
      <c r="J25" s="14">
        <v>6</v>
      </c>
      <c r="K25" s="14">
        <v>37</v>
      </c>
      <c r="L25" s="14">
        <v>16</v>
      </c>
      <c r="M25" s="14">
        <v>10</v>
      </c>
      <c r="N25" s="14">
        <v>8</v>
      </c>
      <c r="O25" s="14">
        <v>26</v>
      </c>
      <c r="P25" s="14">
        <v>7</v>
      </c>
      <c r="Q25" s="14">
        <v>8</v>
      </c>
      <c r="R25" s="14">
        <v>11</v>
      </c>
      <c r="S25" s="14">
        <v>34</v>
      </c>
      <c r="T25" s="14">
        <v>60</v>
      </c>
    </row>
    <row r="26" spans="1:20" x14ac:dyDescent="0.25">
      <c r="A26" s="17">
        <v>2025</v>
      </c>
      <c r="B26" s="17" t="s">
        <v>45</v>
      </c>
      <c r="C26" s="17" t="s">
        <v>46</v>
      </c>
      <c r="D26" s="14">
        <v>678</v>
      </c>
      <c r="E26" s="14">
        <v>149</v>
      </c>
      <c r="F26" s="14">
        <v>167</v>
      </c>
      <c r="G26" s="14">
        <v>273</v>
      </c>
      <c r="H26" s="14">
        <v>511</v>
      </c>
      <c r="I26" s="14">
        <v>220</v>
      </c>
      <c r="J26" s="14">
        <v>136</v>
      </c>
      <c r="K26" s="14">
        <v>400</v>
      </c>
      <c r="L26" s="14">
        <v>716</v>
      </c>
      <c r="M26" s="14">
        <v>127</v>
      </c>
      <c r="N26" s="14">
        <v>170</v>
      </c>
      <c r="O26" s="14">
        <v>254</v>
      </c>
      <c r="P26" s="14">
        <v>439</v>
      </c>
      <c r="Q26" s="14">
        <v>260</v>
      </c>
      <c r="R26" s="14">
        <v>155</v>
      </c>
      <c r="S26" s="14">
        <v>413</v>
      </c>
      <c r="T26" s="14">
        <v>1267</v>
      </c>
    </row>
    <row r="27" spans="1:20" x14ac:dyDescent="0.25">
      <c r="A27" s="23" t="s">
        <v>118</v>
      </c>
      <c r="B27" s="23">
        <f>COUNTA(B3:B26)</f>
        <v>24</v>
      </c>
      <c r="C27" s="23"/>
      <c r="D27" s="23">
        <f>SUM(D3:D26)</f>
        <v>9856</v>
      </c>
      <c r="E27" s="23">
        <f t="shared" ref="E27:T27" si="0">SUM(E3:E26)</f>
        <v>5158</v>
      </c>
      <c r="F27" s="23">
        <f t="shared" si="0"/>
        <v>8186</v>
      </c>
      <c r="G27" s="23">
        <f t="shared" si="0"/>
        <v>11632</v>
      </c>
      <c r="H27" s="23">
        <f t="shared" si="0"/>
        <v>6843</v>
      </c>
      <c r="I27" s="23">
        <f t="shared" si="0"/>
        <v>4665</v>
      </c>
      <c r="J27" s="23">
        <f t="shared" si="0"/>
        <v>6088</v>
      </c>
      <c r="K27" s="23">
        <f t="shared" si="0"/>
        <v>17236</v>
      </c>
      <c r="L27" s="23">
        <f t="shared" si="0"/>
        <v>10770</v>
      </c>
      <c r="M27" s="23">
        <f t="shared" si="0"/>
        <v>4595</v>
      </c>
      <c r="N27" s="23">
        <f t="shared" si="0"/>
        <v>9037</v>
      </c>
      <c r="O27" s="23">
        <f t="shared" si="0"/>
        <v>10430</v>
      </c>
      <c r="P27" s="23">
        <f t="shared" si="0"/>
        <v>5407</v>
      </c>
      <c r="Q27" s="23">
        <f t="shared" si="0"/>
        <v>5217</v>
      </c>
      <c r="R27" s="23">
        <f t="shared" si="0"/>
        <v>5935</v>
      </c>
      <c r="S27" s="23">
        <f t="shared" si="0"/>
        <v>18273</v>
      </c>
      <c r="T27" s="23">
        <f t="shared" si="0"/>
        <v>34832</v>
      </c>
    </row>
    <row r="28" spans="1:20" x14ac:dyDescent="0.25">
      <c r="A28" s="25" t="s">
        <v>141</v>
      </c>
    </row>
    <row r="29" spans="1:20" ht="38.25" x14ac:dyDescent="0.25">
      <c r="A29" s="24" t="s">
        <v>99</v>
      </c>
      <c r="B29" s="24" t="s">
        <v>100</v>
      </c>
      <c r="C29" s="24" t="s">
        <v>101</v>
      </c>
      <c r="D29" s="24" t="s">
        <v>102</v>
      </c>
      <c r="E29" s="24" t="s">
        <v>103</v>
      </c>
      <c r="F29" s="24" t="s">
        <v>104</v>
      </c>
      <c r="G29" s="24" t="s">
        <v>105</v>
      </c>
      <c r="H29" s="24" t="s">
        <v>106</v>
      </c>
      <c r="I29" s="24" t="s">
        <v>107</v>
      </c>
      <c r="J29" s="24" t="s">
        <v>108</v>
      </c>
      <c r="K29" s="24" t="s">
        <v>109</v>
      </c>
      <c r="L29" s="24" t="s">
        <v>110</v>
      </c>
      <c r="M29" s="24" t="s">
        <v>111</v>
      </c>
      <c r="N29" s="24" t="s">
        <v>112</v>
      </c>
      <c r="O29" s="24" t="s">
        <v>113</v>
      </c>
      <c r="P29" s="24" t="s">
        <v>114</v>
      </c>
      <c r="Q29" s="24" t="s">
        <v>115</v>
      </c>
      <c r="R29" s="24" t="s">
        <v>116</v>
      </c>
      <c r="S29" s="24" t="s">
        <v>117</v>
      </c>
      <c r="T29" s="24" t="s">
        <v>118</v>
      </c>
    </row>
    <row r="30" spans="1:20" x14ac:dyDescent="0.25">
      <c r="A30" s="17">
        <v>2025</v>
      </c>
      <c r="B30" s="25" t="s">
        <v>123</v>
      </c>
      <c r="C30" s="25" t="s">
        <v>124</v>
      </c>
      <c r="D30" s="27">
        <f>D3/T3</f>
        <v>7.0707070707070704E-2</v>
      </c>
      <c r="E30" s="27">
        <f>E3/T3</f>
        <v>0.13131313131313133</v>
      </c>
      <c r="F30" s="27">
        <f>F3/T3</f>
        <v>0.39393939393939392</v>
      </c>
      <c r="G30" s="27">
        <f>G3/T3</f>
        <v>0.40404040404040403</v>
      </c>
      <c r="H30" s="27">
        <f>H3/T3</f>
        <v>3.0303030303030304E-2</v>
      </c>
      <c r="I30" s="27">
        <f>I3/T3</f>
        <v>8.0808080808080815E-2</v>
      </c>
      <c r="J30" s="27">
        <f>J3/T3</f>
        <v>0.20202020202020202</v>
      </c>
      <c r="K30" s="27">
        <f>K3/T3</f>
        <v>0.68686868686868685</v>
      </c>
      <c r="L30" s="27">
        <f>L3/T3</f>
        <v>8.0808080808080815E-2</v>
      </c>
      <c r="M30" s="27">
        <f>M3/T3</f>
        <v>0.10101010101010101</v>
      </c>
      <c r="N30" s="27">
        <f>N3/T3</f>
        <v>0.39393939393939392</v>
      </c>
      <c r="O30" s="27">
        <f>O3/T3</f>
        <v>0.42424242424242425</v>
      </c>
      <c r="P30" s="27">
        <f>P3/T3</f>
        <v>2.0202020202020204E-2</v>
      </c>
      <c r="Q30" s="27">
        <f>Q3/T3</f>
        <v>8.0808080808080815E-2</v>
      </c>
      <c r="R30" s="27">
        <f>R3/T3</f>
        <v>0.19191919191919191</v>
      </c>
      <c r="S30" s="27">
        <f>S3/T3</f>
        <v>0.70707070707070707</v>
      </c>
      <c r="T30" s="26">
        <v>80</v>
      </c>
    </row>
    <row r="31" spans="1:20" x14ac:dyDescent="0.25">
      <c r="A31" s="17">
        <v>2025</v>
      </c>
      <c r="B31" s="25" t="s">
        <v>120</v>
      </c>
      <c r="C31" s="25" t="s">
        <v>121</v>
      </c>
      <c r="D31" s="27">
        <f t="shared" ref="D31:D54" si="1">D4/T4</f>
        <v>0.14814814814814814</v>
      </c>
      <c r="E31" s="27">
        <f t="shared" ref="E31:E54" si="2">E4/T4</f>
        <v>9.2592592592592587E-2</v>
      </c>
      <c r="F31" s="27">
        <f t="shared" ref="F31:F54" si="3">F4/T4</f>
        <v>0.30555555555555558</v>
      </c>
      <c r="G31" s="27">
        <f t="shared" ref="G31:G54" si="4">G4/T4</f>
        <v>0.45370370370370372</v>
      </c>
      <c r="H31" s="27">
        <f t="shared" ref="H31:H54" si="5">H4/T4</f>
        <v>8.3333333333333329E-2</v>
      </c>
      <c r="I31" s="27">
        <f t="shared" ref="I31:I54" si="6">I4/T4</f>
        <v>7.407407407407407E-2</v>
      </c>
      <c r="J31" s="27">
        <f t="shared" ref="J31:J54" si="7">J4/T4</f>
        <v>0.18518518518518517</v>
      </c>
      <c r="K31" s="27">
        <f t="shared" ref="K31:K54" si="8">K4/T4</f>
        <v>0.65740740740740744</v>
      </c>
      <c r="L31" s="27">
        <f t="shared" ref="L31:L54" si="9">L4/T4</f>
        <v>0.1388888888888889</v>
      </c>
      <c r="M31" s="27">
        <f t="shared" ref="M31:M54" si="10">M4/T4</f>
        <v>0.10185185185185185</v>
      </c>
      <c r="N31" s="27">
        <f t="shared" ref="N31:N54" si="11">N4/T4</f>
        <v>0.3611111111111111</v>
      </c>
      <c r="O31" s="27">
        <f t="shared" ref="O31:O54" si="12">O4/T4</f>
        <v>0.39814814814814814</v>
      </c>
      <c r="P31" s="27">
        <f t="shared" ref="P31:P54" si="13">P4/T4</f>
        <v>5.5555555555555552E-2</v>
      </c>
      <c r="Q31" s="27">
        <f t="shared" ref="Q31:Q54" si="14">Q4/T4</f>
        <v>8.3333333333333329E-2</v>
      </c>
      <c r="R31" s="27">
        <f t="shared" ref="R31:R54" si="15">R4/T4</f>
        <v>0.15740740740740741</v>
      </c>
      <c r="S31" s="27">
        <f t="shared" ref="S31:S54" si="16">S4/T4</f>
        <v>0.70370370370370372</v>
      </c>
      <c r="T31" s="26">
        <v>98</v>
      </c>
    </row>
    <row r="32" spans="1:20" x14ac:dyDescent="0.25">
      <c r="A32" s="17">
        <v>2025</v>
      </c>
      <c r="B32" s="25" t="s">
        <v>41</v>
      </c>
      <c r="C32" s="25" t="s">
        <v>42</v>
      </c>
      <c r="D32" s="27">
        <f t="shared" si="1"/>
        <v>0.20943820224719101</v>
      </c>
      <c r="E32" s="27">
        <f t="shared" si="2"/>
        <v>0.13123595505617977</v>
      </c>
      <c r="F32" s="27">
        <f t="shared" si="3"/>
        <v>0.26651685393258429</v>
      </c>
      <c r="G32" s="27">
        <f t="shared" si="4"/>
        <v>0.39280898876404496</v>
      </c>
      <c r="H32" s="27">
        <f t="shared" si="5"/>
        <v>0.15325842696629213</v>
      </c>
      <c r="I32" s="27">
        <f t="shared" si="6"/>
        <v>9.7078651685393258E-2</v>
      </c>
      <c r="J32" s="27">
        <f t="shared" si="7"/>
        <v>0.16898876404494381</v>
      </c>
      <c r="K32" s="27">
        <f t="shared" si="8"/>
        <v>0.5806741573033708</v>
      </c>
      <c r="L32" s="27">
        <f t="shared" si="9"/>
        <v>0.23595505617977527</v>
      </c>
      <c r="M32" s="27">
        <f t="shared" si="10"/>
        <v>0.11325842696629214</v>
      </c>
      <c r="N32" s="27">
        <f t="shared" si="11"/>
        <v>0.2997752808988764</v>
      </c>
      <c r="O32" s="27">
        <f t="shared" si="12"/>
        <v>0.35101123595505618</v>
      </c>
      <c r="P32" s="27">
        <f t="shared" si="13"/>
        <v>0.10921348314606742</v>
      </c>
      <c r="Q32" s="27">
        <f t="shared" si="14"/>
        <v>0.11415730337078651</v>
      </c>
      <c r="R32" s="27">
        <f t="shared" si="15"/>
        <v>0.16674157303370787</v>
      </c>
      <c r="S32" s="27">
        <f t="shared" si="16"/>
        <v>0.60988764044943822</v>
      </c>
      <c r="T32" s="26">
        <v>2066</v>
      </c>
    </row>
    <row r="33" spans="1:20" x14ac:dyDescent="0.25">
      <c r="A33" s="17">
        <v>2025</v>
      </c>
      <c r="B33" s="25" t="s">
        <v>89</v>
      </c>
      <c r="C33" s="25" t="s">
        <v>90</v>
      </c>
      <c r="D33" s="27">
        <f t="shared" si="1"/>
        <v>0.25531914893617019</v>
      </c>
      <c r="E33" s="27">
        <f t="shared" si="2"/>
        <v>0.12056737588652482</v>
      </c>
      <c r="F33" s="27">
        <f t="shared" si="3"/>
        <v>0.20567375886524822</v>
      </c>
      <c r="G33" s="27">
        <f t="shared" si="4"/>
        <v>0.41843971631205673</v>
      </c>
      <c r="H33" s="27">
        <f t="shared" si="5"/>
        <v>0.1773049645390071</v>
      </c>
      <c r="I33" s="27">
        <f t="shared" si="6"/>
        <v>0.1276595744680851</v>
      </c>
      <c r="J33" s="27">
        <f t="shared" si="7"/>
        <v>0.18439716312056736</v>
      </c>
      <c r="K33" s="27">
        <f t="shared" si="8"/>
        <v>0.51063829787234039</v>
      </c>
      <c r="L33" s="27">
        <f t="shared" si="9"/>
        <v>0.26241134751773049</v>
      </c>
      <c r="M33" s="27">
        <f t="shared" si="10"/>
        <v>0.14184397163120568</v>
      </c>
      <c r="N33" s="27">
        <f t="shared" si="11"/>
        <v>0.24822695035460993</v>
      </c>
      <c r="O33" s="27">
        <f t="shared" si="12"/>
        <v>0.3475177304964539</v>
      </c>
      <c r="P33" s="27">
        <f t="shared" si="13"/>
        <v>9.9290780141843976E-2</v>
      </c>
      <c r="Q33" s="27">
        <f t="shared" si="14"/>
        <v>0.16312056737588654</v>
      </c>
      <c r="R33" s="27">
        <f t="shared" si="15"/>
        <v>0.1702127659574468</v>
      </c>
      <c r="S33" s="27">
        <f t="shared" si="16"/>
        <v>0.56737588652482274</v>
      </c>
      <c r="T33" s="26">
        <v>134</v>
      </c>
    </row>
    <row r="34" spans="1:20" x14ac:dyDescent="0.25">
      <c r="A34" s="17">
        <v>2025</v>
      </c>
      <c r="B34" s="25" t="s">
        <v>21</v>
      </c>
      <c r="C34" s="25" t="s">
        <v>22</v>
      </c>
      <c r="D34" s="27">
        <f t="shared" si="1"/>
        <v>0.3249146757679181</v>
      </c>
      <c r="E34" s="27">
        <f t="shared" si="2"/>
        <v>0.14948805460750852</v>
      </c>
      <c r="F34" s="27">
        <f t="shared" si="3"/>
        <v>0.24641638225255974</v>
      </c>
      <c r="G34" s="27">
        <f t="shared" si="4"/>
        <v>0.27918088737201363</v>
      </c>
      <c r="H34" s="27">
        <f t="shared" si="5"/>
        <v>0.23481228668941981</v>
      </c>
      <c r="I34" s="27">
        <f t="shared" si="6"/>
        <v>0.14880546075085324</v>
      </c>
      <c r="J34" s="27">
        <f t="shared" si="7"/>
        <v>0.18020477815699659</v>
      </c>
      <c r="K34" s="27">
        <f t="shared" si="8"/>
        <v>0.43617747440273036</v>
      </c>
      <c r="L34" s="27">
        <f t="shared" si="9"/>
        <v>0.35290102389078498</v>
      </c>
      <c r="M34" s="27">
        <f t="shared" si="10"/>
        <v>0.13310580204778158</v>
      </c>
      <c r="N34" s="27">
        <f t="shared" si="11"/>
        <v>0.26416382252559728</v>
      </c>
      <c r="O34" s="27">
        <f t="shared" si="12"/>
        <v>0.24982935153583619</v>
      </c>
      <c r="P34" s="27">
        <f t="shared" si="13"/>
        <v>0.20341296928327646</v>
      </c>
      <c r="Q34" s="27">
        <f t="shared" si="14"/>
        <v>0.15767918088737201</v>
      </c>
      <c r="R34" s="27">
        <f t="shared" si="15"/>
        <v>0.16382252559726962</v>
      </c>
      <c r="S34" s="27">
        <f t="shared" si="16"/>
        <v>0.47508532423208188</v>
      </c>
      <c r="T34" s="26">
        <v>1108</v>
      </c>
    </row>
    <row r="35" spans="1:20" x14ac:dyDescent="0.25">
      <c r="A35" s="17">
        <v>2025</v>
      </c>
      <c r="B35" s="25" t="s">
        <v>31</v>
      </c>
      <c r="C35" s="25" t="s">
        <v>32</v>
      </c>
      <c r="D35" s="27">
        <f t="shared" si="1"/>
        <v>0.2165144596651446</v>
      </c>
      <c r="E35" s="27">
        <f t="shared" si="2"/>
        <v>0.1404109589041096</v>
      </c>
      <c r="F35" s="27">
        <f t="shared" si="3"/>
        <v>0.20928462709284626</v>
      </c>
      <c r="G35" s="27">
        <f t="shared" si="4"/>
        <v>0.43378995433789952</v>
      </c>
      <c r="H35" s="27">
        <f t="shared" si="5"/>
        <v>0.1556316590563166</v>
      </c>
      <c r="I35" s="27">
        <f t="shared" si="6"/>
        <v>0.11986301369863013</v>
      </c>
      <c r="J35" s="27">
        <f t="shared" si="7"/>
        <v>0.16590563165905631</v>
      </c>
      <c r="K35" s="27">
        <f t="shared" si="8"/>
        <v>0.55859969558599698</v>
      </c>
      <c r="L35" s="27">
        <f t="shared" si="9"/>
        <v>0.2454337899543379</v>
      </c>
      <c r="M35" s="27">
        <f t="shared" si="10"/>
        <v>0.12785388127853881</v>
      </c>
      <c r="N35" s="27">
        <f t="shared" si="11"/>
        <v>0.2773972602739726</v>
      </c>
      <c r="O35" s="27">
        <f t="shared" si="12"/>
        <v>0.34931506849315069</v>
      </c>
      <c r="P35" s="27">
        <f t="shared" si="13"/>
        <v>0.11796042617960426</v>
      </c>
      <c r="Q35" s="27">
        <f t="shared" si="14"/>
        <v>0.12937595129375951</v>
      </c>
      <c r="R35" s="27">
        <f t="shared" si="15"/>
        <v>0.15182648401826485</v>
      </c>
      <c r="S35" s="27">
        <f t="shared" si="16"/>
        <v>0.60083713850837139</v>
      </c>
      <c r="T35" s="26">
        <v>2217</v>
      </c>
    </row>
    <row r="36" spans="1:20" x14ac:dyDescent="0.25">
      <c r="A36" s="17">
        <v>2025</v>
      </c>
      <c r="B36" s="25" t="s">
        <v>37</v>
      </c>
      <c r="C36" s="25" t="s">
        <v>38</v>
      </c>
      <c r="D36" s="27">
        <f t="shared" si="1"/>
        <v>0.29098966026587886</v>
      </c>
      <c r="E36" s="27">
        <f t="shared" si="2"/>
        <v>0.14844903988183161</v>
      </c>
      <c r="F36" s="27">
        <f t="shared" si="3"/>
        <v>0.18685376661742983</v>
      </c>
      <c r="G36" s="27">
        <f t="shared" si="4"/>
        <v>0.37370753323485967</v>
      </c>
      <c r="H36" s="27">
        <f t="shared" si="5"/>
        <v>0.2119645494830133</v>
      </c>
      <c r="I36" s="27">
        <f t="shared" si="6"/>
        <v>0.13146233382570163</v>
      </c>
      <c r="J36" s="27">
        <f t="shared" si="7"/>
        <v>0.15805022156573117</v>
      </c>
      <c r="K36" s="27">
        <f t="shared" si="8"/>
        <v>0.49852289512555392</v>
      </c>
      <c r="L36" s="27">
        <f t="shared" si="9"/>
        <v>0.32127031019202362</v>
      </c>
      <c r="M36" s="27">
        <f t="shared" si="10"/>
        <v>0.12629246676514033</v>
      </c>
      <c r="N36" s="27">
        <f t="shared" si="11"/>
        <v>0.23485967503692762</v>
      </c>
      <c r="O36" s="27">
        <f t="shared" si="12"/>
        <v>0.31757754800590843</v>
      </c>
      <c r="P36" s="27">
        <f t="shared" si="13"/>
        <v>0.16469719350073855</v>
      </c>
      <c r="Q36" s="27">
        <f t="shared" si="14"/>
        <v>0.15509601181683899</v>
      </c>
      <c r="R36" s="27">
        <f t="shared" si="15"/>
        <v>0.15435745937961595</v>
      </c>
      <c r="S36" s="27">
        <f t="shared" si="16"/>
        <v>0.52584933530280653</v>
      </c>
      <c r="T36" s="26">
        <v>1241</v>
      </c>
    </row>
    <row r="37" spans="1:20" x14ac:dyDescent="0.25">
      <c r="A37" s="17">
        <v>2025</v>
      </c>
      <c r="B37" s="25" t="s">
        <v>81</v>
      </c>
      <c r="C37" s="25" t="s">
        <v>82</v>
      </c>
      <c r="D37" s="27">
        <f t="shared" si="1"/>
        <v>0.46368932038834954</v>
      </c>
      <c r="E37" s="27">
        <f t="shared" si="2"/>
        <v>0.1483495145631068</v>
      </c>
      <c r="F37" s="27">
        <f t="shared" si="3"/>
        <v>0.13592233009708737</v>
      </c>
      <c r="G37" s="27">
        <f t="shared" si="4"/>
        <v>0.25203883495145629</v>
      </c>
      <c r="H37" s="27">
        <f t="shared" si="5"/>
        <v>0.30912621359223302</v>
      </c>
      <c r="I37" s="27">
        <f t="shared" si="6"/>
        <v>0.2062135922330097</v>
      </c>
      <c r="J37" s="27">
        <f t="shared" si="7"/>
        <v>0.12194174757281553</v>
      </c>
      <c r="K37" s="27">
        <f t="shared" si="8"/>
        <v>0.36271844660194175</v>
      </c>
      <c r="L37" s="27">
        <f t="shared" si="9"/>
        <v>0.50485436893203883</v>
      </c>
      <c r="M37" s="27">
        <f t="shared" si="10"/>
        <v>0.12427184466019417</v>
      </c>
      <c r="N37" s="27">
        <f t="shared" si="11"/>
        <v>0.14990291262135921</v>
      </c>
      <c r="O37" s="27">
        <f t="shared" si="12"/>
        <v>0.22097087378640776</v>
      </c>
      <c r="P37" s="27">
        <f t="shared" si="13"/>
        <v>0.28155339805825241</v>
      </c>
      <c r="Q37" s="27">
        <f t="shared" si="14"/>
        <v>0.21553398058252426</v>
      </c>
      <c r="R37" s="27">
        <f t="shared" si="15"/>
        <v>0.12194174757281553</v>
      </c>
      <c r="S37" s="27">
        <f t="shared" si="16"/>
        <v>0.38097087378640776</v>
      </c>
      <c r="T37" s="26">
        <v>2360</v>
      </c>
    </row>
    <row r="38" spans="1:20" x14ac:dyDescent="0.25">
      <c r="A38" s="17">
        <v>2025</v>
      </c>
      <c r="B38" s="25" t="s">
        <v>19</v>
      </c>
      <c r="C38" s="25" t="s">
        <v>20</v>
      </c>
      <c r="D38" s="27">
        <f t="shared" si="1"/>
        <v>0.32546459065796085</v>
      </c>
      <c r="E38" s="27">
        <f t="shared" si="2"/>
        <v>0.1539427423405324</v>
      </c>
      <c r="F38" s="27">
        <f t="shared" si="3"/>
        <v>0.21120040180813662</v>
      </c>
      <c r="G38" s="27">
        <f t="shared" si="4"/>
        <v>0.30939226519337015</v>
      </c>
      <c r="H38" s="27">
        <f t="shared" si="5"/>
        <v>0.23053741838272224</v>
      </c>
      <c r="I38" s="27">
        <f t="shared" si="6"/>
        <v>0.14389753892516324</v>
      </c>
      <c r="J38" s="27">
        <f t="shared" si="7"/>
        <v>0.16022099447513813</v>
      </c>
      <c r="K38" s="27">
        <f t="shared" si="8"/>
        <v>0.46534404821697639</v>
      </c>
      <c r="L38" s="27">
        <f t="shared" si="9"/>
        <v>0.35685585133098946</v>
      </c>
      <c r="M38" s="27">
        <f t="shared" si="10"/>
        <v>0.13611250627825214</v>
      </c>
      <c r="N38" s="27">
        <f t="shared" si="11"/>
        <v>0.22727272727272727</v>
      </c>
      <c r="O38" s="27">
        <f t="shared" si="12"/>
        <v>0.27975891511803114</v>
      </c>
      <c r="P38" s="27">
        <f t="shared" si="13"/>
        <v>0.17754897036664993</v>
      </c>
      <c r="Q38" s="27">
        <f t="shared" si="14"/>
        <v>0.16675037669512807</v>
      </c>
      <c r="R38" s="27">
        <f t="shared" si="15"/>
        <v>0.16022099447513813</v>
      </c>
      <c r="S38" s="27">
        <f t="shared" si="16"/>
        <v>0.49547965846308389</v>
      </c>
      <c r="T38" s="26">
        <v>3359</v>
      </c>
    </row>
    <row r="39" spans="1:20" x14ac:dyDescent="0.25">
      <c r="A39" s="17">
        <v>2025</v>
      </c>
      <c r="B39" s="25" t="s">
        <v>43</v>
      </c>
      <c r="C39" s="25" t="s">
        <v>44</v>
      </c>
      <c r="D39" s="27">
        <f t="shared" si="1"/>
        <v>0.19846547314578006</v>
      </c>
      <c r="E39" s="27">
        <f t="shared" si="2"/>
        <v>0.16368286445012789</v>
      </c>
      <c r="F39" s="27">
        <f t="shared" si="3"/>
        <v>0.27212276214833758</v>
      </c>
      <c r="G39" s="27">
        <f t="shared" si="4"/>
        <v>0.3657289002557545</v>
      </c>
      <c r="H39" s="27">
        <f t="shared" si="5"/>
        <v>0.14322250639386189</v>
      </c>
      <c r="I39" s="27">
        <f t="shared" si="6"/>
        <v>0.11304347826086956</v>
      </c>
      <c r="J39" s="27">
        <f t="shared" si="7"/>
        <v>0.20358056265984656</v>
      </c>
      <c r="K39" s="27">
        <f t="shared" si="8"/>
        <v>0.54015345268542203</v>
      </c>
      <c r="L39" s="27">
        <f t="shared" si="9"/>
        <v>0.23273657289002558</v>
      </c>
      <c r="M39" s="27">
        <f t="shared" si="10"/>
        <v>0.12787723785166241</v>
      </c>
      <c r="N39" s="27">
        <f t="shared" si="11"/>
        <v>0.3033248081841432</v>
      </c>
      <c r="O39" s="27">
        <f t="shared" si="12"/>
        <v>0.33606138107416877</v>
      </c>
      <c r="P39" s="27">
        <f t="shared" si="13"/>
        <v>0.10537084398976983</v>
      </c>
      <c r="Q39" s="27">
        <f t="shared" si="14"/>
        <v>0.12327365728900255</v>
      </c>
      <c r="R39" s="27">
        <f t="shared" si="15"/>
        <v>0.19948849104859334</v>
      </c>
      <c r="S39" s="27">
        <f t="shared" si="16"/>
        <v>0.57186700767263432</v>
      </c>
      <c r="T39" s="26">
        <v>1680</v>
      </c>
    </row>
    <row r="40" spans="1:20" x14ac:dyDescent="0.25">
      <c r="A40" s="17">
        <v>2025</v>
      </c>
      <c r="B40" s="25" t="s">
        <v>25</v>
      </c>
      <c r="C40" s="25" t="s">
        <v>26</v>
      </c>
      <c r="D40" s="27">
        <f t="shared" si="1"/>
        <v>0.31130063965884863</v>
      </c>
      <c r="E40" s="27">
        <f t="shared" si="2"/>
        <v>0.13539445628997868</v>
      </c>
      <c r="F40" s="27">
        <f t="shared" si="3"/>
        <v>0.21775053304904052</v>
      </c>
      <c r="G40" s="27">
        <f t="shared" si="4"/>
        <v>0.3355543710021322</v>
      </c>
      <c r="H40" s="27">
        <f t="shared" si="5"/>
        <v>0.21961620469083157</v>
      </c>
      <c r="I40" s="27">
        <f t="shared" si="6"/>
        <v>0.12739872068230276</v>
      </c>
      <c r="J40" s="27">
        <f t="shared" si="7"/>
        <v>0.16631130063965885</v>
      </c>
      <c r="K40" s="27">
        <f t="shared" si="8"/>
        <v>0.48667377398720685</v>
      </c>
      <c r="L40" s="27">
        <f t="shared" si="9"/>
        <v>0.33742004264392322</v>
      </c>
      <c r="M40" s="27">
        <f t="shared" si="10"/>
        <v>0.1170042643923241</v>
      </c>
      <c r="N40" s="27">
        <f t="shared" si="11"/>
        <v>0.23587420042643922</v>
      </c>
      <c r="O40" s="27">
        <f t="shared" si="12"/>
        <v>0.30970149253731344</v>
      </c>
      <c r="P40" s="27">
        <f t="shared" si="13"/>
        <v>0.1652452025586354</v>
      </c>
      <c r="Q40" s="27">
        <f t="shared" si="14"/>
        <v>0.15698294243070363</v>
      </c>
      <c r="R40" s="27">
        <f t="shared" si="15"/>
        <v>0.16657782515991471</v>
      </c>
      <c r="S40" s="27">
        <f t="shared" si="16"/>
        <v>0.51119402985074625</v>
      </c>
      <c r="T40" s="26">
        <v>3596</v>
      </c>
    </row>
    <row r="41" spans="1:20" x14ac:dyDescent="0.25">
      <c r="A41" s="17">
        <v>2025</v>
      </c>
      <c r="B41" s="25" t="s">
        <v>39</v>
      </c>
      <c r="C41" s="25" t="s">
        <v>40</v>
      </c>
      <c r="D41" s="27">
        <f t="shared" si="1"/>
        <v>0.19642857142857142</v>
      </c>
      <c r="E41" s="27">
        <f t="shared" si="2"/>
        <v>0.15791316526610644</v>
      </c>
      <c r="F41" s="27">
        <f t="shared" si="3"/>
        <v>0.29026610644257705</v>
      </c>
      <c r="G41" s="27">
        <f t="shared" si="4"/>
        <v>0.35539215686274511</v>
      </c>
      <c r="H41" s="27">
        <f t="shared" si="5"/>
        <v>0.12745098039215685</v>
      </c>
      <c r="I41" s="27">
        <f t="shared" si="6"/>
        <v>0.10784313725490197</v>
      </c>
      <c r="J41" s="27">
        <f t="shared" si="7"/>
        <v>0.21813725490196079</v>
      </c>
      <c r="K41" s="27">
        <f t="shared" si="8"/>
        <v>0.54656862745098034</v>
      </c>
      <c r="L41" s="27">
        <f t="shared" si="9"/>
        <v>0.21253501400560224</v>
      </c>
      <c r="M41" s="27">
        <f t="shared" si="10"/>
        <v>0.14320728291316526</v>
      </c>
      <c r="N41" s="27">
        <f t="shared" si="11"/>
        <v>0.30917366946778713</v>
      </c>
      <c r="O41" s="27">
        <f t="shared" si="12"/>
        <v>0.33508403361344535</v>
      </c>
      <c r="P41" s="27">
        <f t="shared" si="13"/>
        <v>9.4537815126050417E-2</v>
      </c>
      <c r="Q41" s="27">
        <f t="shared" si="14"/>
        <v>0.12675070028011204</v>
      </c>
      <c r="R41" s="27">
        <f t="shared" si="15"/>
        <v>0.20623249299719887</v>
      </c>
      <c r="S41" s="27">
        <f t="shared" si="16"/>
        <v>0.57247899159663862</v>
      </c>
      <c r="T41" s="26">
        <v>2526</v>
      </c>
    </row>
    <row r="42" spans="1:20" x14ac:dyDescent="0.25">
      <c r="A42" s="17">
        <v>2025</v>
      </c>
      <c r="B42" s="25" t="s">
        <v>35</v>
      </c>
      <c r="C42" s="25" t="s">
        <v>36</v>
      </c>
      <c r="D42" s="27">
        <f t="shared" si="1"/>
        <v>0.23479599692070824</v>
      </c>
      <c r="E42" s="27">
        <f t="shared" si="2"/>
        <v>0.15242494226327943</v>
      </c>
      <c r="F42" s="27">
        <f t="shared" si="3"/>
        <v>0.27944572748267898</v>
      </c>
      <c r="G42" s="27">
        <f t="shared" si="4"/>
        <v>0.33333333333333331</v>
      </c>
      <c r="H42" s="27">
        <f t="shared" si="5"/>
        <v>0.16551193225558122</v>
      </c>
      <c r="I42" s="27">
        <f t="shared" si="6"/>
        <v>0.13471901462663588</v>
      </c>
      <c r="J42" s="27">
        <f t="shared" si="7"/>
        <v>0.18629715165511931</v>
      </c>
      <c r="K42" s="27">
        <f t="shared" si="8"/>
        <v>0.51347190146266364</v>
      </c>
      <c r="L42" s="27">
        <f t="shared" si="9"/>
        <v>0.24018475750577367</v>
      </c>
      <c r="M42" s="27">
        <f t="shared" si="10"/>
        <v>0.1608929946112394</v>
      </c>
      <c r="N42" s="27">
        <f t="shared" si="11"/>
        <v>0.30331023864511164</v>
      </c>
      <c r="O42" s="27">
        <f t="shared" si="12"/>
        <v>0.29561200923787528</v>
      </c>
      <c r="P42" s="27">
        <f t="shared" si="13"/>
        <v>0.14318706697459585</v>
      </c>
      <c r="Q42" s="27">
        <f t="shared" si="14"/>
        <v>0.14010777521170131</v>
      </c>
      <c r="R42" s="27">
        <f t="shared" si="15"/>
        <v>0.1716705157813703</v>
      </c>
      <c r="S42" s="27">
        <f t="shared" si="16"/>
        <v>0.54503464203233254</v>
      </c>
      <c r="T42" s="26">
        <v>1350</v>
      </c>
    </row>
    <row r="43" spans="1:20" x14ac:dyDescent="0.25">
      <c r="A43" s="17">
        <v>2025</v>
      </c>
      <c r="B43" s="25" t="s">
        <v>33</v>
      </c>
      <c r="C43" s="25" t="s">
        <v>34</v>
      </c>
      <c r="D43" s="27">
        <f t="shared" si="1"/>
        <v>0.26920093095422809</v>
      </c>
      <c r="E43" s="27">
        <f t="shared" si="2"/>
        <v>0.1586501163692785</v>
      </c>
      <c r="F43" s="27">
        <f t="shared" si="3"/>
        <v>0.25019394879751744</v>
      </c>
      <c r="G43" s="27">
        <f t="shared" si="4"/>
        <v>0.32195500387897596</v>
      </c>
      <c r="H43" s="27">
        <f t="shared" si="5"/>
        <v>0.15903801396431341</v>
      </c>
      <c r="I43" s="27">
        <f t="shared" si="6"/>
        <v>0.13886733902249807</v>
      </c>
      <c r="J43" s="27">
        <f t="shared" si="7"/>
        <v>0.19666408068269978</v>
      </c>
      <c r="K43" s="27">
        <f t="shared" si="8"/>
        <v>0.50543056633048877</v>
      </c>
      <c r="L43" s="27">
        <f t="shared" si="9"/>
        <v>0.30411171450737007</v>
      </c>
      <c r="M43" s="27">
        <f t="shared" si="10"/>
        <v>0.14197051978277736</v>
      </c>
      <c r="N43" s="27">
        <f t="shared" si="11"/>
        <v>0.27424359968968193</v>
      </c>
      <c r="O43" s="27">
        <f t="shared" si="12"/>
        <v>0.2796741660201707</v>
      </c>
      <c r="P43" s="27">
        <f t="shared" si="13"/>
        <v>0.11055081458494957</v>
      </c>
      <c r="Q43" s="27">
        <f t="shared" si="14"/>
        <v>0.15128006206361522</v>
      </c>
      <c r="R43" s="27">
        <f t="shared" si="15"/>
        <v>0.191233514352211</v>
      </c>
      <c r="S43" s="27">
        <f t="shared" si="16"/>
        <v>0.54693560899922422</v>
      </c>
      <c r="T43" s="26">
        <v>2633</v>
      </c>
    </row>
    <row r="44" spans="1:20" x14ac:dyDescent="0.25">
      <c r="A44" s="17">
        <v>2025</v>
      </c>
      <c r="B44" s="25" t="s">
        <v>27</v>
      </c>
      <c r="C44" s="25" t="s">
        <v>28</v>
      </c>
      <c r="D44" s="27">
        <f t="shared" si="1"/>
        <v>0.32920792079207922</v>
      </c>
      <c r="E44" s="27">
        <f t="shared" si="2"/>
        <v>0.20049504950495051</v>
      </c>
      <c r="F44" s="27">
        <f t="shared" si="3"/>
        <v>0.23019801980198021</v>
      </c>
      <c r="G44" s="27">
        <f t="shared" si="4"/>
        <v>0.24009900990099009</v>
      </c>
      <c r="H44" s="27">
        <f t="shared" si="5"/>
        <v>0.2202970297029703</v>
      </c>
      <c r="I44" s="27">
        <f t="shared" si="6"/>
        <v>0.18316831683168316</v>
      </c>
      <c r="J44" s="27">
        <f t="shared" si="7"/>
        <v>0.21039603960396039</v>
      </c>
      <c r="K44" s="27">
        <f t="shared" si="8"/>
        <v>0.38613861386138615</v>
      </c>
      <c r="L44" s="27">
        <f t="shared" si="9"/>
        <v>0.33663366336633666</v>
      </c>
      <c r="M44" s="27">
        <f t="shared" si="10"/>
        <v>0.17821782178217821</v>
      </c>
      <c r="N44" s="27">
        <f t="shared" si="11"/>
        <v>0.29207920792079206</v>
      </c>
      <c r="O44" s="27">
        <f t="shared" si="12"/>
        <v>0.19306930693069307</v>
      </c>
      <c r="P44" s="27">
        <f t="shared" si="13"/>
        <v>0.21039603960396039</v>
      </c>
      <c r="Q44" s="27">
        <f t="shared" si="14"/>
        <v>0.18069306930693069</v>
      </c>
      <c r="R44" s="27">
        <f t="shared" si="15"/>
        <v>0.21039603960396039</v>
      </c>
      <c r="S44" s="27">
        <f t="shared" si="16"/>
        <v>0.39851485148514854</v>
      </c>
      <c r="T44" s="26">
        <v>346</v>
      </c>
    </row>
    <row r="45" spans="1:20" x14ac:dyDescent="0.25">
      <c r="A45" s="17">
        <v>2025</v>
      </c>
      <c r="B45" s="25" t="s">
        <v>137</v>
      </c>
      <c r="C45" s="25" t="s">
        <v>138</v>
      </c>
      <c r="D45" s="27">
        <f t="shared" si="1"/>
        <v>0.23529411764705882</v>
      </c>
      <c r="E45" s="27">
        <f t="shared" si="2"/>
        <v>0.13725490196078433</v>
      </c>
      <c r="F45" s="27">
        <f t="shared" si="3"/>
        <v>0.27450980392156865</v>
      </c>
      <c r="G45" s="27">
        <f t="shared" si="4"/>
        <v>0.35294117647058826</v>
      </c>
      <c r="H45" s="27">
        <f t="shared" si="5"/>
        <v>0.19607843137254902</v>
      </c>
      <c r="I45" s="27">
        <f t="shared" si="6"/>
        <v>5.8823529411764705E-2</v>
      </c>
      <c r="J45" s="27">
        <f t="shared" si="7"/>
        <v>0.19607843137254902</v>
      </c>
      <c r="K45" s="27">
        <f t="shared" si="8"/>
        <v>0.5490196078431373</v>
      </c>
      <c r="L45" s="27">
        <f t="shared" si="9"/>
        <v>0.21568627450980393</v>
      </c>
      <c r="M45" s="27">
        <f t="shared" si="10"/>
        <v>0.11764705882352941</v>
      </c>
      <c r="N45" s="27">
        <f t="shared" si="11"/>
        <v>0.29411764705882354</v>
      </c>
      <c r="O45" s="27">
        <f t="shared" si="12"/>
        <v>0.37254901960784315</v>
      </c>
      <c r="P45" s="27">
        <f t="shared" si="13"/>
        <v>0.13725490196078433</v>
      </c>
      <c r="Q45" s="27">
        <f t="shared" si="14"/>
        <v>0.11764705882352941</v>
      </c>
      <c r="R45" s="27">
        <f t="shared" si="15"/>
        <v>0.15686274509803921</v>
      </c>
      <c r="S45" s="27">
        <f t="shared" si="16"/>
        <v>0.58823529411764708</v>
      </c>
      <c r="T45" s="26">
        <v>16</v>
      </c>
    </row>
    <row r="46" spans="1:20" x14ac:dyDescent="0.25">
      <c r="A46" s="17">
        <v>2025</v>
      </c>
      <c r="B46" s="25" t="s">
        <v>23</v>
      </c>
      <c r="C46" s="25" t="s">
        <v>24</v>
      </c>
      <c r="D46" s="27">
        <f t="shared" si="1"/>
        <v>0.24450286806883365</v>
      </c>
      <c r="E46" s="27">
        <f t="shared" si="2"/>
        <v>0.14149139579349904</v>
      </c>
      <c r="F46" s="27">
        <f t="shared" si="3"/>
        <v>0.27198852772466542</v>
      </c>
      <c r="G46" s="27">
        <f t="shared" si="4"/>
        <v>0.34201720841300193</v>
      </c>
      <c r="H46" s="27">
        <f t="shared" si="5"/>
        <v>0.16993307839388144</v>
      </c>
      <c r="I46" s="27">
        <f t="shared" si="6"/>
        <v>0.12165391969407266</v>
      </c>
      <c r="J46" s="27">
        <f t="shared" si="7"/>
        <v>0.18068833652007649</v>
      </c>
      <c r="K46" s="27">
        <f t="shared" si="8"/>
        <v>0.52772466539196938</v>
      </c>
      <c r="L46" s="27">
        <f t="shared" si="9"/>
        <v>0.26338432122370936</v>
      </c>
      <c r="M46" s="27">
        <f t="shared" si="10"/>
        <v>0.13240917782026768</v>
      </c>
      <c r="N46" s="27">
        <f t="shared" si="11"/>
        <v>0.28561185468451245</v>
      </c>
      <c r="O46" s="27">
        <f t="shared" si="12"/>
        <v>0.31859464627151052</v>
      </c>
      <c r="P46" s="27">
        <f t="shared" si="13"/>
        <v>0.12834608030592734</v>
      </c>
      <c r="Q46" s="27">
        <f t="shared" si="14"/>
        <v>0.13384321223709369</v>
      </c>
      <c r="R46" s="27">
        <f t="shared" si="15"/>
        <v>0.18068833652007649</v>
      </c>
      <c r="S46" s="27">
        <f t="shared" si="16"/>
        <v>0.55712237093690253</v>
      </c>
      <c r="T46" s="26">
        <v>3946</v>
      </c>
    </row>
    <row r="47" spans="1:20" x14ac:dyDescent="0.25">
      <c r="A47" s="17">
        <v>2025</v>
      </c>
      <c r="B47" s="25" t="s">
        <v>91</v>
      </c>
      <c r="C47" s="25" t="s">
        <v>93</v>
      </c>
      <c r="D47" s="27">
        <f t="shared" si="1"/>
        <v>0.13414634146341464</v>
      </c>
      <c r="E47" s="27">
        <f t="shared" si="2"/>
        <v>0.17479674796747968</v>
      </c>
      <c r="F47" s="27">
        <f t="shared" si="3"/>
        <v>0.32926829268292684</v>
      </c>
      <c r="G47" s="27">
        <f t="shared" si="4"/>
        <v>0.36178861788617889</v>
      </c>
      <c r="H47" s="27">
        <f t="shared" si="5"/>
        <v>7.3170731707317069E-2</v>
      </c>
      <c r="I47" s="27">
        <f t="shared" si="6"/>
        <v>0.13821138211382114</v>
      </c>
      <c r="J47" s="27">
        <f t="shared" si="7"/>
        <v>0.2032520325203252</v>
      </c>
      <c r="K47" s="27">
        <f t="shared" si="8"/>
        <v>0.58536585365853655</v>
      </c>
      <c r="L47" s="27">
        <f t="shared" si="9"/>
        <v>0.16666666666666666</v>
      </c>
      <c r="M47" s="27">
        <f t="shared" si="10"/>
        <v>0.15040650406504066</v>
      </c>
      <c r="N47" s="27">
        <f t="shared" si="11"/>
        <v>0.33333333333333331</v>
      </c>
      <c r="O47" s="27">
        <f t="shared" si="12"/>
        <v>0.34959349593495936</v>
      </c>
      <c r="P47" s="27">
        <f t="shared" si="13"/>
        <v>4.878048780487805E-2</v>
      </c>
      <c r="Q47" s="27">
        <f t="shared" si="14"/>
        <v>0.13821138211382114</v>
      </c>
      <c r="R47" s="27">
        <f t="shared" si="15"/>
        <v>0.21951219512195122</v>
      </c>
      <c r="S47" s="27">
        <f t="shared" si="16"/>
        <v>0.5934959349593496</v>
      </c>
      <c r="T47" s="26">
        <v>235</v>
      </c>
    </row>
    <row r="48" spans="1:20" x14ac:dyDescent="0.25">
      <c r="A48" s="17">
        <v>2025</v>
      </c>
      <c r="B48" s="25" t="s">
        <v>29</v>
      </c>
      <c r="C48" s="25" t="s">
        <v>130</v>
      </c>
      <c r="D48" s="27">
        <f t="shared" si="1"/>
        <v>0.27423363711681858</v>
      </c>
      <c r="E48" s="27">
        <f t="shared" si="2"/>
        <v>0.164043082021541</v>
      </c>
      <c r="F48" s="27">
        <f t="shared" si="3"/>
        <v>0.26760563380281688</v>
      </c>
      <c r="G48" s="27">
        <f t="shared" si="4"/>
        <v>0.29411764705882354</v>
      </c>
      <c r="H48" s="27">
        <f t="shared" si="5"/>
        <v>0.18309859154929578</v>
      </c>
      <c r="I48" s="27">
        <f t="shared" si="6"/>
        <v>0.14581607290803644</v>
      </c>
      <c r="J48" s="27">
        <f t="shared" si="7"/>
        <v>0.20298260149130073</v>
      </c>
      <c r="K48" s="27">
        <f t="shared" si="8"/>
        <v>0.46810273405136704</v>
      </c>
      <c r="L48" s="27">
        <f t="shared" si="9"/>
        <v>0.28417564208782103</v>
      </c>
      <c r="M48" s="27">
        <f t="shared" si="10"/>
        <v>0.1632145816072908</v>
      </c>
      <c r="N48" s="27">
        <f t="shared" si="11"/>
        <v>0.29908864954432479</v>
      </c>
      <c r="O48" s="27">
        <f t="shared" si="12"/>
        <v>0.25352112676056338</v>
      </c>
      <c r="P48" s="27">
        <f t="shared" si="13"/>
        <v>0.15990057995028997</v>
      </c>
      <c r="Q48" s="27">
        <f t="shared" si="14"/>
        <v>0.14664457332228667</v>
      </c>
      <c r="R48" s="27">
        <f t="shared" si="15"/>
        <v>0.18475559237779618</v>
      </c>
      <c r="S48" s="27">
        <f t="shared" si="16"/>
        <v>0.50869925434962715</v>
      </c>
      <c r="T48" s="26">
        <v>870</v>
      </c>
    </row>
    <row r="49" spans="1:20" x14ac:dyDescent="0.25">
      <c r="A49" s="17">
        <v>2025</v>
      </c>
      <c r="B49" s="25" t="s">
        <v>87</v>
      </c>
      <c r="C49" s="25" t="s">
        <v>88</v>
      </c>
      <c r="D49" s="27">
        <f t="shared" si="1"/>
        <v>0.14625850340136054</v>
      </c>
      <c r="E49" s="27">
        <f t="shared" si="2"/>
        <v>0.20408163265306123</v>
      </c>
      <c r="F49" s="27">
        <f t="shared" si="3"/>
        <v>0.31292517006802723</v>
      </c>
      <c r="G49" s="27">
        <f t="shared" si="4"/>
        <v>0.33673469387755101</v>
      </c>
      <c r="H49" s="27">
        <f t="shared" si="5"/>
        <v>0.11904761904761904</v>
      </c>
      <c r="I49" s="27">
        <f t="shared" si="6"/>
        <v>9.1836734693877556E-2</v>
      </c>
      <c r="J49" s="27">
        <f t="shared" si="7"/>
        <v>0.27891156462585032</v>
      </c>
      <c r="K49" s="27">
        <f t="shared" si="8"/>
        <v>0.51020408163265307</v>
      </c>
      <c r="L49" s="27">
        <f t="shared" si="9"/>
        <v>0.18367346938775511</v>
      </c>
      <c r="M49" s="27">
        <f t="shared" si="10"/>
        <v>0.17346938775510204</v>
      </c>
      <c r="N49" s="27">
        <f t="shared" si="11"/>
        <v>0.33673469387755101</v>
      </c>
      <c r="O49" s="27">
        <f t="shared" si="12"/>
        <v>0.30612244897959184</v>
      </c>
      <c r="P49" s="27">
        <f t="shared" si="13"/>
        <v>7.8231292517006806E-2</v>
      </c>
      <c r="Q49" s="27">
        <f t="shared" si="14"/>
        <v>0.10204081632653061</v>
      </c>
      <c r="R49" s="27">
        <f t="shared" si="15"/>
        <v>0.25850340136054423</v>
      </c>
      <c r="S49" s="27">
        <f t="shared" si="16"/>
        <v>0.56122448979591832</v>
      </c>
      <c r="T49" s="26">
        <v>287</v>
      </c>
    </row>
    <row r="50" spans="1:20" x14ac:dyDescent="0.25">
      <c r="A50" s="17">
        <v>2025</v>
      </c>
      <c r="B50" s="25" t="s">
        <v>126</v>
      </c>
      <c r="C50" s="25" t="s">
        <v>125</v>
      </c>
      <c r="D50" s="27">
        <f t="shared" si="1"/>
        <v>0.19402985074626866</v>
      </c>
      <c r="E50" s="27">
        <f t="shared" si="2"/>
        <v>0.13432835820895522</v>
      </c>
      <c r="F50" s="27">
        <f t="shared" si="3"/>
        <v>0.26865671641791045</v>
      </c>
      <c r="G50" s="27">
        <f t="shared" si="4"/>
        <v>0.40298507462686567</v>
      </c>
      <c r="H50" s="27">
        <f t="shared" si="5"/>
        <v>0.13432835820895522</v>
      </c>
      <c r="I50" s="27">
        <f t="shared" si="6"/>
        <v>7.4626865671641784E-2</v>
      </c>
      <c r="J50" s="27">
        <f t="shared" si="7"/>
        <v>0.16417910447761194</v>
      </c>
      <c r="K50" s="27">
        <f t="shared" si="8"/>
        <v>0.62686567164179108</v>
      </c>
      <c r="L50" s="27">
        <f t="shared" si="9"/>
        <v>0.2537313432835821</v>
      </c>
      <c r="M50" s="27">
        <f t="shared" si="10"/>
        <v>7.4626865671641784E-2</v>
      </c>
      <c r="N50" s="27">
        <f t="shared" si="11"/>
        <v>0.20895522388059701</v>
      </c>
      <c r="O50" s="27">
        <f t="shared" si="12"/>
        <v>0.46268656716417911</v>
      </c>
      <c r="P50" s="27">
        <f t="shared" si="13"/>
        <v>8.9552238805970144E-2</v>
      </c>
      <c r="Q50" s="27">
        <f t="shared" si="14"/>
        <v>7.4626865671641784E-2</v>
      </c>
      <c r="R50" s="27">
        <f t="shared" si="15"/>
        <v>0.17910447761194029</v>
      </c>
      <c r="S50" s="27">
        <f t="shared" si="16"/>
        <v>0.65671641791044777</v>
      </c>
      <c r="T50" s="26">
        <v>42</v>
      </c>
    </row>
    <row r="51" spans="1:20" x14ac:dyDescent="0.25">
      <c r="A51" s="17">
        <v>2025</v>
      </c>
      <c r="B51" s="25" t="s">
        <v>139</v>
      </c>
      <c r="C51" s="25" t="s">
        <v>140</v>
      </c>
      <c r="D51" s="27">
        <f t="shared" si="1"/>
        <v>0.2</v>
      </c>
      <c r="E51" s="27">
        <f t="shared" si="2"/>
        <v>0.14285714285714285</v>
      </c>
      <c r="F51" s="27">
        <f t="shared" si="3"/>
        <v>0.2857142857142857</v>
      </c>
      <c r="G51" s="27">
        <f t="shared" si="4"/>
        <v>0.37142857142857144</v>
      </c>
      <c r="H51" s="27">
        <f t="shared" si="5"/>
        <v>0.14285714285714285</v>
      </c>
      <c r="I51" s="27">
        <f t="shared" si="6"/>
        <v>0.11428571428571428</v>
      </c>
      <c r="J51" s="27">
        <f t="shared" si="7"/>
        <v>0.14285714285714285</v>
      </c>
      <c r="K51" s="27">
        <f t="shared" si="8"/>
        <v>0.6</v>
      </c>
      <c r="L51" s="27">
        <f t="shared" si="9"/>
        <v>0.2</v>
      </c>
      <c r="M51" s="27">
        <f t="shared" si="10"/>
        <v>0.17142857142857143</v>
      </c>
      <c r="N51" s="27">
        <f t="shared" si="11"/>
        <v>0.22857142857142856</v>
      </c>
      <c r="O51" s="27">
        <f t="shared" si="12"/>
        <v>0.4</v>
      </c>
      <c r="P51" s="27">
        <f t="shared" si="13"/>
        <v>8.5714285714285715E-2</v>
      </c>
      <c r="Q51" s="27">
        <f t="shared" si="14"/>
        <v>0.17142857142857143</v>
      </c>
      <c r="R51" s="27">
        <f t="shared" si="15"/>
        <v>0.11428571428571428</v>
      </c>
      <c r="S51" s="27">
        <f t="shared" si="16"/>
        <v>0.62857142857142856</v>
      </c>
      <c r="T51" s="26">
        <v>15</v>
      </c>
    </row>
    <row r="52" spans="1:20" x14ac:dyDescent="0.25">
      <c r="A52" s="17">
        <v>2025</v>
      </c>
      <c r="B52" s="25" t="s">
        <v>131</v>
      </c>
      <c r="C52" s="25" t="s">
        <v>132</v>
      </c>
      <c r="D52" s="27">
        <f t="shared" si="1"/>
        <v>0.21666666666666667</v>
      </c>
      <c r="E52" s="27">
        <f t="shared" si="2"/>
        <v>0.2</v>
      </c>
      <c r="F52" s="27">
        <f t="shared" si="3"/>
        <v>0.25</v>
      </c>
      <c r="G52" s="27">
        <f t="shared" si="4"/>
        <v>0.33333333333333331</v>
      </c>
      <c r="H52" s="27">
        <f t="shared" si="5"/>
        <v>0.15</v>
      </c>
      <c r="I52" s="27">
        <f t="shared" si="6"/>
        <v>0.13333333333333333</v>
      </c>
      <c r="J52" s="27">
        <f t="shared" si="7"/>
        <v>0.1</v>
      </c>
      <c r="K52" s="27">
        <f t="shared" si="8"/>
        <v>0.6166666666666667</v>
      </c>
      <c r="L52" s="27">
        <f t="shared" si="9"/>
        <v>0.26666666666666666</v>
      </c>
      <c r="M52" s="27">
        <f t="shared" si="10"/>
        <v>0.16666666666666666</v>
      </c>
      <c r="N52" s="27">
        <f t="shared" si="11"/>
        <v>0.13333333333333333</v>
      </c>
      <c r="O52" s="27">
        <f t="shared" si="12"/>
        <v>0.43333333333333335</v>
      </c>
      <c r="P52" s="27">
        <f t="shared" si="13"/>
        <v>0.11666666666666667</v>
      </c>
      <c r="Q52" s="27">
        <f t="shared" si="14"/>
        <v>0.13333333333333333</v>
      </c>
      <c r="R52" s="27">
        <f t="shared" si="15"/>
        <v>0.18333333333333332</v>
      </c>
      <c r="S52" s="27">
        <f t="shared" si="16"/>
        <v>0.56666666666666665</v>
      </c>
      <c r="T52" s="26">
        <v>32</v>
      </c>
    </row>
    <row r="53" spans="1:20" x14ac:dyDescent="0.25">
      <c r="A53" s="17">
        <v>2025</v>
      </c>
      <c r="B53" s="25" t="s">
        <v>45</v>
      </c>
      <c r="C53" s="25" t="s">
        <v>46</v>
      </c>
      <c r="D53" s="27">
        <f t="shared" si="1"/>
        <v>0.53512233622730865</v>
      </c>
      <c r="E53" s="27">
        <f t="shared" si="2"/>
        <v>0.11760063141278611</v>
      </c>
      <c r="F53" s="27">
        <f t="shared" si="3"/>
        <v>0.13180741910023677</v>
      </c>
      <c r="G53" s="27">
        <f t="shared" si="4"/>
        <v>0.21546961325966851</v>
      </c>
      <c r="H53" s="27">
        <f t="shared" si="5"/>
        <v>0.40331491712707185</v>
      </c>
      <c r="I53" s="27">
        <f t="shared" si="6"/>
        <v>0.17363851617995266</v>
      </c>
      <c r="J53" s="27">
        <f t="shared" si="7"/>
        <v>0.10734017363851618</v>
      </c>
      <c r="K53" s="27">
        <f t="shared" si="8"/>
        <v>0.31570639305445936</v>
      </c>
      <c r="L53" s="27">
        <f t="shared" si="9"/>
        <v>0.56511444356748219</v>
      </c>
      <c r="M53" s="27">
        <f t="shared" si="10"/>
        <v>0.10023677979479084</v>
      </c>
      <c r="N53" s="27">
        <f t="shared" si="11"/>
        <v>0.13417521704814522</v>
      </c>
      <c r="O53" s="27">
        <f t="shared" si="12"/>
        <v>0.20047355958958168</v>
      </c>
      <c r="P53" s="27">
        <f t="shared" si="13"/>
        <v>0.34648776637726914</v>
      </c>
      <c r="Q53" s="27">
        <f t="shared" si="14"/>
        <v>0.20520915548539859</v>
      </c>
      <c r="R53" s="27">
        <f t="shared" si="15"/>
        <v>0.122336227308603</v>
      </c>
      <c r="S53" s="27">
        <f t="shared" si="16"/>
        <v>0.32596685082872928</v>
      </c>
      <c r="T53" s="26">
        <v>1184</v>
      </c>
    </row>
    <row r="54" spans="1:20" x14ac:dyDescent="0.25">
      <c r="A54" s="23" t="s">
        <v>118</v>
      </c>
      <c r="B54" s="23">
        <f>COUNTA(B30:B53)</f>
        <v>24</v>
      </c>
      <c r="C54" s="23"/>
      <c r="D54" s="27">
        <f t="shared" si="1"/>
        <v>0.28295819935691319</v>
      </c>
      <c r="E54" s="27">
        <f t="shared" si="2"/>
        <v>0.14808222324299494</v>
      </c>
      <c r="F54" s="27">
        <f t="shared" si="3"/>
        <v>0.23501378043178686</v>
      </c>
      <c r="G54" s="27">
        <f t="shared" si="4"/>
        <v>0.33394579696830501</v>
      </c>
      <c r="H54" s="27">
        <f t="shared" si="5"/>
        <v>0.19645728066146073</v>
      </c>
      <c r="I54" s="27">
        <f t="shared" si="6"/>
        <v>0.13392857142857142</v>
      </c>
      <c r="J54" s="27">
        <f t="shared" si="7"/>
        <v>0.17478180983004135</v>
      </c>
      <c r="K54" s="27">
        <f t="shared" si="8"/>
        <v>0.49483233807992649</v>
      </c>
      <c r="L54" s="27">
        <f t="shared" si="9"/>
        <v>0.3091984382177308</v>
      </c>
      <c r="M54" s="27">
        <f t="shared" si="10"/>
        <v>0.13191892512632061</v>
      </c>
      <c r="N54" s="27">
        <f t="shared" si="11"/>
        <v>0.25944533762057875</v>
      </c>
      <c r="O54" s="27">
        <f t="shared" si="12"/>
        <v>0.29943729903536975</v>
      </c>
      <c r="P54" s="27">
        <f t="shared" si="13"/>
        <v>0.15523082223242995</v>
      </c>
      <c r="Q54" s="27">
        <f t="shared" si="14"/>
        <v>0.14977606798346349</v>
      </c>
      <c r="R54" s="27">
        <f t="shared" si="15"/>
        <v>0.17038929719797888</v>
      </c>
      <c r="S54" s="27">
        <f t="shared" si="16"/>
        <v>0.52460381258612765</v>
      </c>
      <c r="T54" s="23">
        <f t="shared" ref="T54" si="17">SUM(T30:T53)</f>
        <v>31421</v>
      </c>
    </row>
    <row r="56" spans="1:20" x14ac:dyDescent="0.25">
      <c r="C56" s="25" t="s">
        <v>118</v>
      </c>
      <c r="D56" s="10" t="s">
        <v>83</v>
      </c>
      <c r="E56" s="10" t="s">
        <v>84</v>
      </c>
      <c r="F56" s="10" t="s">
        <v>61</v>
      </c>
      <c r="G56" s="10" t="s">
        <v>85</v>
      </c>
    </row>
    <row r="57" spans="1:20" x14ac:dyDescent="0.25">
      <c r="C57" s="10" t="s">
        <v>57</v>
      </c>
      <c r="D57" s="11">
        <f>D54</f>
        <v>0.28295819935691319</v>
      </c>
      <c r="E57" s="11">
        <f>H54</f>
        <v>0.19645728066146073</v>
      </c>
      <c r="F57" s="11">
        <f>L54</f>
        <v>0.3091984382177308</v>
      </c>
      <c r="G57" s="11">
        <f>P54</f>
        <v>0.15523082223242995</v>
      </c>
    </row>
    <row r="58" spans="1:20" x14ac:dyDescent="0.25">
      <c r="C58" s="10" t="s">
        <v>67</v>
      </c>
      <c r="D58" s="11">
        <f>E54</f>
        <v>0.14808222324299494</v>
      </c>
      <c r="E58" s="11">
        <f>I54</f>
        <v>0.13392857142857142</v>
      </c>
      <c r="F58" s="11">
        <f>M54</f>
        <v>0.13191892512632061</v>
      </c>
      <c r="G58" s="11">
        <f>Q54</f>
        <v>0.14977606798346349</v>
      </c>
    </row>
    <row r="59" spans="1:20" x14ac:dyDescent="0.25">
      <c r="C59" s="10" t="s">
        <v>86</v>
      </c>
      <c r="D59" s="11">
        <f>F54</f>
        <v>0.23501378043178686</v>
      </c>
      <c r="E59" s="11">
        <f>J54</f>
        <v>0.17478180983004135</v>
      </c>
      <c r="F59" s="11">
        <f>N54</f>
        <v>0.25944533762057875</v>
      </c>
      <c r="G59" s="11">
        <f>R54</f>
        <v>0.17038929719797888</v>
      </c>
    </row>
    <row r="60" spans="1:20" x14ac:dyDescent="0.25">
      <c r="C60" s="10" t="s">
        <v>68</v>
      </c>
      <c r="D60" s="11">
        <f>G54</f>
        <v>0.33394579696830501</v>
      </c>
      <c r="E60" s="11">
        <f>K54</f>
        <v>0.49483233807992649</v>
      </c>
      <c r="F60" s="11">
        <f>O54</f>
        <v>0.29943729903536975</v>
      </c>
      <c r="G60" s="11">
        <f>S54</f>
        <v>0.52460381258612765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W51"/>
  <sheetViews>
    <sheetView zoomScale="70" zoomScaleNormal="70" workbookViewId="0">
      <selection activeCell="V64" sqref="V64"/>
    </sheetView>
  </sheetViews>
  <sheetFormatPr baseColWidth="10" defaultColWidth="11.42578125" defaultRowHeight="15" x14ac:dyDescent="0.25"/>
  <sheetData>
    <row r="1" spans="1:23" x14ac:dyDescent="0.25"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12</v>
      </c>
      <c r="M1" t="s">
        <v>13</v>
      </c>
      <c r="N1" t="s">
        <v>14</v>
      </c>
      <c r="O1" t="s">
        <v>15</v>
      </c>
      <c r="P1" t="s">
        <v>16</v>
      </c>
      <c r="Q1" t="s">
        <v>17</v>
      </c>
      <c r="R1" t="s">
        <v>18</v>
      </c>
    </row>
    <row r="2" spans="1:23" x14ac:dyDescent="0.25">
      <c r="A2">
        <v>2002</v>
      </c>
      <c r="B2">
        <v>3518</v>
      </c>
      <c r="C2">
        <v>3224</v>
      </c>
      <c r="D2">
        <v>9013</v>
      </c>
      <c r="E2">
        <v>17892</v>
      </c>
      <c r="F2">
        <v>2835</v>
      </c>
      <c r="G2">
        <v>2230</v>
      </c>
      <c r="H2">
        <v>4979</v>
      </c>
      <c r="I2">
        <v>23604</v>
      </c>
      <c r="J2">
        <v>4346</v>
      </c>
      <c r="K2">
        <v>3023</v>
      </c>
      <c r="L2">
        <v>10390</v>
      </c>
      <c r="M2">
        <v>15889</v>
      </c>
      <c r="N2">
        <v>1728</v>
      </c>
      <c r="O2">
        <v>1452</v>
      </c>
      <c r="P2">
        <v>3460</v>
      </c>
      <c r="Q2">
        <v>27006</v>
      </c>
      <c r="R2">
        <f>SUM(F2:I2)</f>
        <v>33648</v>
      </c>
    </row>
    <row r="3" spans="1:23" x14ac:dyDescent="0.25">
      <c r="A3">
        <v>2003</v>
      </c>
      <c r="B3">
        <v>3566</v>
      </c>
      <c r="C3">
        <v>3199</v>
      </c>
      <c r="D3">
        <v>8742</v>
      </c>
      <c r="E3">
        <v>19184</v>
      </c>
      <c r="F3">
        <v>2839</v>
      </c>
      <c r="G3">
        <v>2273</v>
      </c>
      <c r="H3">
        <v>4803</v>
      </c>
      <c r="I3">
        <v>24777</v>
      </c>
      <c r="J3">
        <v>4389</v>
      </c>
      <c r="K3">
        <v>3023</v>
      </c>
      <c r="L3">
        <v>9972</v>
      </c>
      <c r="M3">
        <v>17308</v>
      </c>
      <c r="N3">
        <v>1798</v>
      </c>
      <c r="O3">
        <v>1490</v>
      </c>
      <c r="P3">
        <v>3328</v>
      </c>
      <c r="Q3">
        <v>28075</v>
      </c>
      <c r="R3">
        <f>SUM(F3:I3)</f>
        <v>34692</v>
      </c>
    </row>
    <row r="4" spans="1:23" x14ac:dyDescent="0.25">
      <c r="A4">
        <v>2004</v>
      </c>
      <c r="B4">
        <v>3600</v>
      </c>
      <c r="C4">
        <v>3142</v>
      </c>
      <c r="D4">
        <v>8472</v>
      </c>
      <c r="E4">
        <v>19499</v>
      </c>
      <c r="F4">
        <v>2895</v>
      </c>
      <c r="G4">
        <v>2304</v>
      </c>
      <c r="H4">
        <v>4503</v>
      </c>
      <c r="I4">
        <v>25012</v>
      </c>
      <c r="J4">
        <v>4456</v>
      </c>
      <c r="K4">
        <v>2983</v>
      </c>
      <c r="L4">
        <v>9821</v>
      </c>
      <c r="M4">
        <v>17454</v>
      </c>
      <c r="N4">
        <v>1833</v>
      </c>
      <c r="O4">
        <v>1530</v>
      </c>
      <c r="P4">
        <v>3283</v>
      </c>
      <c r="Q4">
        <v>28065</v>
      </c>
      <c r="R4">
        <f>SUM(F4:I4)</f>
        <v>34714</v>
      </c>
    </row>
    <row r="5" spans="1:23" x14ac:dyDescent="0.25">
      <c r="A5">
        <v>2005</v>
      </c>
      <c r="B5">
        <v>3661</v>
      </c>
      <c r="C5">
        <v>5389</v>
      </c>
      <c r="D5">
        <v>9967</v>
      </c>
      <c r="E5">
        <v>15362</v>
      </c>
      <c r="F5">
        <v>2465</v>
      </c>
      <c r="G5">
        <v>2529</v>
      </c>
      <c r="H5">
        <v>8037</v>
      </c>
      <c r="I5">
        <v>21348</v>
      </c>
      <c r="J5">
        <v>4706</v>
      </c>
      <c r="K5">
        <v>5117</v>
      </c>
      <c r="L5">
        <v>10866</v>
      </c>
      <c r="M5">
        <v>13689</v>
      </c>
      <c r="N5">
        <v>1735</v>
      </c>
      <c r="O5">
        <v>1955</v>
      </c>
      <c r="P5">
        <v>6603</v>
      </c>
      <c r="Q5">
        <v>24086</v>
      </c>
      <c r="R5">
        <f>SUM(B5:E5)</f>
        <v>34379</v>
      </c>
    </row>
    <row r="6" spans="1:23" x14ac:dyDescent="0.25">
      <c r="A6">
        <v>2006</v>
      </c>
      <c r="B6">
        <v>3640</v>
      </c>
      <c r="C6">
        <v>5135</v>
      </c>
      <c r="D6">
        <v>9935</v>
      </c>
      <c r="E6">
        <v>14906</v>
      </c>
      <c r="F6">
        <v>2442</v>
      </c>
      <c r="G6">
        <v>2592</v>
      </c>
      <c r="H6">
        <v>7712</v>
      </c>
      <c r="I6">
        <v>20869</v>
      </c>
      <c r="J6">
        <v>4647</v>
      </c>
      <c r="K6">
        <v>4945</v>
      </c>
      <c r="L6">
        <v>10768</v>
      </c>
      <c r="M6">
        <v>13255</v>
      </c>
      <c r="N6">
        <v>1712</v>
      </c>
      <c r="O6">
        <v>1981</v>
      </c>
      <c r="P6">
        <v>6118</v>
      </c>
      <c r="Q6">
        <v>23805</v>
      </c>
      <c r="R6">
        <f>SUM(B6:E6)</f>
        <v>33616</v>
      </c>
    </row>
    <row r="7" spans="1:23" x14ac:dyDescent="0.25">
      <c r="A7">
        <v>2007</v>
      </c>
      <c r="B7">
        <v>3738</v>
      </c>
      <c r="C7">
        <v>4991</v>
      </c>
      <c r="D7">
        <v>9478</v>
      </c>
      <c r="E7">
        <v>14789</v>
      </c>
      <c r="F7">
        <v>2539</v>
      </c>
      <c r="G7">
        <v>2580</v>
      </c>
      <c r="H7">
        <v>7410</v>
      </c>
      <c r="I7">
        <v>20467</v>
      </c>
      <c r="J7">
        <v>4668</v>
      </c>
      <c r="K7">
        <v>4765</v>
      </c>
      <c r="L7">
        <v>10304</v>
      </c>
      <c r="M7">
        <v>13258</v>
      </c>
      <c r="N7">
        <v>1815</v>
      </c>
      <c r="O7">
        <v>2009</v>
      </c>
      <c r="P7">
        <v>6048</v>
      </c>
      <c r="Q7">
        <v>23124</v>
      </c>
      <c r="R7">
        <f>SUM(B7:E7)</f>
        <v>32996</v>
      </c>
    </row>
    <row r="8" spans="1:23" x14ac:dyDescent="0.25">
      <c r="A8">
        <v>2008</v>
      </c>
      <c r="B8">
        <v>3899</v>
      </c>
      <c r="C8">
        <v>4898</v>
      </c>
      <c r="D8">
        <v>9486</v>
      </c>
      <c r="E8">
        <v>15574</v>
      </c>
      <c r="F8">
        <v>2569</v>
      </c>
      <c r="G8">
        <v>2665</v>
      </c>
      <c r="H8">
        <v>7251</v>
      </c>
      <c r="I8">
        <v>21371</v>
      </c>
      <c r="J8">
        <v>4831</v>
      </c>
      <c r="K8">
        <v>4638</v>
      </c>
      <c r="L8">
        <v>10495</v>
      </c>
      <c r="M8">
        <v>13893</v>
      </c>
      <c r="N8">
        <v>1806</v>
      </c>
      <c r="O8">
        <v>2176</v>
      </c>
      <c r="P8">
        <v>5846</v>
      </c>
      <c r="Q8">
        <v>24030</v>
      </c>
      <c r="R8">
        <f>SUM(N8:Q8)</f>
        <v>33858</v>
      </c>
    </row>
    <row r="9" spans="1:23" x14ac:dyDescent="0.25">
      <c r="A9">
        <v>2009</v>
      </c>
      <c r="B9">
        <v>3911</v>
      </c>
      <c r="C9">
        <v>4740</v>
      </c>
      <c r="D9">
        <v>8844</v>
      </c>
      <c r="E9">
        <v>13553</v>
      </c>
      <c r="F9">
        <v>2592</v>
      </c>
      <c r="G9">
        <v>2615</v>
      </c>
      <c r="H9">
        <v>6898</v>
      </c>
      <c r="I9">
        <v>18944</v>
      </c>
      <c r="J9">
        <v>4732</v>
      </c>
      <c r="K9">
        <v>4505</v>
      </c>
      <c r="L9">
        <v>9630</v>
      </c>
      <c r="M9">
        <v>12181</v>
      </c>
      <c r="N9">
        <v>1851</v>
      </c>
      <c r="O9">
        <v>2137</v>
      </c>
      <c r="P9">
        <v>5813</v>
      </c>
      <c r="Q9">
        <v>21247</v>
      </c>
      <c r="R9">
        <f t="shared" ref="R9:R21" si="0">SUM(B9:E9)</f>
        <v>31048</v>
      </c>
    </row>
    <row r="10" spans="1:23" x14ac:dyDescent="0.25">
      <c r="A10">
        <v>2010</v>
      </c>
      <c r="B10">
        <v>3835</v>
      </c>
      <c r="C10">
        <v>4641</v>
      </c>
      <c r="D10">
        <v>8836</v>
      </c>
      <c r="E10">
        <v>13797</v>
      </c>
      <c r="F10">
        <v>2549</v>
      </c>
      <c r="G10">
        <v>2656</v>
      </c>
      <c r="H10">
        <v>6791</v>
      </c>
      <c r="I10">
        <v>19113</v>
      </c>
      <c r="J10">
        <v>4674</v>
      </c>
      <c r="K10">
        <v>4576</v>
      </c>
      <c r="L10">
        <v>9476</v>
      </c>
      <c r="M10">
        <v>12383</v>
      </c>
      <c r="N10">
        <v>1900</v>
      </c>
      <c r="O10">
        <v>2146</v>
      </c>
      <c r="P10">
        <v>5588</v>
      </c>
      <c r="Q10">
        <v>21475</v>
      </c>
      <c r="R10">
        <f t="shared" si="0"/>
        <v>31109</v>
      </c>
    </row>
    <row r="11" spans="1:23" x14ac:dyDescent="0.25">
      <c r="A11">
        <v>2011</v>
      </c>
      <c r="B11">
        <v>4573</v>
      </c>
      <c r="C11">
        <v>4755</v>
      </c>
      <c r="D11">
        <v>8690</v>
      </c>
      <c r="E11">
        <v>14725</v>
      </c>
      <c r="F11">
        <v>3081</v>
      </c>
      <c r="G11">
        <v>2884</v>
      </c>
      <c r="H11">
        <v>6706</v>
      </c>
      <c r="I11">
        <v>20072</v>
      </c>
      <c r="J11">
        <v>5369</v>
      </c>
      <c r="K11">
        <v>4595</v>
      </c>
      <c r="L11">
        <v>9438</v>
      </c>
      <c r="M11">
        <v>13341</v>
      </c>
      <c r="N11">
        <v>2340</v>
      </c>
      <c r="O11">
        <v>2498</v>
      </c>
      <c r="P11">
        <v>5842</v>
      </c>
      <c r="Q11">
        <v>22062</v>
      </c>
      <c r="R11">
        <f t="shared" si="0"/>
        <v>32743</v>
      </c>
      <c r="W11" s="21"/>
    </row>
    <row r="12" spans="1:23" x14ac:dyDescent="0.25">
      <c r="A12">
        <v>2012</v>
      </c>
      <c r="B12">
        <v>4399</v>
      </c>
      <c r="C12">
        <v>4495</v>
      </c>
      <c r="D12">
        <v>8019</v>
      </c>
      <c r="E12">
        <v>14120</v>
      </c>
      <c r="F12">
        <v>2966</v>
      </c>
      <c r="G12">
        <v>2741</v>
      </c>
      <c r="H12">
        <v>6111</v>
      </c>
      <c r="I12">
        <v>19215</v>
      </c>
      <c r="J12">
        <v>5084</v>
      </c>
      <c r="K12">
        <v>4412</v>
      </c>
      <c r="L12">
        <v>8800</v>
      </c>
      <c r="M12">
        <v>12737</v>
      </c>
      <c r="N12">
        <v>2307</v>
      </c>
      <c r="O12">
        <v>2372</v>
      </c>
      <c r="P12">
        <v>5361</v>
      </c>
      <c r="Q12">
        <v>20993</v>
      </c>
      <c r="R12">
        <f t="shared" si="0"/>
        <v>31033</v>
      </c>
    </row>
    <row r="13" spans="1:23" x14ac:dyDescent="0.25">
      <c r="A13">
        <v>2013</v>
      </c>
      <c r="B13">
        <v>4581</v>
      </c>
      <c r="C13">
        <v>5048</v>
      </c>
      <c r="D13">
        <v>8771</v>
      </c>
      <c r="E13">
        <v>11596</v>
      </c>
      <c r="F13">
        <v>3298</v>
      </c>
      <c r="G13">
        <v>3073</v>
      </c>
      <c r="H13">
        <v>7095</v>
      </c>
      <c r="I13">
        <v>16530</v>
      </c>
      <c r="J13">
        <v>5275</v>
      </c>
      <c r="K13">
        <v>4804</v>
      </c>
      <c r="L13">
        <v>9931</v>
      </c>
      <c r="M13">
        <v>9986</v>
      </c>
      <c r="N13">
        <v>2565</v>
      </c>
      <c r="O13">
        <v>2790</v>
      </c>
      <c r="P13">
        <v>5988</v>
      </c>
      <c r="Q13">
        <v>18653</v>
      </c>
      <c r="R13">
        <f t="shared" si="0"/>
        <v>29996</v>
      </c>
    </row>
    <row r="14" spans="1:23" x14ac:dyDescent="0.25">
      <c r="A14">
        <v>2014</v>
      </c>
      <c r="B14">
        <v>4996</v>
      </c>
      <c r="C14">
        <v>4897</v>
      </c>
      <c r="D14">
        <v>8760</v>
      </c>
      <c r="E14">
        <v>10712</v>
      </c>
      <c r="F14">
        <v>3527</v>
      </c>
      <c r="G14">
        <v>3213</v>
      </c>
      <c r="H14">
        <v>6910</v>
      </c>
      <c r="I14">
        <v>15715</v>
      </c>
      <c r="J14">
        <v>5679</v>
      </c>
      <c r="K14">
        <v>4682</v>
      </c>
      <c r="L14">
        <v>9894</v>
      </c>
      <c r="M14">
        <v>9110</v>
      </c>
      <c r="N14">
        <v>2814</v>
      </c>
      <c r="O14">
        <v>3019</v>
      </c>
      <c r="P14">
        <v>5999</v>
      </c>
      <c r="Q14">
        <v>17533</v>
      </c>
      <c r="R14">
        <f t="shared" si="0"/>
        <v>29365</v>
      </c>
    </row>
    <row r="15" spans="1:23" x14ac:dyDescent="0.25">
      <c r="A15">
        <v>2015</v>
      </c>
      <c r="B15">
        <v>5180</v>
      </c>
      <c r="C15">
        <v>4722</v>
      </c>
      <c r="D15">
        <v>8319</v>
      </c>
      <c r="E15">
        <v>9779</v>
      </c>
      <c r="F15">
        <v>3704</v>
      </c>
      <c r="G15">
        <v>3187</v>
      </c>
      <c r="H15">
        <v>6519</v>
      </c>
      <c r="I15">
        <v>14590</v>
      </c>
      <c r="J15">
        <v>5903</v>
      </c>
      <c r="K15">
        <v>4395</v>
      </c>
      <c r="L15">
        <v>9469</v>
      </c>
      <c r="M15">
        <v>8233</v>
      </c>
      <c r="N15">
        <v>2973</v>
      </c>
      <c r="O15">
        <v>3072</v>
      </c>
      <c r="P15">
        <v>5728</v>
      </c>
      <c r="Q15">
        <v>16227</v>
      </c>
      <c r="R15">
        <f t="shared" si="0"/>
        <v>28000</v>
      </c>
    </row>
    <row r="16" spans="1:23" x14ac:dyDescent="0.25">
      <c r="A16">
        <v>2016</v>
      </c>
      <c r="B16">
        <f>'2016'!C21</f>
        <v>4941</v>
      </c>
      <c r="C16">
        <f>'2016'!D21</f>
        <v>4236</v>
      </c>
      <c r="D16">
        <f>'2016'!E21</f>
        <v>7184</v>
      </c>
      <c r="E16">
        <f>'2016'!F21</f>
        <v>8551</v>
      </c>
      <c r="F16">
        <f>'2016'!G21</f>
        <v>3418</v>
      </c>
      <c r="G16">
        <f>'2016'!H21</f>
        <v>2923</v>
      </c>
      <c r="H16">
        <f>'2016'!I21</f>
        <v>5622</v>
      </c>
      <c r="I16">
        <f>'2016'!J21</f>
        <v>12949</v>
      </c>
      <c r="J16">
        <f>'2016'!K21</f>
        <v>5614</v>
      </c>
      <c r="K16">
        <f>'2016'!L21</f>
        <v>3989</v>
      </c>
      <c r="L16">
        <f>'2016'!M21</f>
        <v>8158</v>
      </c>
      <c r="M16">
        <f>'2016'!N21</f>
        <v>7151</v>
      </c>
      <c r="N16">
        <f>'2016'!O21</f>
        <v>2625</v>
      </c>
      <c r="O16">
        <f>'2016'!P21</f>
        <v>2935</v>
      </c>
      <c r="P16">
        <f>'2016'!Q21</f>
        <v>4959</v>
      </c>
      <c r="Q16">
        <f>'2016'!R21</f>
        <v>14393</v>
      </c>
      <c r="R16">
        <f t="shared" si="0"/>
        <v>24912</v>
      </c>
    </row>
    <row r="17" spans="1:18" x14ac:dyDescent="0.25">
      <c r="A17">
        <v>2017</v>
      </c>
      <c r="B17">
        <v>5665</v>
      </c>
      <c r="C17">
        <v>4382</v>
      </c>
      <c r="D17">
        <v>7552</v>
      </c>
      <c r="E17">
        <v>8691</v>
      </c>
      <c r="F17">
        <v>3869</v>
      </c>
      <c r="G17">
        <v>3137</v>
      </c>
      <c r="H17">
        <v>5724</v>
      </c>
      <c r="I17">
        <v>13560</v>
      </c>
      <c r="J17">
        <v>6355</v>
      </c>
      <c r="K17">
        <v>4029</v>
      </c>
      <c r="L17">
        <v>8642</v>
      </c>
      <c r="M17">
        <v>7264</v>
      </c>
      <c r="N17">
        <v>3023</v>
      </c>
      <c r="O17">
        <v>3165</v>
      </c>
      <c r="P17">
        <v>4959</v>
      </c>
      <c r="Q17">
        <v>15143</v>
      </c>
      <c r="R17">
        <f t="shared" si="0"/>
        <v>26290</v>
      </c>
    </row>
    <row r="18" spans="1:18" x14ac:dyDescent="0.25">
      <c r="A18">
        <v>2018</v>
      </c>
      <c r="B18">
        <v>6211</v>
      </c>
      <c r="C18">
        <v>4440</v>
      </c>
      <c r="D18">
        <v>7336</v>
      </c>
      <c r="E18">
        <v>8622</v>
      </c>
      <c r="F18">
        <v>4241</v>
      </c>
      <c r="G18">
        <v>3347</v>
      </c>
      <c r="H18">
        <v>5572</v>
      </c>
      <c r="I18">
        <v>13449</v>
      </c>
      <c r="J18">
        <v>6922</v>
      </c>
      <c r="K18">
        <v>4057</v>
      </c>
      <c r="L18">
        <v>8388</v>
      </c>
      <c r="M18">
        <v>7242</v>
      </c>
      <c r="N18">
        <v>3333</v>
      </c>
      <c r="O18">
        <v>3395</v>
      </c>
      <c r="P18">
        <v>5007</v>
      </c>
      <c r="Q18">
        <v>14874</v>
      </c>
      <c r="R18">
        <f t="shared" si="0"/>
        <v>26609</v>
      </c>
    </row>
    <row r="19" spans="1:18" x14ac:dyDescent="0.25">
      <c r="A19">
        <v>2019</v>
      </c>
      <c r="B19">
        <v>6337</v>
      </c>
      <c r="C19">
        <v>4323</v>
      </c>
      <c r="D19">
        <v>7046</v>
      </c>
      <c r="E19">
        <v>8472</v>
      </c>
      <c r="F19">
        <v>4321</v>
      </c>
      <c r="G19">
        <v>3312</v>
      </c>
      <c r="H19">
        <v>5398</v>
      </c>
      <c r="I19">
        <v>13147</v>
      </c>
      <c r="J19">
        <v>7000</v>
      </c>
      <c r="K19">
        <v>3918</v>
      </c>
      <c r="L19">
        <v>8075</v>
      </c>
      <c r="M19">
        <v>7185</v>
      </c>
      <c r="N19">
        <v>3422</v>
      </c>
      <c r="O19">
        <v>3426</v>
      </c>
      <c r="P19">
        <v>4875</v>
      </c>
      <c r="Q19">
        <v>14455</v>
      </c>
      <c r="R19">
        <f t="shared" si="0"/>
        <v>26178</v>
      </c>
    </row>
    <row r="20" spans="1:18" x14ac:dyDescent="0.25">
      <c r="A20">
        <v>2020</v>
      </c>
      <c r="B20">
        <v>6794</v>
      </c>
      <c r="C20">
        <v>4450</v>
      </c>
      <c r="D20">
        <v>7109</v>
      </c>
      <c r="E20">
        <v>8489</v>
      </c>
      <c r="F20">
        <v>4502</v>
      </c>
      <c r="G20">
        <v>3593</v>
      </c>
      <c r="H20">
        <v>5623</v>
      </c>
      <c r="I20">
        <v>13124</v>
      </c>
      <c r="J20">
        <v>7493</v>
      </c>
      <c r="K20">
        <v>3990</v>
      </c>
      <c r="L20">
        <v>8088</v>
      </c>
      <c r="M20">
        <v>7271</v>
      </c>
      <c r="N20">
        <v>3561</v>
      </c>
      <c r="O20">
        <v>3756</v>
      </c>
      <c r="P20">
        <v>5047</v>
      </c>
      <c r="Q20">
        <v>14478</v>
      </c>
      <c r="R20">
        <f t="shared" si="0"/>
        <v>26842</v>
      </c>
    </row>
    <row r="21" spans="1:18" x14ac:dyDescent="0.25">
      <c r="A21">
        <v>2021</v>
      </c>
      <c r="B21">
        <v>7410</v>
      </c>
      <c r="C21">
        <v>4573</v>
      </c>
      <c r="D21">
        <v>7025</v>
      </c>
      <c r="E21">
        <v>8677</v>
      </c>
      <c r="F21">
        <v>5042</v>
      </c>
      <c r="G21">
        <v>3684</v>
      </c>
      <c r="H21">
        <v>5576</v>
      </c>
      <c r="I21">
        <v>13383</v>
      </c>
      <c r="J21">
        <v>8066</v>
      </c>
      <c r="K21">
        <v>4107</v>
      </c>
      <c r="L21">
        <v>7975</v>
      </c>
      <c r="M21">
        <v>7537</v>
      </c>
      <c r="N21">
        <v>4096</v>
      </c>
      <c r="O21">
        <v>3873</v>
      </c>
      <c r="P21">
        <v>5179</v>
      </c>
      <c r="Q21">
        <v>14537</v>
      </c>
      <c r="R21">
        <f t="shared" si="0"/>
        <v>27685</v>
      </c>
    </row>
    <row r="22" spans="1:18" x14ac:dyDescent="0.25">
      <c r="A22">
        <v>2022</v>
      </c>
      <c r="B22">
        <v>8346</v>
      </c>
      <c r="C22">
        <v>4909</v>
      </c>
      <c r="D22">
        <v>7202</v>
      </c>
      <c r="E22">
        <v>9279</v>
      </c>
      <c r="F22">
        <v>5809</v>
      </c>
      <c r="G22">
        <v>4093</v>
      </c>
      <c r="H22">
        <v>5764</v>
      </c>
      <c r="I22">
        <v>14070</v>
      </c>
      <c r="J22">
        <v>9068</v>
      </c>
      <c r="K22">
        <v>4330</v>
      </c>
      <c r="L22">
        <v>8193</v>
      </c>
      <c r="M22">
        <v>8145</v>
      </c>
      <c r="N22">
        <v>4737</v>
      </c>
      <c r="O22">
        <v>4360</v>
      </c>
      <c r="P22">
        <v>5374</v>
      </c>
      <c r="Q22">
        <v>15265</v>
      </c>
      <c r="R22">
        <v>29736</v>
      </c>
    </row>
    <row r="23" spans="1:18" x14ac:dyDescent="0.25">
      <c r="A23">
        <v>2023</v>
      </c>
      <c r="B23">
        <v>9157</v>
      </c>
      <c r="C23">
        <v>5052</v>
      </c>
      <c r="D23">
        <v>7654</v>
      </c>
      <c r="E23">
        <v>9757</v>
      </c>
      <c r="F23">
        <v>6311</v>
      </c>
      <c r="G23">
        <v>4454</v>
      </c>
      <c r="H23">
        <v>5975</v>
      </c>
      <c r="I23">
        <v>14880</v>
      </c>
      <c r="J23">
        <v>9914</v>
      </c>
      <c r="K23">
        <v>4539</v>
      </c>
      <c r="L23">
        <v>8462</v>
      </c>
      <c r="M23">
        <v>8705</v>
      </c>
      <c r="N23">
        <v>5178</v>
      </c>
      <c r="O23">
        <v>4755</v>
      </c>
      <c r="P23">
        <v>5760</v>
      </c>
      <c r="Q23">
        <v>15927</v>
      </c>
      <c r="R23">
        <v>31620</v>
      </c>
    </row>
    <row r="24" spans="1:18" x14ac:dyDescent="0.25">
      <c r="A24">
        <v>2024</v>
      </c>
      <c r="B24">
        <v>9782</v>
      </c>
      <c r="C24">
        <v>5062</v>
      </c>
      <c r="D24">
        <v>8048</v>
      </c>
      <c r="E24">
        <v>10496</v>
      </c>
      <c r="F24">
        <v>6812</v>
      </c>
      <c r="G24">
        <v>4601</v>
      </c>
      <c r="H24">
        <v>6141</v>
      </c>
      <c r="I24">
        <v>15834</v>
      </c>
      <c r="J24">
        <v>10651</v>
      </c>
      <c r="K24">
        <v>4474</v>
      </c>
      <c r="L24">
        <v>8896</v>
      </c>
      <c r="M24">
        <v>9367</v>
      </c>
      <c r="N24">
        <v>5502</v>
      </c>
      <c r="O24">
        <v>5039</v>
      </c>
      <c r="P24">
        <v>5946</v>
      </c>
      <c r="Q24">
        <v>16901</v>
      </c>
      <c r="R24">
        <v>33388</v>
      </c>
    </row>
    <row r="25" spans="1:18" x14ac:dyDescent="0.25">
      <c r="A25">
        <v>2025</v>
      </c>
      <c r="B25">
        <v>9856</v>
      </c>
      <c r="C25">
        <v>5158</v>
      </c>
      <c r="D25">
        <v>8186</v>
      </c>
      <c r="E25">
        <v>11632</v>
      </c>
      <c r="F25">
        <v>6843</v>
      </c>
      <c r="G25">
        <v>4665</v>
      </c>
      <c r="H25">
        <v>6088</v>
      </c>
      <c r="I25">
        <v>17236</v>
      </c>
      <c r="J25">
        <v>10770</v>
      </c>
      <c r="K25">
        <v>4595</v>
      </c>
      <c r="L25">
        <v>9037</v>
      </c>
      <c r="M25">
        <v>10430</v>
      </c>
      <c r="N25">
        <v>5407</v>
      </c>
      <c r="O25">
        <v>5217</v>
      </c>
      <c r="P25">
        <v>5935</v>
      </c>
      <c r="Q25">
        <v>18273</v>
      </c>
      <c r="R25">
        <v>34832</v>
      </c>
    </row>
    <row r="26" spans="1:18" x14ac:dyDescent="0.25">
      <c r="A26" s="23"/>
    </row>
    <row r="27" spans="1:18" x14ac:dyDescent="0.25">
      <c r="B27" t="s">
        <v>2</v>
      </c>
      <c r="C27" t="s">
        <v>3</v>
      </c>
      <c r="D27" t="s">
        <v>4</v>
      </c>
      <c r="E27" t="s">
        <v>5</v>
      </c>
      <c r="F27" t="s">
        <v>6</v>
      </c>
      <c r="G27" t="s">
        <v>7</v>
      </c>
      <c r="H27" t="s">
        <v>8</v>
      </c>
      <c r="I27" t="s">
        <v>9</v>
      </c>
      <c r="J27" t="s">
        <v>10</v>
      </c>
      <c r="K27" t="s">
        <v>11</v>
      </c>
      <c r="L27" t="s">
        <v>12</v>
      </c>
      <c r="M27" t="s">
        <v>13</v>
      </c>
      <c r="N27" t="s">
        <v>14</v>
      </c>
      <c r="O27" t="s">
        <v>15</v>
      </c>
      <c r="P27" t="s">
        <v>16</v>
      </c>
      <c r="Q27" t="s">
        <v>17</v>
      </c>
      <c r="R27" s="6"/>
    </row>
    <row r="28" spans="1:18" x14ac:dyDescent="0.25">
      <c r="A28">
        <v>2002</v>
      </c>
      <c r="B28" s="4">
        <f>B2/R2</f>
        <v>0.10455301949595816</v>
      </c>
      <c r="C28" s="4">
        <f>C2/R2</f>
        <v>9.5815501664289107E-2</v>
      </c>
      <c r="D28" s="4">
        <f>D2/R2</f>
        <v>0.26786138849262958</v>
      </c>
      <c r="E28" s="4">
        <f>E2/R2</f>
        <v>0.53174037089871617</v>
      </c>
      <c r="F28" s="4">
        <f>F2/R2</f>
        <v>8.4254636233951491E-2</v>
      </c>
      <c r="G28" s="4">
        <f>G2/R2</f>
        <v>6.627436994769377E-2</v>
      </c>
      <c r="H28" s="4">
        <f>H2/R2</f>
        <v>0.14797313361864003</v>
      </c>
      <c r="I28" s="4">
        <f>I2/R2</f>
        <v>0.70149786019971472</v>
      </c>
      <c r="J28" s="4">
        <f>J2/R2</f>
        <v>0.12916072277698526</v>
      </c>
      <c r="K28" s="4">
        <f>K2/R2</f>
        <v>8.9841892534474554E-2</v>
      </c>
      <c r="L28" s="4">
        <f>L2/R2</f>
        <v>0.30878506894912028</v>
      </c>
      <c r="M28" s="4">
        <f>M2/R2</f>
        <v>0.47221231573941985</v>
      </c>
      <c r="N28" s="4">
        <f>N2/R2</f>
        <v>5.1355206847360911E-2</v>
      </c>
      <c r="O28" s="4">
        <f>O2/R2</f>
        <v>4.3152639087018545E-2</v>
      </c>
      <c r="P28" s="4">
        <f>P2/R2</f>
        <v>0.10282929148834997</v>
      </c>
      <c r="Q28" s="4">
        <f>Q2/R2</f>
        <v>0.80260342368045645</v>
      </c>
    </row>
    <row r="29" spans="1:18" x14ac:dyDescent="0.25">
      <c r="A29">
        <v>2003</v>
      </c>
      <c r="B29" s="4">
        <f t="shared" ref="B29:B39" si="1">B3/R3</f>
        <v>0.10279026864983282</v>
      </c>
      <c r="C29" s="4">
        <f t="shared" ref="C29:C39" si="2">C3/R3</f>
        <v>9.2211460855528657E-2</v>
      </c>
      <c r="D29" s="4">
        <f t="shared" ref="D29:D39" si="3">D3/R3</f>
        <v>0.2519889311656866</v>
      </c>
      <c r="E29" s="4">
        <f t="shared" ref="E29:E39" si="4">E3/R3</f>
        <v>0.55298051423959416</v>
      </c>
      <c r="F29" s="4">
        <f t="shared" ref="F29:F39" si="5">F3/R3</f>
        <v>8.1834428686728924E-2</v>
      </c>
      <c r="G29" s="4">
        <f t="shared" ref="G29:G39" si="6">G3/R3</f>
        <v>6.5519428110227138E-2</v>
      </c>
      <c r="H29" s="4">
        <f t="shared" ref="H29:H39" si="7">H3/R3</f>
        <v>0.13844690418540298</v>
      </c>
      <c r="I29" s="4">
        <f t="shared" ref="I29:I39" si="8">I3/R3</f>
        <v>0.71419923901764093</v>
      </c>
      <c r="J29" s="4">
        <f t="shared" ref="J29:J39" si="9">J3/R3</f>
        <v>0.12651331719128328</v>
      </c>
      <c r="K29" s="4">
        <f t="shared" ref="K29:K39" si="10">K3/R3</f>
        <v>8.7138245128559902E-2</v>
      </c>
      <c r="L29" s="4">
        <f>L3/R3</f>
        <v>0.28744379107575235</v>
      </c>
      <c r="M29" s="4">
        <f t="shared" ref="M29:M39" si="11">M3/R3</f>
        <v>0.49890464660440448</v>
      </c>
      <c r="N29" s="4">
        <f t="shared" ref="N29:N39" si="12">N3/R3</f>
        <v>5.1827510665283065E-2</v>
      </c>
      <c r="O29" s="4">
        <f t="shared" ref="O29:O39" si="13">O3/R3</f>
        <v>4.2949383143087744E-2</v>
      </c>
      <c r="P29" s="4">
        <f t="shared" ref="P29:P39" si="14">P3/R3</f>
        <v>9.5929897382681886E-2</v>
      </c>
      <c r="Q29" s="4">
        <f t="shared" ref="Q29:Q39" si="15">Q3/R3</f>
        <v>0.80926438371958953</v>
      </c>
    </row>
    <row r="30" spans="1:18" x14ac:dyDescent="0.25">
      <c r="A30">
        <v>2004</v>
      </c>
      <c r="B30" s="4">
        <f t="shared" si="1"/>
        <v>0.10370455723915423</v>
      </c>
      <c r="C30" s="4">
        <f t="shared" si="2"/>
        <v>9.0511033012617384E-2</v>
      </c>
      <c r="D30" s="4">
        <f t="shared" si="3"/>
        <v>0.24405139136947629</v>
      </c>
      <c r="E30" s="4">
        <f t="shared" si="4"/>
        <v>0.56170421155729677</v>
      </c>
      <c r="F30" s="4">
        <f t="shared" si="5"/>
        <v>8.3395748113153201E-2</v>
      </c>
      <c r="G30" s="4">
        <f t="shared" si="6"/>
        <v>6.6370916633058705E-2</v>
      </c>
      <c r="H30" s="4">
        <f t="shared" si="7"/>
        <v>0.12971711701330876</v>
      </c>
      <c r="I30" s="4">
        <f t="shared" si="8"/>
        <v>0.7205162182404794</v>
      </c>
      <c r="J30" s="4">
        <f t="shared" si="9"/>
        <v>0.12836319640490867</v>
      </c>
      <c r="K30" s="4">
        <f t="shared" si="10"/>
        <v>8.5930748401221405E-2</v>
      </c>
      <c r="L30" s="4">
        <f t="shared" ref="L30:L39" si="16">L4/R4</f>
        <v>0.28291179351270379</v>
      </c>
      <c r="M30" s="4">
        <f t="shared" si="11"/>
        <v>0.50279426168116614</v>
      </c>
      <c r="N30" s="4">
        <f t="shared" si="12"/>
        <v>5.2802903727602699E-2</v>
      </c>
      <c r="O30" s="4">
        <f t="shared" si="13"/>
        <v>4.4074436826640549E-2</v>
      </c>
      <c r="P30" s="4">
        <f t="shared" si="14"/>
        <v>9.4572794837817595E-2</v>
      </c>
      <c r="Q30" s="4">
        <f t="shared" si="15"/>
        <v>0.80846344414357318</v>
      </c>
    </row>
    <row r="31" spans="1:18" x14ac:dyDescent="0.25">
      <c r="A31">
        <v>2005</v>
      </c>
      <c r="B31" s="4">
        <f t="shared" si="1"/>
        <v>0.10648942668489485</v>
      </c>
      <c r="C31" s="4">
        <f t="shared" si="2"/>
        <v>0.15675266878036009</v>
      </c>
      <c r="D31" s="4">
        <f t="shared" si="3"/>
        <v>0.28991535530411006</v>
      </c>
      <c r="E31" s="4">
        <f t="shared" si="4"/>
        <v>0.44684254923063499</v>
      </c>
      <c r="F31" s="4">
        <f t="shared" si="5"/>
        <v>7.1700747549376068E-2</v>
      </c>
      <c r="G31" s="4">
        <f t="shared" si="6"/>
        <v>7.3562349108467373E-2</v>
      </c>
      <c r="H31" s="4">
        <f t="shared" si="7"/>
        <v>0.23377643328776287</v>
      </c>
      <c r="I31" s="4">
        <f t="shared" si="8"/>
        <v>0.6209604700543937</v>
      </c>
      <c r="J31" s="4">
        <f t="shared" si="9"/>
        <v>0.13688588964193257</v>
      </c>
      <c r="K31" s="4">
        <f t="shared" si="10"/>
        <v>0.14884086215422204</v>
      </c>
      <c r="L31" s="4">
        <f t="shared" si="16"/>
        <v>0.31606503970447075</v>
      </c>
      <c r="M31" s="4">
        <f t="shared" si="11"/>
        <v>0.39817912097501379</v>
      </c>
      <c r="N31" s="4">
        <f t="shared" si="12"/>
        <v>5.0466854765990866E-2</v>
      </c>
      <c r="O31" s="4">
        <f t="shared" si="13"/>
        <v>5.6866110125367228E-2</v>
      </c>
      <c r="P31" s="4">
        <f t="shared" si="14"/>
        <v>0.19206492335437331</v>
      </c>
      <c r="Q31" s="4">
        <f t="shared" si="15"/>
        <v>0.70060211175426856</v>
      </c>
    </row>
    <row r="32" spans="1:18" x14ac:dyDescent="0.25">
      <c r="A32">
        <v>2006</v>
      </c>
      <c r="B32" s="4">
        <f t="shared" si="1"/>
        <v>0.10828177058543551</v>
      </c>
      <c r="C32" s="4">
        <f t="shared" si="2"/>
        <v>0.15275464064731081</v>
      </c>
      <c r="D32" s="4">
        <f t="shared" si="3"/>
        <v>0.29554378867206094</v>
      </c>
      <c r="E32" s="4">
        <f t="shared" si="4"/>
        <v>0.44341980009519277</v>
      </c>
      <c r="F32" s="4">
        <f t="shared" si="5"/>
        <v>7.2643979057591623E-2</v>
      </c>
      <c r="G32" s="4">
        <f t="shared" si="6"/>
        <v>7.710613993336507E-2</v>
      </c>
      <c r="H32" s="4">
        <f t="shared" si="7"/>
        <v>0.22941456449309852</v>
      </c>
      <c r="I32" s="4">
        <f t="shared" si="8"/>
        <v>0.62080556877677295</v>
      </c>
      <c r="J32" s="4">
        <f t="shared" si="9"/>
        <v>0.13823774393146121</v>
      </c>
      <c r="K32" s="4">
        <f t="shared" si="10"/>
        <v>0.14710257020466444</v>
      </c>
      <c r="L32" s="4">
        <f t="shared" si="16"/>
        <v>0.32032365540218943</v>
      </c>
      <c r="M32" s="4">
        <f t="shared" si="11"/>
        <v>0.39430628272251311</v>
      </c>
      <c r="N32" s="4">
        <f t="shared" si="12"/>
        <v>5.0928129462160875E-2</v>
      </c>
      <c r="O32" s="4">
        <f t="shared" si="13"/>
        <v>5.8930271299381248E-2</v>
      </c>
      <c r="P32" s="4">
        <f t="shared" si="14"/>
        <v>0.18199666825321276</v>
      </c>
      <c r="Q32" s="4">
        <f t="shared" si="15"/>
        <v>0.70814493098524511</v>
      </c>
    </row>
    <row r="33" spans="1:18" x14ac:dyDescent="0.25">
      <c r="A33">
        <v>2007</v>
      </c>
      <c r="B33" s="4">
        <f t="shared" si="1"/>
        <v>0.113286458964723</v>
      </c>
      <c r="C33" s="4">
        <f t="shared" si="2"/>
        <v>0.15126075887986423</v>
      </c>
      <c r="D33" s="4">
        <f t="shared" si="3"/>
        <v>0.28724693902291187</v>
      </c>
      <c r="E33" s="4">
        <f t="shared" si="4"/>
        <v>0.44820584313250089</v>
      </c>
      <c r="F33" s="4">
        <f t="shared" si="5"/>
        <v>7.6948721057097824E-2</v>
      </c>
      <c r="G33" s="4">
        <f t="shared" si="6"/>
        <v>7.8191295914656317E-2</v>
      </c>
      <c r="H33" s="4">
        <f t="shared" si="7"/>
        <v>0.22457267547581525</v>
      </c>
      <c r="I33" s="4">
        <f t="shared" si="8"/>
        <v>0.62028730755243056</v>
      </c>
      <c r="J33" s="4">
        <f t="shared" si="9"/>
        <v>0.14147169353861075</v>
      </c>
      <c r="K33" s="4">
        <f t="shared" si="10"/>
        <v>0.14441144381137108</v>
      </c>
      <c r="L33" s="4">
        <f t="shared" si="16"/>
        <v>0.31228027639713907</v>
      </c>
      <c r="M33" s="4">
        <f t="shared" si="11"/>
        <v>0.40180627954903625</v>
      </c>
      <c r="N33" s="4">
        <f t="shared" si="12"/>
        <v>5.5006667474845436E-2</v>
      </c>
      <c r="O33" s="4">
        <f t="shared" si="13"/>
        <v>6.0886168020366102E-2</v>
      </c>
      <c r="P33" s="4">
        <f t="shared" si="14"/>
        <v>0.18329494484179901</v>
      </c>
      <c r="Q33" s="4">
        <f t="shared" si="15"/>
        <v>0.70081221966298946</v>
      </c>
    </row>
    <row r="34" spans="1:18" x14ac:dyDescent="0.25">
      <c r="A34">
        <v>2008</v>
      </c>
      <c r="B34" s="4">
        <f t="shared" si="1"/>
        <v>0.11515742217496604</v>
      </c>
      <c r="C34" s="4">
        <f t="shared" si="2"/>
        <v>0.14466300431212711</v>
      </c>
      <c r="D34" s="4">
        <f t="shared" si="3"/>
        <v>0.28017012227538546</v>
      </c>
      <c r="E34" s="4">
        <f t="shared" si="4"/>
        <v>0.45997991612026701</v>
      </c>
      <c r="F34" s="4">
        <f t="shared" si="5"/>
        <v>7.587571622659342E-2</v>
      </c>
      <c r="G34" s="4">
        <f t="shared" si="6"/>
        <v>7.8711087483017306E-2</v>
      </c>
      <c r="H34" s="4">
        <f t="shared" si="7"/>
        <v>0.2141591352117668</v>
      </c>
      <c r="I34" s="4">
        <f t="shared" si="8"/>
        <v>0.63119499084411368</v>
      </c>
      <c r="J34" s="4">
        <f t="shared" si="9"/>
        <v>0.14268415145608129</v>
      </c>
      <c r="K34" s="4">
        <f t="shared" si="10"/>
        <v>0.1369838738259791</v>
      </c>
      <c r="L34" s="4">
        <f t="shared" si="16"/>
        <v>0.30997105558509069</v>
      </c>
      <c r="M34" s="4">
        <f t="shared" si="11"/>
        <v>0.41033138401559455</v>
      </c>
      <c r="N34" s="4">
        <f t="shared" si="12"/>
        <v>5.3340421761474396E-2</v>
      </c>
      <c r="O34" s="4">
        <f t="shared" si="13"/>
        <v>6.4268415145608132E-2</v>
      </c>
      <c r="P34" s="4">
        <f t="shared" si="14"/>
        <v>0.17266229546931303</v>
      </c>
      <c r="Q34" s="4">
        <f t="shared" si="15"/>
        <v>0.70972886762360443</v>
      </c>
    </row>
    <row r="35" spans="1:18" x14ac:dyDescent="0.25">
      <c r="A35">
        <v>2009</v>
      </c>
      <c r="B35" s="4">
        <f t="shared" si="1"/>
        <v>0.12596624581293481</v>
      </c>
      <c r="C35" s="4">
        <f t="shared" si="2"/>
        <v>0.15266683844370008</v>
      </c>
      <c r="D35" s="4">
        <f t="shared" si="3"/>
        <v>0.28484926565318219</v>
      </c>
      <c r="E35" s="4">
        <f t="shared" si="4"/>
        <v>0.43651765009018295</v>
      </c>
      <c r="F35" s="4">
        <f t="shared" si="5"/>
        <v>8.3483638237567631E-2</v>
      </c>
      <c r="G35" s="4">
        <f t="shared" si="6"/>
        <v>8.4224426694150992E-2</v>
      </c>
      <c r="H35" s="4">
        <f t="shared" si="7"/>
        <v>0.22217212058747746</v>
      </c>
      <c r="I35" s="4">
        <f t="shared" si="8"/>
        <v>0.61015202267456836</v>
      </c>
      <c r="J35" s="4">
        <f t="shared" si="9"/>
        <v>0.15240917289358413</v>
      </c>
      <c r="K35" s="4">
        <f t="shared" si="10"/>
        <v>0.14509791290904406</v>
      </c>
      <c r="L35" s="4">
        <f t="shared" si="16"/>
        <v>0.31016490595207419</v>
      </c>
      <c r="M35" s="4">
        <f t="shared" si="11"/>
        <v>0.39232800824529762</v>
      </c>
      <c r="N35" s="4">
        <f t="shared" si="12"/>
        <v>5.9617366658077812E-2</v>
      </c>
      <c r="O35" s="4">
        <f t="shared" si="13"/>
        <v>6.8828910074723013E-2</v>
      </c>
      <c r="P35" s="4">
        <f t="shared" si="14"/>
        <v>0.18722623035300182</v>
      </c>
      <c r="Q35" s="4">
        <f t="shared" si="15"/>
        <v>0.68432749291419737</v>
      </c>
    </row>
    <row r="36" spans="1:18" x14ac:dyDescent="0.25">
      <c r="A36">
        <v>2010</v>
      </c>
      <c r="B36" s="4">
        <f t="shared" si="1"/>
        <v>0.12327622231508567</v>
      </c>
      <c r="C36" s="4">
        <f t="shared" si="2"/>
        <v>0.14918512327622233</v>
      </c>
      <c r="D36" s="4">
        <f t="shared" si="3"/>
        <v>0.2840335594201035</v>
      </c>
      <c r="E36" s="4">
        <f t="shared" si="4"/>
        <v>0.44350509498858853</v>
      </c>
      <c r="F36" s="4">
        <f t="shared" si="5"/>
        <v>8.193770291555498E-2</v>
      </c>
      <c r="G36" s="4">
        <f t="shared" si="6"/>
        <v>8.5377222025780325E-2</v>
      </c>
      <c r="H36" s="4">
        <f t="shared" si="7"/>
        <v>0.21829695586486225</v>
      </c>
      <c r="I36" s="4">
        <f t="shared" si="8"/>
        <v>0.61438811919380243</v>
      </c>
      <c r="J36" s="4">
        <f t="shared" si="9"/>
        <v>0.15024590954386191</v>
      </c>
      <c r="K36" s="4">
        <f t="shared" si="10"/>
        <v>0.14709569577935647</v>
      </c>
      <c r="L36" s="4">
        <f t="shared" si="16"/>
        <v>0.30460638400462886</v>
      </c>
      <c r="M36" s="4">
        <f t="shared" si="11"/>
        <v>0.39805201067215273</v>
      </c>
      <c r="N36" s="4">
        <f t="shared" si="12"/>
        <v>6.1075572985309717E-2</v>
      </c>
      <c r="O36" s="4">
        <f t="shared" si="13"/>
        <v>6.8983252434986667E-2</v>
      </c>
      <c r="P36" s="4">
        <f t="shared" si="14"/>
        <v>0.17962647465363721</v>
      </c>
      <c r="Q36" s="4">
        <f t="shared" si="15"/>
        <v>0.69031469992606642</v>
      </c>
    </row>
    <row r="37" spans="1:18" x14ac:dyDescent="0.25">
      <c r="A37">
        <v>2011</v>
      </c>
      <c r="B37" s="4">
        <f t="shared" si="1"/>
        <v>0.13966343951378921</v>
      </c>
      <c r="C37" s="4">
        <f t="shared" si="2"/>
        <v>0.1452218794856916</v>
      </c>
      <c r="D37" s="4">
        <f t="shared" si="3"/>
        <v>0.26540023821885594</v>
      </c>
      <c r="E37" s="4">
        <f t="shared" si="4"/>
        <v>0.44971444278166328</v>
      </c>
      <c r="F37" s="4">
        <f t="shared" si="5"/>
        <v>9.4096448095776192E-2</v>
      </c>
      <c r="G37" s="4">
        <f t="shared" si="6"/>
        <v>8.807989493937636E-2</v>
      </c>
      <c r="H37" s="4">
        <f t="shared" si="7"/>
        <v>0.20480713434932657</v>
      </c>
      <c r="I37" s="4">
        <f t="shared" si="8"/>
        <v>0.61301652261552086</v>
      </c>
      <c r="J37" s="4">
        <f t="shared" si="9"/>
        <v>0.16397397917112055</v>
      </c>
      <c r="K37" s="4">
        <f t="shared" si="10"/>
        <v>0.14033533885105212</v>
      </c>
      <c r="L37" s="4">
        <f t="shared" si="16"/>
        <v>0.28824481568579546</v>
      </c>
      <c r="M37" s="4">
        <f t="shared" si="11"/>
        <v>0.40744586629203189</v>
      </c>
      <c r="N37" s="4">
        <f t="shared" si="12"/>
        <v>7.1465656781602174E-2</v>
      </c>
      <c r="O37" s="4">
        <f t="shared" si="13"/>
        <v>7.629111565830865E-2</v>
      </c>
      <c r="P37" s="4">
        <f t="shared" si="14"/>
        <v>0.17841981492227346</v>
      </c>
      <c r="Q37" s="4">
        <f t="shared" si="15"/>
        <v>0.67379287175884917</v>
      </c>
    </row>
    <row r="38" spans="1:18" x14ac:dyDescent="0.25">
      <c r="A38">
        <v>2012</v>
      </c>
      <c r="B38" s="4">
        <f t="shared" si="1"/>
        <v>0.1417523281667902</v>
      </c>
      <c r="C38" s="4">
        <f t="shared" si="2"/>
        <v>0.14484580929977767</v>
      </c>
      <c r="D38" s="4">
        <f t="shared" si="3"/>
        <v>0.25840234588985916</v>
      </c>
      <c r="E38" s="4">
        <f t="shared" si="4"/>
        <v>0.45499951664357297</v>
      </c>
      <c r="F38" s="4">
        <f t="shared" si="5"/>
        <v>9.557567750459188E-2</v>
      </c>
      <c r="G38" s="4">
        <f t="shared" si="6"/>
        <v>8.8325331099152513E-2</v>
      </c>
      <c r="H38" s="4">
        <f t="shared" si="7"/>
        <v>0.19691940837173333</v>
      </c>
      <c r="I38" s="4">
        <f t="shared" si="8"/>
        <v>0.61917958302452225</v>
      </c>
      <c r="J38" s="4">
        <f t="shared" si="9"/>
        <v>0.16382560500112783</v>
      </c>
      <c r="K38" s="4">
        <f t="shared" si="10"/>
        <v>0.14217123707021559</v>
      </c>
      <c r="L38" s="4">
        <f t="shared" si="16"/>
        <v>0.28356910385718431</v>
      </c>
      <c r="M38" s="4">
        <f t="shared" si="11"/>
        <v>0.41043405407147232</v>
      </c>
      <c r="N38" s="4">
        <f t="shared" si="12"/>
        <v>7.4340218477105022E-2</v>
      </c>
      <c r="O38" s="4">
        <f t="shared" si="13"/>
        <v>7.643476299423195E-2</v>
      </c>
      <c r="P38" s="4">
        <f t="shared" si="14"/>
        <v>0.17275158702026874</v>
      </c>
      <c r="Q38" s="4">
        <f t="shared" si="15"/>
        <v>0.67647343150839434</v>
      </c>
    </row>
    <row r="39" spans="1:18" x14ac:dyDescent="0.25">
      <c r="A39">
        <v>2013</v>
      </c>
      <c r="B39" s="4">
        <f t="shared" si="1"/>
        <v>0.15272036271502867</v>
      </c>
      <c r="C39" s="4">
        <f t="shared" si="2"/>
        <v>0.16828910521402854</v>
      </c>
      <c r="D39" s="4">
        <f t="shared" si="3"/>
        <v>0.29240565408721164</v>
      </c>
      <c r="E39" s="4">
        <f t="shared" si="4"/>
        <v>0.38658487798373115</v>
      </c>
      <c r="F39" s="4">
        <f t="shared" si="5"/>
        <v>0.1099479930657421</v>
      </c>
      <c r="G39" s="4">
        <f t="shared" si="6"/>
        <v>0.10244699293239098</v>
      </c>
      <c r="H39" s="4">
        <f t="shared" si="7"/>
        <v>0.23653153753833844</v>
      </c>
      <c r="I39" s="4">
        <f t="shared" si="8"/>
        <v>0.55107347646352844</v>
      </c>
      <c r="J39" s="4">
        <f t="shared" si="9"/>
        <v>0.17585678090412055</v>
      </c>
      <c r="K39" s="4">
        <f t="shared" si="10"/>
        <v>0.1601546872916389</v>
      </c>
      <c r="L39" s="4">
        <f t="shared" si="16"/>
        <v>0.33107747699693291</v>
      </c>
      <c r="M39" s="4">
        <f t="shared" si="11"/>
        <v>0.33291105480730765</v>
      </c>
      <c r="N39" s="4">
        <f t="shared" si="12"/>
        <v>8.5511401520202687E-2</v>
      </c>
      <c r="O39" s="4">
        <f t="shared" si="13"/>
        <v>9.3012401653553803E-2</v>
      </c>
      <c r="P39" s="4">
        <f t="shared" si="14"/>
        <v>0.19962661688225097</v>
      </c>
      <c r="Q39" s="4">
        <f t="shared" si="15"/>
        <v>0.62184957994399248</v>
      </c>
    </row>
    <row r="40" spans="1:18" x14ac:dyDescent="0.25">
      <c r="A40">
        <v>2014</v>
      </c>
      <c r="B40" s="4">
        <f>(B14/$R$14)</f>
        <v>0.17013451387706452</v>
      </c>
      <c r="C40" s="4">
        <f>(C14/$R$14)</f>
        <v>0.16676315341392814</v>
      </c>
      <c r="D40" s="4">
        <f>(D14/$R$14)</f>
        <v>0.29831431976843181</v>
      </c>
      <c r="E40" s="4">
        <f t="shared" ref="E40:Q40" si="17">(E14/$R$14)</f>
        <v>0.3647880129405755</v>
      </c>
      <c r="F40" s="4">
        <f t="shared" si="17"/>
        <v>0.12010897326749531</v>
      </c>
      <c r="G40" s="4">
        <f t="shared" si="17"/>
        <v>0.10941597139451728</v>
      </c>
      <c r="H40" s="4">
        <f t="shared" si="17"/>
        <v>0.23531414949770135</v>
      </c>
      <c r="I40" s="4">
        <f t="shared" si="17"/>
        <v>0.53516090584028608</v>
      </c>
      <c r="J40" s="4">
        <f t="shared" si="17"/>
        <v>0.19339349565809638</v>
      </c>
      <c r="K40" s="4">
        <f t="shared" si="17"/>
        <v>0.15944151200408649</v>
      </c>
      <c r="L40" s="4">
        <f t="shared" si="17"/>
        <v>0.33693172143708494</v>
      </c>
      <c r="M40" s="4">
        <f t="shared" si="17"/>
        <v>0.31023327090073216</v>
      </c>
      <c r="N40" s="4">
        <f t="shared" si="17"/>
        <v>9.582836710369487E-2</v>
      </c>
      <c r="O40" s="4">
        <f t="shared" si="17"/>
        <v>0.10280946705261365</v>
      </c>
      <c r="P40" s="4">
        <f t="shared" si="17"/>
        <v>0.20429082240762814</v>
      </c>
      <c r="Q40" s="4">
        <f t="shared" si="17"/>
        <v>0.59707134343606338</v>
      </c>
      <c r="R40" s="5"/>
    </row>
    <row r="41" spans="1:18" x14ac:dyDescent="0.25">
      <c r="A41">
        <v>2015</v>
      </c>
      <c r="B41" s="4">
        <f>(B15/R15)</f>
        <v>0.185</v>
      </c>
      <c r="C41" s="4">
        <f>(C15/$R$15)</f>
        <v>0.16864285714285715</v>
      </c>
      <c r="D41" s="4">
        <f>(D15/$R$15)</f>
        <v>0.29710714285714285</v>
      </c>
      <c r="E41" s="4">
        <f t="shared" ref="E41:Q41" si="18">(E15/$R$15)</f>
        <v>0.34925</v>
      </c>
      <c r="F41" s="4">
        <f t="shared" si="18"/>
        <v>0.13228571428571428</v>
      </c>
      <c r="G41" s="4">
        <f t="shared" si="18"/>
        <v>0.11382142857142857</v>
      </c>
      <c r="H41" s="4">
        <f t="shared" si="18"/>
        <v>0.23282142857142857</v>
      </c>
      <c r="I41" s="4">
        <f t="shared" si="18"/>
        <v>0.52107142857142852</v>
      </c>
      <c r="J41" s="4">
        <f t="shared" si="18"/>
        <v>0.21082142857142858</v>
      </c>
      <c r="K41" s="4">
        <f t="shared" si="18"/>
        <v>0.15696428571428572</v>
      </c>
      <c r="L41" s="4">
        <f t="shared" si="18"/>
        <v>0.33817857142857144</v>
      </c>
      <c r="M41" s="4">
        <f t="shared" si="18"/>
        <v>0.29403571428571429</v>
      </c>
      <c r="N41" s="4">
        <f t="shared" si="18"/>
        <v>0.10617857142857143</v>
      </c>
      <c r="O41" s="4">
        <f t="shared" si="18"/>
        <v>0.10971428571428571</v>
      </c>
      <c r="P41" s="4">
        <f t="shared" si="18"/>
        <v>0.20457142857142857</v>
      </c>
      <c r="Q41" s="4">
        <f t="shared" si="18"/>
        <v>0.57953571428571427</v>
      </c>
    </row>
    <row r="42" spans="1:18" x14ac:dyDescent="0.25">
      <c r="A42">
        <v>2016</v>
      </c>
      <c r="B42" s="4">
        <f>(B16/$R$16)</f>
        <v>0.19833815028901733</v>
      </c>
      <c r="C42" s="4">
        <f t="shared" ref="C42:Q43" si="19">(C16/$R$16)</f>
        <v>0.17003853564547206</v>
      </c>
      <c r="D42" s="4">
        <f t="shared" si="19"/>
        <v>0.28837508028259473</v>
      </c>
      <c r="E42" s="4">
        <f t="shared" si="19"/>
        <v>0.34324823378291586</v>
      </c>
      <c r="F42" s="4">
        <f t="shared" si="19"/>
        <v>0.13720295439948618</v>
      </c>
      <c r="G42" s="4">
        <f t="shared" si="19"/>
        <v>0.1173330122029544</v>
      </c>
      <c r="H42" s="4">
        <f t="shared" si="19"/>
        <v>0.22567437379576108</v>
      </c>
      <c r="I42" s="4">
        <f t="shared" si="19"/>
        <v>0.51978965960179835</v>
      </c>
      <c r="J42" s="4">
        <f t="shared" si="19"/>
        <v>0.22535324341682722</v>
      </c>
      <c r="K42" s="4">
        <f t="shared" si="19"/>
        <v>0.16012363519588954</v>
      </c>
      <c r="L42" s="4">
        <f t="shared" si="19"/>
        <v>0.3274727039177906</v>
      </c>
      <c r="M42" s="4">
        <f t="shared" si="19"/>
        <v>0.28705041746949261</v>
      </c>
      <c r="N42" s="4">
        <f t="shared" si="19"/>
        <v>0.1053709055876686</v>
      </c>
      <c r="O42" s="4">
        <f t="shared" si="19"/>
        <v>0.11781470777135516</v>
      </c>
      <c r="P42" s="4">
        <f t="shared" si="19"/>
        <v>0.19906069364161849</v>
      </c>
      <c r="Q42" s="4">
        <f t="shared" si="19"/>
        <v>0.57775369299935775</v>
      </c>
    </row>
    <row r="43" spans="1:18" x14ac:dyDescent="0.25">
      <c r="A43">
        <v>2017</v>
      </c>
      <c r="B43" s="4">
        <f>(B17/$R$16)</f>
        <v>0.2274004495825305</v>
      </c>
      <c r="C43" s="4">
        <f t="shared" si="19"/>
        <v>0.17589916506101477</v>
      </c>
      <c r="D43" s="4">
        <f t="shared" si="19"/>
        <v>0.3031470777135517</v>
      </c>
      <c r="E43" s="4">
        <f t="shared" si="19"/>
        <v>0.34886801541425821</v>
      </c>
      <c r="F43" s="4">
        <f t="shared" si="19"/>
        <v>0.15530667951188182</v>
      </c>
      <c r="G43" s="4">
        <f t="shared" si="19"/>
        <v>0.12592324983943481</v>
      </c>
      <c r="H43" s="4">
        <f t="shared" si="19"/>
        <v>0.22976878612716764</v>
      </c>
      <c r="I43" s="4">
        <f t="shared" si="19"/>
        <v>0.54431599229287086</v>
      </c>
      <c r="J43" s="4">
        <f t="shared" si="19"/>
        <v>0.25509794476557485</v>
      </c>
      <c r="K43" s="4">
        <f t="shared" si="19"/>
        <v>0.16172928709055875</v>
      </c>
      <c r="L43" s="4">
        <f t="shared" si="19"/>
        <v>0.34690109184328838</v>
      </c>
      <c r="M43" s="4">
        <f t="shared" si="19"/>
        <v>0.29158638407193321</v>
      </c>
      <c r="N43" s="4">
        <f t="shared" si="19"/>
        <v>0.12134714193962749</v>
      </c>
      <c r="O43" s="4">
        <f t="shared" si="19"/>
        <v>0.12704720616570328</v>
      </c>
      <c r="P43" s="4">
        <f t="shared" si="19"/>
        <v>0.19906069364161849</v>
      </c>
      <c r="Q43" s="4">
        <f t="shared" si="19"/>
        <v>0.60785966602440589</v>
      </c>
      <c r="R43" s="5"/>
    </row>
    <row r="44" spans="1:18" x14ac:dyDescent="0.25">
      <c r="A44">
        <v>2018</v>
      </c>
      <c r="B44" s="6">
        <v>0.23300000000000001</v>
      </c>
      <c r="C44" s="6">
        <v>0.16686083655905901</v>
      </c>
      <c r="D44" s="6">
        <v>0.27569619301740012</v>
      </c>
      <c r="E44" s="6">
        <v>0.32402570558833477</v>
      </c>
      <c r="F44" s="6">
        <v>0.15938216392949753</v>
      </c>
      <c r="G44" s="6">
        <v>0.12578450900071406</v>
      </c>
      <c r="H44" s="6">
        <v>0.20940283362771994</v>
      </c>
      <c r="I44" s="6">
        <v>0.50543049344206847</v>
      </c>
      <c r="J44" s="6">
        <v>0.26013754744635276</v>
      </c>
      <c r="K44" s="6">
        <v>0.15246721034236538</v>
      </c>
      <c r="L44" s="6">
        <v>0.3152316885264384</v>
      </c>
      <c r="M44" s="6">
        <v>0.27216355368484346</v>
      </c>
      <c r="N44" s="6">
        <v>0.12525837122778008</v>
      </c>
      <c r="O44" s="6">
        <v>0.12758840993648765</v>
      </c>
      <c r="P44" s="6">
        <v>0.18816941636288473</v>
      </c>
      <c r="Q44" s="6">
        <v>0.55898380247284751</v>
      </c>
      <c r="R44" s="5"/>
    </row>
    <row r="45" spans="1:18" x14ac:dyDescent="0.25">
      <c r="A45">
        <v>2019</v>
      </c>
      <c r="B45" s="6">
        <f>B19/$R19</f>
        <v>0.24207349682939874</v>
      </c>
      <c r="C45" s="6">
        <f t="shared" ref="C45:Q45" si="20">C19/$R19</f>
        <v>0.16513866605546643</v>
      </c>
      <c r="D45" s="6">
        <f t="shared" si="20"/>
        <v>0.26915730766292306</v>
      </c>
      <c r="E45" s="6">
        <f t="shared" si="20"/>
        <v>0.32363052945221177</v>
      </c>
      <c r="F45" s="6">
        <f t="shared" si="20"/>
        <v>0.16506226602490642</v>
      </c>
      <c r="G45" s="6">
        <f t="shared" si="20"/>
        <v>0.12651845060738023</v>
      </c>
      <c r="H45" s="6">
        <f t="shared" si="20"/>
        <v>0.206203682481473</v>
      </c>
      <c r="I45" s="6">
        <f t="shared" si="20"/>
        <v>0.5022156008862404</v>
      </c>
      <c r="J45" s="6">
        <f t="shared" si="20"/>
        <v>0.26740010696004279</v>
      </c>
      <c r="K45" s="6">
        <f t="shared" si="20"/>
        <v>0.14966765986706396</v>
      </c>
      <c r="L45" s="6">
        <f t="shared" si="20"/>
        <v>0.30846512338604937</v>
      </c>
      <c r="M45" s="6">
        <f t="shared" si="20"/>
        <v>0.27446710978684391</v>
      </c>
      <c r="N45" s="6">
        <f t="shared" si="20"/>
        <v>0.13072045228818091</v>
      </c>
      <c r="O45" s="6">
        <f t="shared" si="20"/>
        <v>0.13087325234930094</v>
      </c>
      <c r="P45" s="6">
        <f t="shared" si="20"/>
        <v>0.18622507449002978</v>
      </c>
      <c r="Q45" s="6">
        <f t="shared" si="20"/>
        <v>0.55218122087248833</v>
      </c>
      <c r="R45" s="5"/>
    </row>
    <row r="46" spans="1:18" x14ac:dyDescent="0.25">
      <c r="A46">
        <v>2020</v>
      </c>
      <c r="B46" s="6">
        <v>0.25311079651292751</v>
      </c>
      <c r="C46" s="6">
        <v>0.16578496386260339</v>
      </c>
      <c r="D46" s="6">
        <v>0.2648461366515163</v>
      </c>
      <c r="E46" s="6">
        <v>0.31625810297295281</v>
      </c>
      <c r="F46" s="6">
        <v>0.167722226361672</v>
      </c>
      <c r="G46" s="6">
        <v>0.13385738767603012</v>
      </c>
      <c r="H46" s="6">
        <v>0.20948513523582446</v>
      </c>
      <c r="I46" s="6">
        <v>0.48893525072647342</v>
      </c>
      <c r="J46" s="6">
        <v>0.2791520751061769</v>
      </c>
      <c r="K46" s="6">
        <v>0.14864764175545786</v>
      </c>
      <c r="L46" s="6">
        <v>0.30131882870128901</v>
      </c>
      <c r="M46" s="6">
        <v>0.27088145443707623</v>
      </c>
      <c r="N46" s="6">
        <v>0.13266522613814172</v>
      </c>
      <c r="O46" s="6">
        <v>0.13992996050964907</v>
      </c>
      <c r="P46" s="6">
        <v>0.18802622755383355</v>
      </c>
      <c r="Q46" s="6">
        <v>0.53937858579837572</v>
      </c>
    </row>
    <row r="47" spans="1:18" x14ac:dyDescent="0.25">
      <c r="A47">
        <v>2021</v>
      </c>
      <c r="B47" s="6">
        <v>0.26769999999999999</v>
      </c>
      <c r="C47" s="6">
        <v>0.16520000000000001</v>
      </c>
      <c r="D47" s="6">
        <v>0.25369999999999998</v>
      </c>
      <c r="E47" s="6">
        <v>0.31340000000000001</v>
      </c>
      <c r="F47" s="6">
        <v>0.18210000000000001</v>
      </c>
      <c r="G47" s="6">
        <v>0.1331</v>
      </c>
      <c r="H47" s="6">
        <v>0.2014</v>
      </c>
      <c r="I47" s="6">
        <v>0.4834</v>
      </c>
      <c r="J47" s="6">
        <v>0.2913</v>
      </c>
      <c r="K47" s="6">
        <v>0.14829999999999999</v>
      </c>
      <c r="L47" s="6">
        <v>0.28810000000000002</v>
      </c>
      <c r="M47" s="6">
        <v>0.2722</v>
      </c>
      <c r="N47" s="6">
        <v>0.14799999999999999</v>
      </c>
      <c r="O47" s="6">
        <v>0.1399</v>
      </c>
      <c r="P47" s="6">
        <v>0.18709999999999999</v>
      </c>
      <c r="Q47" s="6">
        <v>0.52510000000000001</v>
      </c>
    </row>
    <row r="48" spans="1:18" x14ac:dyDescent="0.25">
      <c r="A48">
        <v>2022</v>
      </c>
      <c r="B48" s="6">
        <v>0.28066989507667472</v>
      </c>
      <c r="C48" s="6">
        <v>0.16508609093354856</v>
      </c>
      <c r="D48" s="6">
        <v>0.24219800914716169</v>
      </c>
      <c r="E48" s="6">
        <v>0.31204600484261502</v>
      </c>
      <c r="F48" s="6">
        <v>0.19535243475921443</v>
      </c>
      <c r="G48" s="6">
        <v>0.13764460586494484</v>
      </c>
      <c r="H48" s="6">
        <v>0.19383911756793112</v>
      </c>
      <c r="I48" s="6">
        <v>0.4731638418079096</v>
      </c>
      <c r="J48" s="6">
        <v>0.30495022867904226</v>
      </c>
      <c r="K48" s="6">
        <v>0.14561474307237018</v>
      </c>
      <c r="L48" s="6">
        <v>0.27552461662631156</v>
      </c>
      <c r="M48" s="6">
        <v>0.27391041162227603</v>
      </c>
      <c r="N48" s="6">
        <v>0.15930185633575464</v>
      </c>
      <c r="O48" s="6">
        <v>0.14662362119989239</v>
      </c>
      <c r="P48" s="6">
        <v>0.18072370191014259</v>
      </c>
      <c r="Q48" s="6">
        <v>0.51335082055421033</v>
      </c>
    </row>
    <row r="49" spans="1:17" x14ac:dyDescent="0.25">
      <c r="A49">
        <v>2023</v>
      </c>
      <c r="B49" s="28">
        <v>0.28959519291587604</v>
      </c>
      <c r="C49" s="28">
        <v>0.15977229601518025</v>
      </c>
      <c r="D49" s="28">
        <v>0.24206198608475649</v>
      </c>
      <c r="E49" s="28">
        <v>0.30857052498418724</v>
      </c>
      <c r="F49" s="28">
        <v>0.19958886780518659</v>
      </c>
      <c r="G49" s="28">
        <v>0.14086021505376345</v>
      </c>
      <c r="H49" s="28">
        <v>0.18896268184693232</v>
      </c>
      <c r="I49" s="28">
        <v>0.47058823529411764</v>
      </c>
      <c r="J49" s="28">
        <v>0.31353573687539532</v>
      </c>
      <c r="K49" s="28">
        <v>0.1435483870967742</v>
      </c>
      <c r="L49" s="28">
        <v>0.26761543327008225</v>
      </c>
      <c r="M49" s="28">
        <v>0.27530044275774829</v>
      </c>
      <c r="N49" s="28">
        <v>0.16375711574952562</v>
      </c>
      <c r="O49" s="28">
        <v>0.15037950664136623</v>
      </c>
      <c r="P49" s="28">
        <v>0.18216318785578747</v>
      </c>
      <c r="Q49" s="28">
        <v>0.50370018975332065</v>
      </c>
    </row>
    <row r="50" spans="1:17" x14ac:dyDescent="0.25">
      <c r="A50">
        <v>2024</v>
      </c>
      <c r="B50" s="6">
        <v>0.29297951359769975</v>
      </c>
      <c r="C50" s="6">
        <v>0.1516113573739068</v>
      </c>
      <c r="D50" s="6">
        <v>0.2410446867137894</v>
      </c>
      <c r="E50" s="6">
        <v>0.31436444231460403</v>
      </c>
      <c r="F50" s="6">
        <v>0.20402539834671141</v>
      </c>
      <c r="G50" s="6">
        <v>0.13780400143764227</v>
      </c>
      <c r="H50" s="6">
        <v>0.18392835749371031</v>
      </c>
      <c r="I50" s="6">
        <v>0.47424224272193605</v>
      </c>
      <c r="J50" s="6">
        <v>0.31900682880076675</v>
      </c>
      <c r="K50" s="6">
        <v>0.13400023960704444</v>
      </c>
      <c r="L50" s="6">
        <v>0.26644303342518272</v>
      </c>
      <c r="M50" s="6">
        <v>0.2805498981670061</v>
      </c>
      <c r="N50" s="6">
        <v>0.16478974481849767</v>
      </c>
      <c r="O50" s="6">
        <v>0.15092248712112136</v>
      </c>
      <c r="P50" s="6">
        <v>0.1780879357853121</v>
      </c>
      <c r="Q50" s="6">
        <v>0.50619983227506893</v>
      </c>
    </row>
    <row r="51" spans="1:17" x14ac:dyDescent="0.25">
      <c r="A51">
        <v>2025</v>
      </c>
      <c r="B51" s="6">
        <v>0.28295819935691319</v>
      </c>
      <c r="C51" s="6">
        <v>0.14808222324299494</v>
      </c>
      <c r="D51" s="6">
        <v>0.23501378043178686</v>
      </c>
      <c r="E51" s="6">
        <v>0.33394579696830501</v>
      </c>
      <c r="F51" s="6">
        <v>0.19645728066146073</v>
      </c>
      <c r="G51" s="6">
        <v>0.13392857142857142</v>
      </c>
      <c r="H51" s="6">
        <v>0.17478180983004135</v>
      </c>
      <c r="I51" s="6">
        <v>0.49483233807992649</v>
      </c>
      <c r="J51" s="6">
        <v>0.3091984382177308</v>
      </c>
      <c r="K51" s="6">
        <v>0.13191892512632061</v>
      </c>
      <c r="L51" s="6">
        <v>0.25944533762057875</v>
      </c>
      <c r="M51" s="6">
        <v>0.29943729903536975</v>
      </c>
      <c r="N51" s="6">
        <v>0.15523082223242995</v>
      </c>
      <c r="O51" s="6">
        <v>0.14977606798346349</v>
      </c>
      <c r="P51" s="6">
        <v>0.17038929719797888</v>
      </c>
      <c r="Q51" s="6">
        <v>0.52460381258612765</v>
      </c>
    </row>
  </sheetData>
  <pageMargins left="0.7" right="0.7" top="0.75" bottom="0.75" header="0.3" footer="0.3"/>
  <pageSetup paperSize="9" orientation="portrait" r:id="rId1"/>
  <ignoredErrors>
    <ignoredError sqref="R2:R7 R9:R15 R17:R2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3"/>
  <sheetViews>
    <sheetView topLeftCell="J33" zoomScale="70" zoomScaleNormal="70" workbookViewId="0">
      <selection activeCell="X66" sqref="X66"/>
    </sheetView>
  </sheetViews>
  <sheetFormatPr baseColWidth="10" defaultColWidth="11.42578125" defaultRowHeight="15" x14ac:dyDescent="0.25"/>
  <cols>
    <col min="3" max="3" width="12.28515625" bestFit="1" customWidth="1"/>
    <col min="4" max="5" width="15" bestFit="1" customWidth="1"/>
    <col min="6" max="6" width="14.42578125" bestFit="1" customWidth="1"/>
    <col min="7" max="7" width="11" bestFit="1" customWidth="1"/>
    <col min="8" max="8" width="15" bestFit="1" customWidth="1"/>
    <col min="9" max="9" width="13.7109375" bestFit="1" customWidth="1"/>
    <col min="10" max="10" width="14.42578125" bestFit="1" customWidth="1"/>
    <col min="12" max="12" width="15" bestFit="1" customWidth="1"/>
    <col min="13" max="13" width="16" bestFit="1" customWidth="1"/>
    <col min="14" max="14" width="14.42578125" bestFit="1" customWidth="1"/>
    <col min="15" max="15" width="12.85546875" bestFit="1" customWidth="1"/>
    <col min="16" max="16" width="15" bestFit="1" customWidth="1"/>
    <col min="17" max="17" width="15.42578125" bestFit="1" customWidth="1"/>
    <col min="18" max="18" width="14.42578125" bestFit="1" customWidth="1"/>
    <col min="19" max="19" width="24.5703125" bestFit="1" customWidth="1"/>
  </cols>
  <sheetData>
    <row r="1" spans="1:1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9" x14ac:dyDescent="0.25">
      <c r="A2" t="s">
        <v>19</v>
      </c>
      <c r="B2" t="s">
        <v>20</v>
      </c>
      <c r="C2">
        <v>712</v>
      </c>
      <c r="D2">
        <v>521</v>
      </c>
      <c r="E2">
        <v>705</v>
      </c>
      <c r="F2">
        <v>1357</v>
      </c>
      <c r="G2">
        <v>519</v>
      </c>
      <c r="H2">
        <v>344</v>
      </c>
      <c r="I2">
        <v>620</v>
      </c>
      <c r="J2">
        <v>1812</v>
      </c>
      <c r="K2">
        <v>809</v>
      </c>
      <c r="L2">
        <v>465</v>
      </c>
      <c r="M2">
        <v>731</v>
      </c>
      <c r="N2">
        <v>1290</v>
      </c>
      <c r="O2">
        <v>384</v>
      </c>
      <c r="P2">
        <v>314</v>
      </c>
      <c r="Q2">
        <v>600</v>
      </c>
      <c r="R2">
        <v>1996</v>
      </c>
      <c r="S2">
        <v>3695</v>
      </c>
    </row>
    <row r="3" spans="1:19" x14ac:dyDescent="0.25">
      <c r="A3" t="s">
        <v>21</v>
      </c>
      <c r="B3" t="s">
        <v>22</v>
      </c>
      <c r="C3">
        <v>465</v>
      </c>
      <c r="D3">
        <v>453</v>
      </c>
      <c r="E3">
        <v>755</v>
      </c>
      <c r="F3">
        <v>1367</v>
      </c>
      <c r="G3">
        <v>314</v>
      </c>
      <c r="H3">
        <v>271</v>
      </c>
      <c r="I3">
        <v>633</v>
      </c>
      <c r="J3">
        <v>1822</v>
      </c>
      <c r="K3">
        <v>535</v>
      </c>
      <c r="L3">
        <v>430</v>
      </c>
      <c r="M3">
        <v>817</v>
      </c>
      <c r="N3">
        <v>1258</v>
      </c>
      <c r="O3">
        <v>248</v>
      </c>
      <c r="P3">
        <v>230</v>
      </c>
      <c r="Q3">
        <v>548</v>
      </c>
      <c r="R3">
        <v>2014</v>
      </c>
      <c r="S3">
        <v>3239</v>
      </c>
    </row>
    <row r="4" spans="1:19" x14ac:dyDescent="0.25">
      <c r="A4" t="s">
        <v>23</v>
      </c>
      <c r="B4" t="s">
        <v>24</v>
      </c>
      <c r="C4">
        <v>448</v>
      </c>
      <c r="D4">
        <v>540</v>
      </c>
      <c r="E4">
        <v>1008</v>
      </c>
      <c r="F4">
        <v>1583</v>
      </c>
      <c r="G4">
        <v>297</v>
      </c>
      <c r="H4">
        <v>316</v>
      </c>
      <c r="I4">
        <v>748</v>
      </c>
      <c r="J4">
        <v>2218</v>
      </c>
      <c r="K4">
        <v>517</v>
      </c>
      <c r="L4">
        <v>522</v>
      </c>
      <c r="M4">
        <v>1053</v>
      </c>
      <c r="N4">
        <v>1487</v>
      </c>
      <c r="O4">
        <v>223</v>
      </c>
      <c r="P4">
        <v>276</v>
      </c>
      <c r="Q4">
        <v>661</v>
      </c>
      <c r="R4">
        <v>2419</v>
      </c>
      <c r="S4">
        <v>3871</v>
      </c>
    </row>
    <row r="5" spans="1:19" x14ac:dyDescent="0.25">
      <c r="A5" t="s">
        <v>25</v>
      </c>
      <c r="B5" t="s">
        <v>26</v>
      </c>
      <c r="C5">
        <v>585</v>
      </c>
      <c r="D5">
        <v>609</v>
      </c>
      <c r="E5">
        <v>1256</v>
      </c>
      <c r="F5">
        <v>1917</v>
      </c>
      <c r="G5">
        <v>414</v>
      </c>
      <c r="H5">
        <v>367</v>
      </c>
      <c r="I5">
        <v>891</v>
      </c>
      <c r="J5">
        <v>2695</v>
      </c>
      <c r="K5">
        <v>702</v>
      </c>
      <c r="L5">
        <v>614</v>
      </c>
      <c r="M5">
        <v>1342</v>
      </c>
      <c r="N5">
        <v>1709</v>
      </c>
      <c r="O5">
        <v>309</v>
      </c>
      <c r="P5">
        <v>316</v>
      </c>
      <c r="Q5">
        <v>775</v>
      </c>
      <c r="R5">
        <v>2967</v>
      </c>
      <c r="S5">
        <v>4802</v>
      </c>
    </row>
    <row r="6" spans="1:19" x14ac:dyDescent="0.25">
      <c r="A6" t="s">
        <v>27</v>
      </c>
      <c r="B6" t="s">
        <v>28</v>
      </c>
      <c r="C6">
        <v>67</v>
      </c>
      <c r="D6">
        <v>84</v>
      </c>
      <c r="E6">
        <v>225</v>
      </c>
      <c r="F6">
        <v>336</v>
      </c>
      <c r="G6">
        <v>42</v>
      </c>
      <c r="H6">
        <v>47</v>
      </c>
      <c r="I6">
        <v>161</v>
      </c>
      <c r="J6">
        <v>462</v>
      </c>
      <c r="K6">
        <v>74</v>
      </c>
      <c r="L6">
        <v>84</v>
      </c>
      <c r="M6">
        <v>261</v>
      </c>
      <c r="N6">
        <v>293</v>
      </c>
      <c r="O6">
        <v>35</v>
      </c>
      <c r="P6">
        <v>35</v>
      </c>
      <c r="Q6">
        <v>120</v>
      </c>
      <c r="R6">
        <v>522</v>
      </c>
      <c r="S6">
        <v>799</v>
      </c>
    </row>
    <row r="7" spans="1:19" x14ac:dyDescent="0.25">
      <c r="A7" t="s">
        <v>29</v>
      </c>
      <c r="B7" t="s">
        <v>30</v>
      </c>
      <c r="C7">
        <v>269</v>
      </c>
      <c r="D7">
        <v>333</v>
      </c>
      <c r="E7">
        <v>615</v>
      </c>
      <c r="F7">
        <v>855</v>
      </c>
      <c r="G7">
        <v>189</v>
      </c>
      <c r="H7">
        <v>202</v>
      </c>
      <c r="I7">
        <v>531</v>
      </c>
      <c r="J7">
        <v>1150</v>
      </c>
      <c r="K7">
        <v>326</v>
      </c>
      <c r="L7">
        <v>317</v>
      </c>
      <c r="M7">
        <v>661</v>
      </c>
      <c r="N7">
        <v>768</v>
      </c>
      <c r="O7">
        <v>141</v>
      </c>
      <c r="P7">
        <v>175</v>
      </c>
      <c r="Q7">
        <v>455</v>
      </c>
      <c r="R7">
        <v>1301</v>
      </c>
      <c r="S7">
        <v>2186</v>
      </c>
    </row>
    <row r="8" spans="1:19" x14ac:dyDescent="0.25">
      <c r="A8" t="s">
        <v>31</v>
      </c>
      <c r="B8" t="s">
        <v>32</v>
      </c>
      <c r="C8">
        <v>242</v>
      </c>
      <c r="D8">
        <v>291</v>
      </c>
      <c r="E8">
        <v>531</v>
      </c>
      <c r="F8">
        <v>1162</v>
      </c>
      <c r="G8">
        <v>171</v>
      </c>
      <c r="H8">
        <v>172</v>
      </c>
      <c r="I8">
        <v>404</v>
      </c>
      <c r="J8">
        <v>1479</v>
      </c>
      <c r="K8">
        <v>311</v>
      </c>
      <c r="L8">
        <v>247</v>
      </c>
      <c r="M8">
        <v>716</v>
      </c>
      <c r="N8">
        <v>952</v>
      </c>
      <c r="O8">
        <v>126</v>
      </c>
      <c r="P8">
        <v>145</v>
      </c>
      <c r="Q8">
        <v>339</v>
      </c>
      <c r="R8">
        <v>1616</v>
      </c>
      <c r="S8">
        <v>2324</v>
      </c>
    </row>
    <row r="9" spans="1:19" x14ac:dyDescent="0.25">
      <c r="A9" t="s">
        <v>33</v>
      </c>
      <c r="B9" t="s">
        <v>34</v>
      </c>
      <c r="C9">
        <v>336</v>
      </c>
      <c r="D9">
        <v>386</v>
      </c>
      <c r="E9">
        <v>604</v>
      </c>
      <c r="F9">
        <v>986</v>
      </c>
      <c r="G9">
        <v>202</v>
      </c>
      <c r="H9">
        <v>242</v>
      </c>
      <c r="I9">
        <v>505</v>
      </c>
      <c r="J9">
        <v>1363</v>
      </c>
      <c r="K9">
        <v>418</v>
      </c>
      <c r="L9">
        <v>383</v>
      </c>
      <c r="M9">
        <v>625</v>
      </c>
      <c r="N9">
        <v>886</v>
      </c>
      <c r="O9">
        <v>129</v>
      </c>
      <c r="P9">
        <v>211</v>
      </c>
      <c r="Q9">
        <v>455</v>
      </c>
      <c r="R9">
        <v>1517</v>
      </c>
      <c r="S9">
        <v>2557</v>
      </c>
    </row>
    <row r="10" spans="1:19" x14ac:dyDescent="0.25">
      <c r="A10" t="s">
        <v>35</v>
      </c>
      <c r="B10" t="s">
        <v>36</v>
      </c>
      <c r="C10">
        <v>131</v>
      </c>
      <c r="D10">
        <v>334</v>
      </c>
      <c r="E10">
        <v>615</v>
      </c>
      <c r="F10">
        <v>865</v>
      </c>
      <c r="G10">
        <v>82</v>
      </c>
      <c r="H10">
        <v>154</v>
      </c>
      <c r="I10">
        <v>483</v>
      </c>
      <c r="J10">
        <v>1226</v>
      </c>
      <c r="K10">
        <v>166</v>
      </c>
      <c r="L10">
        <v>354</v>
      </c>
      <c r="M10">
        <v>652</v>
      </c>
      <c r="N10">
        <v>773</v>
      </c>
      <c r="O10">
        <v>65</v>
      </c>
      <c r="P10">
        <v>114</v>
      </c>
      <c r="Q10">
        <v>423</v>
      </c>
      <c r="R10">
        <v>1343</v>
      </c>
      <c r="S10">
        <v>2129</v>
      </c>
    </row>
    <row r="11" spans="1:19" x14ac:dyDescent="0.25">
      <c r="A11" t="s">
        <v>37</v>
      </c>
      <c r="B11" t="s">
        <v>38</v>
      </c>
      <c r="C11">
        <v>187</v>
      </c>
      <c r="D11">
        <v>187</v>
      </c>
      <c r="E11">
        <v>420</v>
      </c>
      <c r="F11">
        <v>1044</v>
      </c>
      <c r="G11">
        <v>115</v>
      </c>
      <c r="H11">
        <v>125</v>
      </c>
      <c r="I11">
        <v>294</v>
      </c>
      <c r="J11">
        <v>1304</v>
      </c>
      <c r="K11">
        <v>236</v>
      </c>
      <c r="L11">
        <v>188</v>
      </c>
      <c r="M11">
        <v>477</v>
      </c>
      <c r="N11">
        <v>937</v>
      </c>
      <c r="O11">
        <v>87</v>
      </c>
      <c r="P11">
        <v>100</v>
      </c>
      <c r="Q11">
        <v>236</v>
      </c>
      <c r="R11">
        <v>1415</v>
      </c>
      <c r="S11">
        <v>1997</v>
      </c>
    </row>
    <row r="12" spans="1:19" x14ac:dyDescent="0.25">
      <c r="A12" t="s">
        <v>39</v>
      </c>
      <c r="B12" t="s">
        <v>40</v>
      </c>
      <c r="C12">
        <v>197</v>
      </c>
      <c r="D12">
        <v>381</v>
      </c>
      <c r="E12">
        <v>792</v>
      </c>
      <c r="F12">
        <v>1108</v>
      </c>
      <c r="G12">
        <v>104</v>
      </c>
      <c r="H12">
        <v>167</v>
      </c>
      <c r="I12">
        <v>562</v>
      </c>
      <c r="J12">
        <v>1645</v>
      </c>
      <c r="K12">
        <v>231</v>
      </c>
      <c r="L12">
        <v>385</v>
      </c>
      <c r="M12">
        <v>836</v>
      </c>
      <c r="N12">
        <v>1026</v>
      </c>
      <c r="O12">
        <v>74</v>
      </c>
      <c r="P12">
        <v>136</v>
      </c>
      <c r="Q12">
        <v>454</v>
      </c>
      <c r="R12">
        <v>1814</v>
      </c>
      <c r="S12">
        <v>2577</v>
      </c>
    </row>
    <row r="13" spans="1:19" x14ac:dyDescent="0.25">
      <c r="A13" t="s">
        <v>41</v>
      </c>
      <c r="B13" t="s">
        <v>42</v>
      </c>
      <c r="C13">
        <v>292</v>
      </c>
      <c r="D13">
        <v>318</v>
      </c>
      <c r="E13">
        <v>689</v>
      </c>
      <c r="F13">
        <v>1183</v>
      </c>
      <c r="G13">
        <v>181</v>
      </c>
      <c r="H13">
        <v>208</v>
      </c>
      <c r="I13">
        <v>510</v>
      </c>
      <c r="J13">
        <v>1583</v>
      </c>
      <c r="K13">
        <v>350</v>
      </c>
      <c r="L13">
        <v>324</v>
      </c>
      <c r="M13">
        <v>743</v>
      </c>
      <c r="N13">
        <v>1065</v>
      </c>
      <c r="O13">
        <v>129</v>
      </c>
      <c r="P13">
        <v>186</v>
      </c>
      <c r="Q13">
        <v>442</v>
      </c>
      <c r="R13">
        <v>1725</v>
      </c>
      <c r="S13">
        <v>2726</v>
      </c>
    </row>
    <row r="14" spans="1:19" x14ac:dyDescent="0.25">
      <c r="A14" t="s">
        <v>43</v>
      </c>
      <c r="B14" t="s">
        <v>44</v>
      </c>
      <c r="C14">
        <v>218</v>
      </c>
      <c r="D14">
        <v>153</v>
      </c>
      <c r="E14">
        <v>240</v>
      </c>
      <c r="F14">
        <v>476</v>
      </c>
      <c r="G14">
        <v>164</v>
      </c>
      <c r="H14">
        <v>100</v>
      </c>
      <c r="I14">
        <v>182</v>
      </c>
      <c r="J14">
        <v>641</v>
      </c>
      <c r="K14">
        <v>246</v>
      </c>
      <c r="L14">
        <v>125</v>
      </c>
      <c r="M14">
        <v>264</v>
      </c>
      <c r="N14">
        <v>452</v>
      </c>
      <c r="O14">
        <v>137</v>
      </c>
      <c r="P14">
        <v>83</v>
      </c>
      <c r="Q14">
        <v>178</v>
      </c>
      <c r="R14">
        <v>689</v>
      </c>
      <c r="S14">
        <v>1154</v>
      </c>
    </row>
    <row r="15" spans="1:19" x14ac:dyDescent="0.25">
      <c r="A15" t="s">
        <v>45</v>
      </c>
      <c r="B15" t="s">
        <v>46</v>
      </c>
      <c r="C15">
        <v>424</v>
      </c>
      <c r="D15">
        <v>165</v>
      </c>
      <c r="E15">
        <v>235</v>
      </c>
      <c r="F15">
        <v>486</v>
      </c>
      <c r="G15">
        <v>287</v>
      </c>
      <c r="H15">
        <v>169</v>
      </c>
      <c r="I15">
        <v>182</v>
      </c>
      <c r="J15">
        <v>672</v>
      </c>
      <c r="K15">
        <v>448</v>
      </c>
      <c r="L15">
        <v>157</v>
      </c>
      <c r="M15">
        <v>260</v>
      </c>
      <c r="N15">
        <v>445</v>
      </c>
      <c r="O15">
        <v>253</v>
      </c>
      <c r="P15">
        <v>177</v>
      </c>
      <c r="Q15">
        <v>156</v>
      </c>
      <c r="R15">
        <v>724</v>
      </c>
      <c r="S15">
        <v>2602</v>
      </c>
    </row>
    <row r="16" spans="1:19" x14ac:dyDescent="0.25">
      <c r="A16" t="s">
        <v>47</v>
      </c>
      <c r="B16" t="s">
        <v>48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433</v>
      </c>
    </row>
    <row r="17" spans="1:19" x14ac:dyDescent="0.25">
      <c r="A17" t="s">
        <v>49</v>
      </c>
      <c r="B17" t="s">
        <v>18</v>
      </c>
      <c r="C17">
        <v>4573</v>
      </c>
      <c r="D17">
        <v>4755</v>
      </c>
      <c r="E17">
        <v>8690</v>
      </c>
      <c r="F17">
        <v>14725</v>
      </c>
      <c r="G17">
        <v>3081</v>
      </c>
      <c r="H17">
        <v>2884</v>
      </c>
      <c r="I17">
        <v>6706</v>
      </c>
      <c r="J17">
        <v>20072</v>
      </c>
      <c r="K17">
        <v>5369</v>
      </c>
      <c r="L17">
        <v>4595</v>
      </c>
      <c r="M17">
        <v>9438</v>
      </c>
      <c r="N17">
        <v>13341</v>
      </c>
      <c r="O17">
        <v>2340</v>
      </c>
      <c r="P17">
        <v>2498</v>
      </c>
      <c r="Q17">
        <v>5842</v>
      </c>
      <c r="R17">
        <v>22062</v>
      </c>
      <c r="S17">
        <v>37091</v>
      </c>
    </row>
    <row r="20" spans="1:19" x14ac:dyDescent="0.25">
      <c r="C20" s="29" t="s">
        <v>63</v>
      </c>
      <c r="D20" s="29"/>
      <c r="E20" s="29"/>
      <c r="F20" s="29"/>
      <c r="G20" s="29" t="s">
        <v>64</v>
      </c>
      <c r="H20" s="29"/>
      <c r="I20" s="29"/>
      <c r="J20" s="29"/>
      <c r="K20" s="29" t="s">
        <v>65</v>
      </c>
      <c r="L20" s="29"/>
      <c r="M20" s="29"/>
      <c r="N20" s="29"/>
      <c r="O20" s="29" t="s">
        <v>66</v>
      </c>
      <c r="P20" s="29"/>
      <c r="Q20" s="29"/>
      <c r="R20" s="29"/>
    </row>
    <row r="21" spans="1:19" x14ac:dyDescent="0.25">
      <c r="A21" t="s">
        <v>0</v>
      </c>
      <c r="C21" s="3" t="s">
        <v>57</v>
      </c>
      <c r="D21" s="3" t="s">
        <v>67</v>
      </c>
      <c r="E21" s="3" t="s">
        <v>58</v>
      </c>
      <c r="F21" s="3" t="s">
        <v>68</v>
      </c>
      <c r="G21" s="3" t="s">
        <v>57</v>
      </c>
      <c r="H21" s="3" t="s">
        <v>67</v>
      </c>
      <c r="I21" s="3" t="s">
        <v>58</v>
      </c>
      <c r="J21" s="3" t="s">
        <v>68</v>
      </c>
      <c r="K21" s="3" t="s">
        <v>57</v>
      </c>
      <c r="L21" s="3" t="s">
        <v>67</v>
      </c>
      <c r="M21" s="3" t="s">
        <v>58</v>
      </c>
      <c r="N21" s="3" t="s">
        <v>68</v>
      </c>
      <c r="O21" s="3" t="s">
        <v>57</v>
      </c>
      <c r="P21" s="3" t="s">
        <v>67</v>
      </c>
      <c r="Q21" s="3" t="s">
        <v>58</v>
      </c>
      <c r="R21" s="3" t="s">
        <v>68</v>
      </c>
      <c r="S21" t="s">
        <v>50</v>
      </c>
    </row>
    <row r="22" spans="1:19" x14ac:dyDescent="0.25">
      <c r="A22" t="s">
        <v>19</v>
      </c>
      <c r="B22" t="s">
        <v>20</v>
      </c>
      <c r="C22" s="1">
        <f t="shared" ref="C22:F35" si="0">+C2/($C2+$D2+$E2+$F2)</f>
        <v>0.21608497723823974</v>
      </c>
      <c r="D22" s="1">
        <f t="shared" si="0"/>
        <v>0.15811836115326253</v>
      </c>
      <c r="E22" s="1">
        <f t="shared" si="0"/>
        <v>0.21396054628224584</v>
      </c>
      <c r="F22" s="1">
        <f t="shared" si="0"/>
        <v>0.41183611532625192</v>
      </c>
      <c r="G22" s="1">
        <f t="shared" ref="G22:J35" si="1">+G2/($G2+$H2+$I2+$J2)</f>
        <v>0.1575113808801214</v>
      </c>
      <c r="H22" s="1">
        <f t="shared" si="1"/>
        <v>0.10440060698027315</v>
      </c>
      <c r="I22" s="1">
        <f t="shared" si="1"/>
        <v>0.18816388467374812</v>
      </c>
      <c r="J22" s="1">
        <f t="shared" si="1"/>
        <v>0.54992412746585739</v>
      </c>
      <c r="K22" s="1">
        <f t="shared" ref="K22:N35" si="2">+K2/($K2+$L2+$M2+$N2)</f>
        <v>0.24552352048558421</v>
      </c>
      <c r="L22" s="1">
        <f t="shared" si="2"/>
        <v>0.14112291350531109</v>
      </c>
      <c r="M22" s="1">
        <f t="shared" si="2"/>
        <v>0.22185128983308042</v>
      </c>
      <c r="N22" s="1">
        <f t="shared" si="2"/>
        <v>0.39150227617602429</v>
      </c>
      <c r="O22" s="1">
        <f t="shared" ref="O22:R35" si="3">+O2/($O2+$P2+$Q2+$R2)</f>
        <v>0.11657559198542805</v>
      </c>
      <c r="P22" s="1">
        <f t="shared" si="3"/>
        <v>9.532483302975106E-2</v>
      </c>
      <c r="Q22" s="1">
        <f t="shared" si="3"/>
        <v>0.18214936247723132</v>
      </c>
      <c r="R22" s="1">
        <f t="shared" si="3"/>
        <v>0.60595021250758951</v>
      </c>
      <c r="S22" s="2">
        <f>+Q22+R22+P22</f>
        <v>0.88342440801457189</v>
      </c>
    </row>
    <row r="23" spans="1:19" x14ac:dyDescent="0.25">
      <c r="A23" t="s">
        <v>21</v>
      </c>
      <c r="B23" t="s">
        <v>22</v>
      </c>
      <c r="C23" s="1">
        <f t="shared" si="0"/>
        <v>0.15296052631578946</v>
      </c>
      <c r="D23" s="1">
        <f t="shared" si="0"/>
        <v>0.14901315789473685</v>
      </c>
      <c r="E23" s="1">
        <f t="shared" si="0"/>
        <v>0.24835526315789475</v>
      </c>
      <c r="F23" s="1">
        <f t="shared" si="0"/>
        <v>0.44967105263157897</v>
      </c>
      <c r="G23" s="1">
        <f t="shared" si="1"/>
        <v>0.10328947368421053</v>
      </c>
      <c r="H23" s="1">
        <f t="shared" si="1"/>
        <v>8.9144736842105263E-2</v>
      </c>
      <c r="I23" s="1">
        <f t="shared" si="1"/>
        <v>0.20822368421052631</v>
      </c>
      <c r="J23" s="1">
        <f t="shared" si="1"/>
        <v>0.5993421052631579</v>
      </c>
      <c r="K23" s="1">
        <f t="shared" si="2"/>
        <v>0.17598684210526316</v>
      </c>
      <c r="L23" s="1">
        <f t="shared" si="2"/>
        <v>0.14144736842105263</v>
      </c>
      <c r="M23" s="1">
        <f t="shared" si="2"/>
        <v>0.26874999999999999</v>
      </c>
      <c r="N23" s="1">
        <f t="shared" si="2"/>
        <v>0.41381578947368419</v>
      </c>
      <c r="O23" s="1">
        <f t="shared" si="3"/>
        <v>8.1578947368421056E-2</v>
      </c>
      <c r="P23" s="1">
        <f t="shared" si="3"/>
        <v>7.5657894736842105E-2</v>
      </c>
      <c r="Q23" s="1">
        <f t="shared" si="3"/>
        <v>0.18026315789473685</v>
      </c>
      <c r="R23" s="1">
        <f t="shared" si="3"/>
        <v>0.66249999999999998</v>
      </c>
      <c r="S23" s="2">
        <f t="shared" ref="S23:S36" si="4">+Q23+R23+P23</f>
        <v>0.91842105263157892</v>
      </c>
    </row>
    <row r="24" spans="1:19" x14ac:dyDescent="0.25">
      <c r="A24" t="s">
        <v>23</v>
      </c>
      <c r="B24" t="s">
        <v>24</v>
      </c>
      <c r="C24" s="1">
        <f t="shared" si="0"/>
        <v>0.12517462978485611</v>
      </c>
      <c r="D24" s="1">
        <f t="shared" si="0"/>
        <v>0.15088013411567477</v>
      </c>
      <c r="E24" s="1">
        <f t="shared" si="0"/>
        <v>0.28164291701592625</v>
      </c>
      <c r="F24" s="1">
        <f t="shared" si="0"/>
        <v>0.44230231908354289</v>
      </c>
      <c r="G24" s="1">
        <f t="shared" si="1"/>
        <v>8.298407376362113E-2</v>
      </c>
      <c r="H24" s="1">
        <f t="shared" si="1"/>
        <v>8.8292819223246721E-2</v>
      </c>
      <c r="I24" s="1">
        <f t="shared" si="1"/>
        <v>0.20899692651578652</v>
      </c>
      <c r="J24" s="1">
        <f t="shared" si="1"/>
        <v>0.61972618049734562</v>
      </c>
      <c r="K24" s="1">
        <f t="shared" si="2"/>
        <v>0.14445375803297011</v>
      </c>
      <c r="L24" s="1">
        <f t="shared" si="2"/>
        <v>0.14585079631181894</v>
      </c>
      <c r="M24" s="1">
        <f t="shared" si="2"/>
        <v>0.29421626152556579</v>
      </c>
      <c r="N24" s="1">
        <f t="shared" si="2"/>
        <v>0.41547918412964513</v>
      </c>
      <c r="O24" s="1">
        <f t="shared" si="3"/>
        <v>6.2307907236658286E-2</v>
      </c>
      <c r="P24" s="1">
        <f t="shared" si="3"/>
        <v>7.7116512992455991E-2</v>
      </c>
      <c r="Q24" s="1">
        <f t="shared" si="3"/>
        <v>0.18468846046381671</v>
      </c>
      <c r="R24" s="1">
        <f t="shared" si="3"/>
        <v>0.67588711930706902</v>
      </c>
      <c r="S24" s="2">
        <f t="shared" si="4"/>
        <v>0.93769209276334176</v>
      </c>
    </row>
    <row r="25" spans="1:19" x14ac:dyDescent="0.25">
      <c r="A25" t="s">
        <v>25</v>
      </c>
      <c r="B25" t="s">
        <v>26</v>
      </c>
      <c r="C25" s="1">
        <f t="shared" si="0"/>
        <v>0.13395923975269064</v>
      </c>
      <c r="D25" s="1">
        <f t="shared" si="0"/>
        <v>0.13945500343485231</v>
      </c>
      <c r="E25" s="1">
        <f t="shared" si="0"/>
        <v>0.2876116326997939</v>
      </c>
      <c r="F25" s="1">
        <f t="shared" si="0"/>
        <v>0.43897412411266318</v>
      </c>
      <c r="G25" s="1">
        <f t="shared" si="1"/>
        <v>9.480192351728875E-2</v>
      </c>
      <c r="H25" s="1">
        <f t="shared" si="1"/>
        <v>8.4039386306388825E-2</v>
      </c>
      <c r="I25" s="1">
        <f t="shared" si="1"/>
        <v>0.20403022670025189</v>
      </c>
      <c r="J25" s="1">
        <f t="shared" si="1"/>
        <v>0.61712846347607053</v>
      </c>
      <c r="K25" s="1">
        <f t="shared" si="2"/>
        <v>0.16075108770322877</v>
      </c>
      <c r="L25" s="1">
        <f t="shared" si="2"/>
        <v>0.1405999542019693</v>
      </c>
      <c r="M25" s="1">
        <f t="shared" si="2"/>
        <v>0.30730478589420657</v>
      </c>
      <c r="N25" s="1">
        <f t="shared" si="2"/>
        <v>0.39134417220059536</v>
      </c>
      <c r="O25" s="1">
        <f t="shared" si="3"/>
        <v>7.0757957407831459E-2</v>
      </c>
      <c r="P25" s="1">
        <f t="shared" si="3"/>
        <v>7.2360888481795282E-2</v>
      </c>
      <c r="Q25" s="1">
        <f t="shared" si="3"/>
        <v>0.17746736890313716</v>
      </c>
      <c r="R25" s="1">
        <f t="shared" si="3"/>
        <v>0.67941378520723605</v>
      </c>
      <c r="S25" s="2">
        <f t="shared" si="4"/>
        <v>0.92924204259216858</v>
      </c>
    </row>
    <row r="26" spans="1:19" x14ac:dyDescent="0.25">
      <c r="A26" t="s">
        <v>27</v>
      </c>
      <c r="B26" t="s">
        <v>28</v>
      </c>
      <c r="C26" s="1">
        <f t="shared" si="0"/>
        <v>9.4101123595505612E-2</v>
      </c>
      <c r="D26" s="1">
        <f t="shared" si="0"/>
        <v>0.11797752808988764</v>
      </c>
      <c r="E26" s="1">
        <f t="shared" si="0"/>
        <v>0.3160112359550562</v>
      </c>
      <c r="F26" s="1">
        <f t="shared" si="0"/>
        <v>0.47191011235955055</v>
      </c>
      <c r="G26" s="1">
        <f t="shared" si="1"/>
        <v>5.8988764044943819E-2</v>
      </c>
      <c r="H26" s="1">
        <f t="shared" si="1"/>
        <v>6.6011235955056174E-2</v>
      </c>
      <c r="I26" s="1">
        <f t="shared" si="1"/>
        <v>0.22612359550561797</v>
      </c>
      <c r="J26" s="1">
        <f t="shared" si="1"/>
        <v>0.648876404494382</v>
      </c>
      <c r="K26" s="1">
        <f t="shared" si="2"/>
        <v>0.10393258426966293</v>
      </c>
      <c r="L26" s="1">
        <f t="shared" si="2"/>
        <v>0.11797752808988764</v>
      </c>
      <c r="M26" s="1">
        <f t="shared" si="2"/>
        <v>0.36657303370786515</v>
      </c>
      <c r="N26" s="1">
        <f t="shared" si="2"/>
        <v>0.41151685393258425</v>
      </c>
      <c r="O26" s="1">
        <f t="shared" si="3"/>
        <v>4.9157303370786519E-2</v>
      </c>
      <c r="P26" s="1">
        <f t="shared" si="3"/>
        <v>4.9157303370786519E-2</v>
      </c>
      <c r="Q26" s="1">
        <f t="shared" si="3"/>
        <v>0.16853932584269662</v>
      </c>
      <c r="R26" s="1">
        <f t="shared" si="3"/>
        <v>0.7331460674157303</v>
      </c>
      <c r="S26" s="2">
        <f t="shared" si="4"/>
        <v>0.95084269662921339</v>
      </c>
    </row>
    <row r="27" spans="1:19" x14ac:dyDescent="0.25">
      <c r="A27" t="s">
        <v>29</v>
      </c>
      <c r="B27" t="s">
        <v>30</v>
      </c>
      <c r="C27" s="1">
        <f t="shared" si="0"/>
        <v>0.12982625482625482</v>
      </c>
      <c r="D27" s="1">
        <f t="shared" si="0"/>
        <v>0.16071428571428573</v>
      </c>
      <c r="E27" s="1">
        <f t="shared" si="0"/>
        <v>0.2968146718146718</v>
      </c>
      <c r="F27" s="1">
        <f t="shared" si="0"/>
        <v>0.41264478764478763</v>
      </c>
      <c r="G27" s="1">
        <f t="shared" si="1"/>
        <v>9.1216216216216214E-2</v>
      </c>
      <c r="H27" s="1">
        <f t="shared" si="1"/>
        <v>9.749034749034749E-2</v>
      </c>
      <c r="I27" s="1">
        <f t="shared" si="1"/>
        <v>0.25627413127413129</v>
      </c>
      <c r="J27" s="1">
        <f t="shared" si="1"/>
        <v>0.55501930501930496</v>
      </c>
      <c r="K27" s="1">
        <f t="shared" si="2"/>
        <v>0.15733590733590733</v>
      </c>
      <c r="L27" s="1">
        <f t="shared" si="2"/>
        <v>0.15299227799227799</v>
      </c>
      <c r="M27" s="1">
        <f t="shared" si="2"/>
        <v>0.31901544401544402</v>
      </c>
      <c r="N27" s="1">
        <f t="shared" si="2"/>
        <v>0.37065637065637064</v>
      </c>
      <c r="O27" s="1">
        <f t="shared" si="3"/>
        <v>6.8050193050193053E-2</v>
      </c>
      <c r="P27" s="1">
        <f t="shared" si="3"/>
        <v>8.4459459459459457E-2</v>
      </c>
      <c r="Q27" s="1">
        <f t="shared" si="3"/>
        <v>0.2195945945945946</v>
      </c>
      <c r="R27" s="1">
        <f t="shared" si="3"/>
        <v>0.62789575289575295</v>
      </c>
      <c r="S27" s="2">
        <f t="shared" si="4"/>
        <v>0.931949806949807</v>
      </c>
    </row>
    <row r="28" spans="1:19" x14ac:dyDescent="0.25">
      <c r="A28" t="s">
        <v>31</v>
      </c>
      <c r="B28" t="s">
        <v>32</v>
      </c>
      <c r="C28" s="1">
        <f t="shared" si="0"/>
        <v>0.10871518418688229</v>
      </c>
      <c r="D28" s="1">
        <f t="shared" si="0"/>
        <v>0.1307277628032345</v>
      </c>
      <c r="E28" s="1">
        <f t="shared" si="0"/>
        <v>0.23854447439353099</v>
      </c>
      <c r="F28" s="1">
        <f t="shared" si="0"/>
        <v>0.5220125786163522</v>
      </c>
      <c r="G28" s="1">
        <f t="shared" si="1"/>
        <v>7.681940700808626E-2</v>
      </c>
      <c r="H28" s="1">
        <f t="shared" si="1"/>
        <v>7.7268643306379156E-2</v>
      </c>
      <c r="I28" s="1">
        <f t="shared" si="1"/>
        <v>0.18149146451033243</v>
      </c>
      <c r="J28" s="1">
        <f t="shared" si="1"/>
        <v>0.66442048517520214</v>
      </c>
      <c r="K28" s="1">
        <f t="shared" si="2"/>
        <v>0.13971248876909254</v>
      </c>
      <c r="L28" s="1">
        <f t="shared" si="2"/>
        <v>0.11096136567834682</v>
      </c>
      <c r="M28" s="1">
        <f t="shared" si="2"/>
        <v>0.32165318957771788</v>
      </c>
      <c r="N28" s="1">
        <f t="shared" si="2"/>
        <v>0.42767295597484278</v>
      </c>
      <c r="O28" s="1">
        <f t="shared" si="3"/>
        <v>5.6603773584905662E-2</v>
      </c>
      <c r="P28" s="1">
        <f t="shared" si="3"/>
        <v>6.5139263252470797E-2</v>
      </c>
      <c r="Q28" s="1">
        <f t="shared" si="3"/>
        <v>0.15229110512129379</v>
      </c>
      <c r="R28" s="1">
        <f t="shared" si="3"/>
        <v>0.72596585804132974</v>
      </c>
      <c r="S28" s="2">
        <f t="shared" si="4"/>
        <v>0.94339622641509435</v>
      </c>
    </row>
    <row r="29" spans="1:19" x14ac:dyDescent="0.25">
      <c r="A29" t="s">
        <v>33</v>
      </c>
      <c r="B29" t="s">
        <v>34</v>
      </c>
      <c r="C29" s="1">
        <f t="shared" si="0"/>
        <v>0.1453287197231834</v>
      </c>
      <c r="D29" s="1">
        <f t="shared" si="0"/>
        <v>0.16695501730103807</v>
      </c>
      <c r="E29" s="1">
        <f t="shared" si="0"/>
        <v>0.26124567474048443</v>
      </c>
      <c r="F29" s="1">
        <f t="shared" si="0"/>
        <v>0.4264705882352941</v>
      </c>
      <c r="G29" s="1">
        <f t="shared" si="1"/>
        <v>8.7370242214532878E-2</v>
      </c>
      <c r="H29" s="1">
        <f t="shared" si="1"/>
        <v>0.1046712802768166</v>
      </c>
      <c r="I29" s="1">
        <f t="shared" si="1"/>
        <v>0.21842560553633217</v>
      </c>
      <c r="J29" s="1">
        <f t="shared" si="1"/>
        <v>0.5895328719723183</v>
      </c>
      <c r="K29" s="1">
        <f t="shared" si="2"/>
        <v>0.18079584775086505</v>
      </c>
      <c r="L29" s="1">
        <f t="shared" si="2"/>
        <v>0.16565743944636679</v>
      </c>
      <c r="M29" s="1">
        <f t="shared" si="2"/>
        <v>0.2703287197231834</v>
      </c>
      <c r="N29" s="1">
        <f t="shared" si="2"/>
        <v>0.38321799307958476</v>
      </c>
      <c r="O29" s="1">
        <f t="shared" si="3"/>
        <v>5.5795847750865053E-2</v>
      </c>
      <c r="P29" s="1">
        <f t="shared" si="3"/>
        <v>9.1262975778546709E-2</v>
      </c>
      <c r="Q29" s="1">
        <f t="shared" si="3"/>
        <v>0.1967993079584775</v>
      </c>
      <c r="R29" s="1">
        <f t="shared" si="3"/>
        <v>0.65614186851211076</v>
      </c>
      <c r="S29" s="2">
        <f t="shared" si="4"/>
        <v>0.94420415224913501</v>
      </c>
    </row>
    <row r="30" spans="1:19" x14ac:dyDescent="0.25">
      <c r="A30" t="s">
        <v>35</v>
      </c>
      <c r="B30" t="s">
        <v>36</v>
      </c>
      <c r="C30" s="1">
        <f t="shared" si="0"/>
        <v>6.7352185089974287E-2</v>
      </c>
      <c r="D30" s="1">
        <f t="shared" si="0"/>
        <v>0.17172236503856042</v>
      </c>
      <c r="E30" s="1">
        <f t="shared" si="0"/>
        <v>0.31619537275064269</v>
      </c>
      <c r="F30" s="1">
        <f t="shared" si="0"/>
        <v>0.44473007712082263</v>
      </c>
      <c r="G30" s="1">
        <f t="shared" si="1"/>
        <v>4.2159383033419026E-2</v>
      </c>
      <c r="H30" s="1">
        <f t="shared" si="1"/>
        <v>7.9177377892030845E-2</v>
      </c>
      <c r="I30" s="1">
        <f t="shared" si="1"/>
        <v>0.24832904884318766</v>
      </c>
      <c r="J30" s="1">
        <f t="shared" si="1"/>
        <v>0.6303341902313625</v>
      </c>
      <c r="K30" s="1">
        <f t="shared" si="2"/>
        <v>8.5347043701799491E-2</v>
      </c>
      <c r="L30" s="1">
        <f t="shared" si="2"/>
        <v>0.18200514138817481</v>
      </c>
      <c r="M30" s="1">
        <f t="shared" si="2"/>
        <v>0.33521850899742933</v>
      </c>
      <c r="N30" s="1">
        <f t="shared" si="2"/>
        <v>0.3974293059125964</v>
      </c>
      <c r="O30" s="1">
        <f t="shared" si="3"/>
        <v>3.3419023136246784E-2</v>
      </c>
      <c r="P30" s="1">
        <f t="shared" si="3"/>
        <v>5.8611825192802058E-2</v>
      </c>
      <c r="Q30" s="1">
        <f t="shared" si="3"/>
        <v>0.21748071979434447</v>
      </c>
      <c r="R30" s="1">
        <f t="shared" si="3"/>
        <v>0.69048843187660669</v>
      </c>
      <c r="S30" s="2">
        <f t="shared" si="4"/>
        <v>0.96658097686375322</v>
      </c>
    </row>
    <row r="31" spans="1:19" x14ac:dyDescent="0.25">
      <c r="A31" t="s">
        <v>37</v>
      </c>
      <c r="B31" t="s">
        <v>38</v>
      </c>
      <c r="C31" s="1">
        <f t="shared" si="0"/>
        <v>0.10174102285092491</v>
      </c>
      <c r="D31" s="1">
        <f t="shared" si="0"/>
        <v>0.10174102285092491</v>
      </c>
      <c r="E31" s="1">
        <f t="shared" si="0"/>
        <v>0.22850924918389554</v>
      </c>
      <c r="F31" s="1">
        <f t="shared" si="0"/>
        <v>0.56800870511425461</v>
      </c>
      <c r="G31" s="1">
        <f t="shared" si="1"/>
        <v>6.2568008705114253E-2</v>
      </c>
      <c r="H31" s="1">
        <f t="shared" si="1"/>
        <v>6.8008705114254622E-2</v>
      </c>
      <c r="I31" s="1">
        <f t="shared" si="1"/>
        <v>0.15995647442872687</v>
      </c>
      <c r="J31" s="1">
        <f t="shared" si="1"/>
        <v>0.70946681175190429</v>
      </c>
      <c r="K31" s="1">
        <f t="shared" si="2"/>
        <v>0.12840043525571274</v>
      </c>
      <c r="L31" s="1">
        <f t="shared" si="2"/>
        <v>0.10228509249183895</v>
      </c>
      <c r="M31" s="1">
        <f t="shared" si="2"/>
        <v>0.25952121871599565</v>
      </c>
      <c r="N31" s="1">
        <f t="shared" si="2"/>
        <v>0.50979325353645266</v>
      </c>
      <c r="O31" s="1">
        <f t="shared" si="3"/>
        <v>4.7334058759521222E-2</v>
      </c>
      <c r="P31" s="1">
        <f t="shared" si="3"/>
        <v>5.4406964091403699E-2</v>
      </c>
      <c r="Q31" s="1">
        <f t="shared" si="3"/>
        <v>0.12840043525571274</v>
      </c>
      <c r="R31" s="1">
        <f t="shared" si="3"/>
        <v>0.76985854189336234</v>
      </c>
      <c r="S31" s="2">
        <f t="shared" si="4"/>
        <v>0.95266594124047876</v>
      </c>
    </row>
    <row r="32" spans="1:19" x14ac:dyDescent="0.25">
      <c r="A32" t="s">
        <v>39</v>
      </c>
      <c r="B32" t="s">
        <v>40</v>
      </c>
      <c r="C32" s="1">
        <f t="shared" si="0"/>
        <v>7.9499596448748988E-2</v>
      </c>
      <c r="D32" s="1">
        <f t="shared" si="0"/>
        <v>0.15375302663438256</v>
      </c>
      <c r="E32" s="1">
        <f t="shared" si="0"/>
        <v>0.31961259079903148</v>
      </c>
      <c r="F32" s="1">
        <f t="shared" si="0"/>
        <v>0.44713478611783697</v>
      </c>
      <c r="G32" s="1">
        <f t="shared" si="1"/>
        <v>4.1969330104923326E-2</v>
      </c>
      <c r="H32" s="1">
        <f t="shared" si="1"/>
        <v>6.7393058918482643E-2</v>
      </c>
      <c r="I32" s="1">
        <f t="shared" si="1"/>
        <v>0.22679580306698952</v>
      </c>
      <c r="J32" s="1">
        <f t="shared" si="1"/>
        <v>0.66384180790960456</v>
      </c>
      <c r="K32" s="1">
        <f t="shared" si="2"/>
        <v>9.3220338983050849E-2</v>
      </c>
      <c r="L32" s="1">
        <f t="shared" si="2"/>
        <v>0.15536723163841809</v>
      </c>
      <c r="M32" s="1">
        <f t="shared" si="2"/>
        <v>0.33736884584342214</v>
      </c>
      <c r="N32" s="1">
        <f t="shared" si="2"/>
        <v>0.41404358353510895</v>
      </c>
      <c r="O32" s="1">
        <f t="shared" si="3"/>
        <v>2.9862792574656981E-2</v>
      </c>
      <c r="P32" s="1">
        <f t="shared" si="3"/>
        <v>5.4882970137207422E-2</v>
      </c>
      <c r="Q32" s="1">
        <f t="shared" si="3"/>
        <v>0.18321226795803067</v>
      </c>
      <c r="R32" s="1">
        <f t="shared" si="3"/>
        <v>0.7320419693301049</v>
      </c>
      <c r="S32" s="2">
        <f t="shared" si="4"/>
        <v>0.97013720742534304</v>
      </c>
    </row>
    <row r="33" spans="1:19" x14ac:dyDescent="0.25">
      <c r="A33" t="s">
        <v>41</v>
      </c>
      <c r="B33" t="s">
        <v>42</v>
      </c>
      <c r="C33" s="1">
        <f t="shared" si="0"/>
        <v>0.11764705882352941</v>
      </c>
      <c r="D33" s="1">
        <f t="shared" si="0"/>
        <v>0.12812248186946013</v>
      </c>
      <c r="E33" s="1">
        <f t="shared" si="0"/>
        <v>0.27759871071716358</v>
      </c>
      <c r="F33" s="1">
        <f t="shared" si="0"/>
        <v>0.47663174858984692</v>
      </c>
      <c r="G33" s="1">
        <f t="shared" si="1"/>
        <v>7.2925060435132957E-2</v>
      </c>
      <c r="H33" s="1">
        <f t="shared" si="1"/>
        <v>8.380338436744561E-2</v>
      </c>
      <c r="I33" s="1">
        <f t="shared" si="1"/>
        <v>0.20547945205479451</v>
      </c>
      <c r="J33" s="1">
        <f t="shared" si="1"/>
        <v>0.63779210314262691</v>
      </c>
      <c r="K33" s="1">
        <f t="shared" si="2"/>
        <v>0.14101531023368252</v>
      </c>
      <c r="L33" s="1">
        <f t="shared" si="2"/>
        <v>0.13053988718775181</v>
      </c>
      <c r="M33" s="1">
        <f t="shared" si="2"/>
        <v>0.29935535858178886</v>
      </c>
      <c r="N33" s="1">
        <f t="shared" si="2"/>
        <v>0.42908944399677679</v>
      </c>
      <c r="O33" s="1">
        <f t="shared" si="3"/>
        <v>5.1974214343271555E-2</v>
      </c>
      <c r="P33" s="1">
        <f t="shared" si="3"/>
        <v>7.4939564867042702E-2</v>
      </c>
      <c r="Q33" s="1">
        <f t="shared" si="3"/>
        <v>0.17808219178082191</v>
      </c>
      <c r="R33" s="1">
        <f t="shared" si="3"/>
        <v>0.69500402900886382</v>
      </c>
      <c r="S33" s="2">
        <f t="shared" si="4"/>
        <v>0.94802578565672835</v>
      </c>
    </row>
    <row r="34" spans="1:19" x14ac:dyDescent="0.25">
      <c r="A34" t="s">
        <v>43</v>
      </c>
      <c r="B34" t="s">
        <v>44</v>
      </c>
      <c r="C34" s="1">
        <f t="shared" si="0"/>
        <v>0.20055197792088317</v>
      </c>
      <c r="D34" s="1">
        <f t="shared" si="0"/>
        <v>0.140754369825207</v>
      </c>
      <c r="E34" s="1">
        <f t="shared" si="0"/>
        <v>0.22079116835326587</v>
      </c>
      <c r="F34" s="1">
        <f t="shared" si="0"/>
        <v>0.43790248390064396</v>
      </c>
      <c r="G34" s="1">
        <f t="shared" si="1"/>
        <v>0.15087396504139836</v>
      </c>
      <c r="H34" s="1">
        <f t="shared" si="1"/>
        <v>9.1996320147194111E-2</v>
      </c>
      <c r="I34" s="1">
        <f t="shared" si="1"/>
        <v>0.16743330266789327</v>
      </c>
      <c r="J34" s="1">
        <f t="shared" si="1"/>
        <v>0.58969641214351431</v>
      </c>
      <c r="K34" s="1">
        <f t="shared" si="2"/>
        <v>0.22631094756209752</v>
      </c>
      <c r="L34" s="1">
        <f t="shared" si="2"/>
        <v>0.11499540018399264</v>
      </c>
      <c r="M34" s="1">
        <f t="shared" si="2"/>
        <v>0.24287028518859247</v>
      </c>
      <c r="N34" s="1">
        <f t="shared" si="2"/>
        <v>0.41582336706531736</v>
      </c>
      <c r="O34" s="1">
        <f t="shared" si="3"/>
        <v>0.12603495860165592</v>
      </c>
      <c r="P34" s="1">
        <f t="shared" si="3"/>
        <v>7.635694572217111E-2</v>
      </c>
      <c r="Q34" s="1">
        <f t="shared" si="3"/>
        <v>0.16375344986200552</v>
      </c>
      <c r="R34" s="1">
        <f t="shared" si="3"/>
        <v>0.63385464581416739</v>
      </c>
      <c r="S34" s="2">
        <f t="shared" si="4"/>
        <v>0.87396504139834397</v>
      </c>
    </row>
    <row r="35" spans="1:19" x14ac:dyDescent="0.25">
      <c r="A35" t="s">
        <v>45</v>
      </c>
      <c r="B35" t="s">
        <v>46</v>
      </c>
      <c r="C35" s="1">
        <f t="shared" si="0"/>
        <v>0.32366412213740459</v>
      </c>
      <c r="D35" s="1">
        <f t="shared" si="0"/>
        <v>0.12595419847328243</v>
      </c>
      <c r="E35" s="1">
        <f t="shared" si="0"/>
        <v>0.17938931297709923</v>
      </c>
      <c r="F35" s="1">
        <f t="shared" si="0"/>
        <v>0.37099236641221373</v>
      </c>
      <c r="G35" s="1">
        <f t="shared" si="1"/>
        <v>0.21908396946564884</v>
      </c>
      <c r="H35" s="1">
        <f t="shared" si="1"/>
        <v>0.12900763358778625</v>
      </c>
      <c r="I35" s="1">
        <f t="shared" si="1"/>
        <v>0.13893129770992366</v>
      </c>
      <c r="J35" s="1">
        <f t="shared" si="1"/>
        <v>0.51297709923664125</v>
      </c>
      <c r="K35" s="1">
        <f t="shared" si="2"/>
        <v>0.34198473282442748</v>
      </c>
      <c r="L35" s="1">
        <f t="shared" si="2"/>
        <v>0.11984732824427481</v>
      </c>
      <c r="M35" s="1">
        <f t="shared" si="2"/>
        <v>0.19847328244274809</v>
      </c>
      <c r="N35" s="1">
        <f t="shared" si="2"/>
        <v>0.33969465648854963</v>
      </c>
      <c r="O35" s="1">
        <f t="shared" si="3"/>
        <v>0.19312977099236642</v>
      </c>
      <c r="P35" s="1">
        <f t="shared" si="3"/>
        <v>0.13511450381679388</v>
      </c>
      <c r="Q35" s="1">
        <f t="shared" si="3"/>
        <v>0.11908396946564885</v>
      </c>
      <c r="R35" s="1">
        <f t="shared" si="3"/>
        <v>0.55267175572519089</v>
      </c>
      <c r="S35" s="2">
        <f t="shared" si="4"/>
        <v>0.80687022900763361</v>
      </c>
    </row>
    <row r="36" spans="1:19" x14ac:dyDescent="0.25">
      <c r="A36" t="s">
        <v>49</v>
      </c>
      <c r="B36" t="s">
        <v>18</v>
      </c>
      <c r="C36" s="1">
        <f>+C17/($C17+$D17+$E17+$F17)</f>
        <v>0.13966343951378921</v>
      </c>
      <c r="D36" s="1">
        <f>+D17/($C17+$D17+$E17+$F17)</f>
        <v>0.1452218794856916</v>
      </c>
      <c r="E36" s="1">
        <f>+E17/($C17+$D17+$E17+$F17)</f>
        <v>0.26540023821885594</v>
      </c>
      <c r="F36" s="1">
        <f>+F17/($C17+$D17+$E17+$F17)</f>
        <v>0.44971444278166328</v>
      </c>
      <c r="G36" s="1">
        <f>+G17/($G17+$H17+$I17+$J17)</f>
        <v>9.4096448095776192E-2</v>
      </c>
      <c r="H36" s="1">
        <f>+H17/($G17+$H17+$I17+$J17)</f>
        <v>8.807989493937636E-2</v>
      </c>
      <c r="I36" s="1">
        <f>+I17/($G17+$H17+$I17+$J17)</f>
        <v>0.20480713434932657</v>
      </c>
      <c r="J36" s="1">
        <f>+J17/($G17+$H17+$I17+$J17)</f>
        <v>0.61301652261552086</v>
      </c>
      <c r="K36" s="1">
        <f>+K17/($K17+$L17+$M17+$N17)</f>
        <v>0.16397397917112055</v>
      </c>
      <c r="L36" s="1">
        <f>+L17/($K17+$L17+$M17+$N17)</f>
        <v>0.14033533885105212</v>
      </c>
      <c r="M36" s="1">
        <f>+M17/($K17+$L17+$M17+$N17)</f>
        <v>0.28824481568579546</v>
      </c>
      <c r="N36" s="1">
        <f>+N17/($K17+$L17+$M17+$N17)</f>
        <v>0.40744586629203189</v>
      </c>
      <c r="O36" s="1">
        <f>+O17/($O17+$P17+$Q17+$R17)</f>
        <v>7.146783947223749E-2</v>
      </c>
      <c r="P36" s="1">
        <f>+P17/($O17+$P17+$Q17+$R17)</f>
        <v>7.6293445727200537E-2</v>
      </c>
      <c r="Q36" s="1">
        <f>+Q17/($O17+$P17+$Q17+$R17)</f>
        <v>0.17842526418667157</v>
      </c>
      <c r="R36" s="1">
        <f>+R17/($O17+$P17+$Q17+$R17)</f>
        <v>0.67381345061389042</v>
      </c>
      <c r="S36" s="2">
        <f t="shared" si="4"/>
        <v>0.92853216052776255</v>
      </c>
    </row>
    <row r="37" spans="1:19" x14ac:dyDescent="0.25"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2"/>
    </row>
    <row r="38" spans="1:19" x14ac:dyDescent="0.25">
      <c r="C38" s="3" t="s">
        <v>57</v>
      </c>
      <c r="D38" s="3" t="s">
        <v>67</v>
      </c>
      <c r="E38" s="3" t="s">
        <v>58</v>
      </c>
      <c r="F38" s="3" t="s">
        <v>68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2"/>
    </row>
    <row r="39" spans="1:19" x14ac:dyDescent="0.25">
      <c r="B39" t="s">
        <v>59</v>
      </c>
      <c r="C39" s="1">
        <v>0.13966343951378921</v>
      </c>
      <c r="D39" s="1">
        <v>0.1452218794856916</v>
      </c>
      <c r="E39" s="1">
        <v>0.26540023821885594</v>
      </c>
      <c r="F39" s="1">
        <v>0.44971444278166328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2"/>
    </row>
    <row r="40" spans="1:19" x14ac:dyDescent="0.25">
      <c r="B40" t="s">
        <v>60</v>
      </c>
      <c r="C40" s="1">
        <v>9.4096448095776192E-2</v>
      </c>
      <c r="D40" s="1">
        <v>8.807989493937636E-2</v>
      </c>
      <c r="E40" s="1">
        <v>0.20480713434932657</v>
      </c>
      <c r="F40" s="1">
        <v>0.61301652261552086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2"/>
    </row>
    <row r="41" spans="1:19" x14ac:dyDescent="0.25">
      <c r="B41" t="s">
        <v>61</v>
      </c>
      <c r="C41" s="1">
        <f>+C22/($K22+$L22+$M22+$N22)</f>
        <v>0.21608497723823974</v>
      </c>
      <c r="D41" s="1">
        <f>+D22/($K22+$L22+$M22+$N22)</f>
        <v>0.15811836115326253</v>
      </c>
      <c r="E41" s="1">
        <f>+E22/($K22+$L22+$M22+$N22)</f>
        <v>0.21396054628224584</v>
      </c>
      <c r="F41" s="1">
        <f>+F22/($K22+$L22+$M22+$N22)</f>
        <v>0.41183611532625192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2"/>
    </row>
    <row r="42" spans="1:19" x14ac:dyDescent="0.25">
      <c r="B42" t="s">
        <v>62</v>
      </c>
      <c r="C42" s="1">
        <f>+C23/($O23+$P23+$Q23+$R23)</f>
        <v>0.15296052631578946</v>
      </c>
      <c r="D42" s="1">
        <f>+D23/($O23+$P23+$Q23+$R23)</f>
        <v>0.14901315789473685</v>
      </c>
      <c r="E42" s="1">
        <f>+E23/($O23+$P23+$Q23+$R23)</f>
        <v>0.24835526315789475</v>
      </c>
      <c r="F42" s="1">
        <f>+F23/($O23+$P23+$Q23+$R23)</f>
        <v>0.44967105263157897</v>
      </c>
    </row>
    <row r="43" spans="1:19" x14ac:dyDescent="0.25"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</row>
  </sheetData>
  <mergeCells count="4">
    <mergeCell ref="G20:J20"/>
    <mergeCell ref="C20:F20"/>
    <mergeCell ref="K20:N20"/>
    <mergeCell ref="O20:R2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43"/>
  <sheetViews>
    <sheetView zoomScale="70" zoomScaleNormal="70" workbookViewId="0">
      <selection activeCell="B38" sqref="B38"/>
    </sheetView>
  </sheetViews>
  <sheetFormatPr baseColWidth="10" defaultColWidth="11.42578125" defaultRowHeight="15" x14ac:dyDescent="0.25"/>
  <cols>
    <col min="3" max="3" width="12.28515625" bestFit="1" customWidth="1"/>
    <col min="4" max="5" width="15" bestFit="1" customWidth="1"/>
    <col min="6" max="6" width="14.42578125" bestFit="1" customWidth="1"/>
    <col min="7" max="7" width="11" bestFit="1" customWidth="1"/>
    <col min="8" max="8" width="15" bestFit="1" customWidth="1"/>
    <col min="9" max="9" width="13.7109375" bestFit="1" customWidth="1"/>
    <col min="10" max="10" width="14.42578125" bestFit="1" customWidth="1"/>
    <col min="12" max="12" width="15" bestFit="1" customWidth="1"/>
    <col min="13" max="13" width="16" bestFit="1" customWidth="1"/>
    <col min="14" max="14" width="14.42578125" bestFit="1" customWidth="1"/>
    <col min="15" max="15" width="12.85546875" bestFit="1" customWidth="1"/>
    <col min="16" max="16" width="15" bestFit="1" customWidth="1"/>
    <col min="17" max="17" width="15.42578125" bestFit="1" customWidth="1"/>
    <col min="18" max="18" width="14.42578125" bestFit="1" customWidth="1"/>
    <col min="19" max="19" width="24.5703125" bestFit="1" customWidth="1"/>
  </cols>
  <sheetData>
    <row r="1" spans="1:1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9" x14ac:dyDescent="0.25">
      <c r="A2" t="s">
        <v>19</v>
      </c>
      <c r="B2" t="s">
        <v>20</v>
      </c>
      <c r="C2">
        <v>703</v>
      </c>
      <c r="D2">
        <v>484</v>
      </c>
      <c r="E2">
        <v>671</v>
      </c>
      <c r="F2">
        <v>1360</v>
      </c>
      <c r="G2">
        <v>493</v>
      </c>
      <c r="H2">
        <v>356</v>
      </c>
      <c r="I2">
        <v>577</v>
      </c>
      <c r="J2">
        <v>1792</v>
      </c>
      <c r="K2">
        <v>788</v>
      </c>
      <c r="L2">
        <v>442</v>
      </c>
      <c r="M2">
        <v>707</v>
      </c>
      <c r="N2">
        <v>1281</v>
      </c>
      <c r="O2">
        <v>368</v>
      </c>
      <c r="P2">
        <v>333</v>
      </c>
      <c r="Q2">
        <v>568</v>
      </c>
      <c r="R2">
        <v>1949</v>
      </c>
      <c r="S2">
        <v>3603</v>
      </c>
    </row>
    <row r="3" spans="1:19" x14ac:dyDescent="0.25">
      <c r="A3" t="s">
        <v>21</v>
      </c>
      <c r="B3" t="s">
        <v>22</v>
      </c>
      <c r="C3">
        <v>454</v>
      </c>
      <c r="D3">
        <v>382</v>
      </c>
      <c r="E3">
        <v>674</v>
      </c>
      <c r="F3">
        <v>1292</v>
      </c>
      <c r="G3">
        <v>307</v>
      </c>
      <c r="H3">
        <v>278</v>
      </c>
      <c r="I3">
        <v>518</v>
      </c>
      <c r="J3">
        <v>1699</v>
      </c>
      <c r="K3">
        <v>508</v>
      </c>
      <c r="L3">
        <v>372</v>
      </c>
      <c r="M3">
        <v>723</v>
      </c>
      <c r="N3">
        <v>1199</v>
      </c>
      <c r="O3">
        <v>252</v>
      </c>
      <c r="P3">
        <v>222</v>
      </c>
      <c r="Q3">
        <v>476</v>
      </c>
      <c r="R3">
        <v>1852</v>
      </c>
      <c r="S3">
        <v>2977</v>
      </c>
    </row>
    <row r="4" spans="1:19" x14ac:dyDescent="0.25">
      <c r="A4" t="s">
        <v>23</v>
      </c>
      <c r="B4" t="s">
        <v>24</v>
      </c>
      <c r="C4">
        <v>479</v>
      </c>
      <c r="D4">
        <v>559</v>
      </c>
      <c r="E4">
        <v>980</v>
      </c>
      <c r="F4">
        <v>1666</v>
      </c>
      <c r="G4">
        <v>341</v>
      </c>
      <c r="H4">
        <v>331</v>
      </c>
      <c r="I4">
        <v>720</v>
      </c>
      <c r="J4">
        <v>2292</v>
      </c>
      <c r="K4">
        <v>557</v>
      </c>
      <c r="L4">
        <v>535</v>
      </c>
      <c r="M4">
        <v>1062</v>
      </c>
      <c r="N4">
        <v>1530</v>
      </c>
      <c r="O4">
        <v>265</v>
      </c>
      <c r="P4">
        <v>285</v>
      </c>
      <c r="Q4">
        <v>617</v>
      </c>
      <c r="R4">
        <v>2517</v>
      </c>
      <c r="S4">
        <v>4021</v>
      </c>
    </row>
    <row r="5" spans="1:19" x14ac:dyDescent="0.25">
      <c r="A5" t="s">
        <v>25</v>
      </c>
      <c r="B5" t="s">
        <v>26</v>
      </c>
      <c r="C5">
        <v>581</v>
      </c>
      <c r="D5">
        <v>577</v>
      </c>
      <c r="E5">
        <v>1142</v>
      </c>
      <c r="F5">
        <v>1816</v>
      </c>
      <c r="G5">
        <v>416</v>
      </c>
      <c r="H5">
        <v>320</v>
      </c>
      <c r="I5">
        <v>854</v>
      </c>
      <c r="J5">
        <v>2526</v>
      </c>
      <c r="K5">
        <v>664</v>
      </c>
      <c r="L5">
        <v>569</v>
      </c>
      <c r="M5">
        <v>1231</v>
      </c>
      <c r="N5">
        <v>1652</v>
      </c>
      <c r="O5">
        <v>335</v>
      </c>
      <c r="P5">
        <v>286</v>
      </c>
      <c r="Q5">
        <v>727</v>
      </c>
      <c r="R5">
        <v>2768</v>
      </c>
      <c r="S5">
        <v>4721</v>
      </c>
    </row>
    <row r="6" spans="1:19" x14ac:dyDescent="0.25">
      <c r="A6" t="s">
        <v>27</v>
      </c>
      <c r="B6" t="s">
        <v>28</v>
      </c>
      <c r="C6">
        <v>49</v>
      </c>
      <c r="D6">
        <v>84</v>
      </c>
      <c r="E6">
        <v>176</v>
      </c>
      <c r="F6">
        <v>314</v>
      </c>
      <c r="G6">
        <v>34</v>
      </c>
      <c r="H6">
        <v>36</v>
      </c>
      <c r="I6">
        <v>130</v>
      </c>
      <c r="J6">
        <v>423</v>
      </c>
      <c r="K6">
        <v>61</v>
      </c>
      <c r="L6">
        <v>74</v>
      </c>
      <c r="M6">
        <v>205</v>
      </c>
      <c r="N6">
        <v>283</v>
      </c>
      <c r="O6">
        <v>27</v>
      </c>
      <c r="P6">
        <v>28</v>
      </c>
      <c r="Q6">
        <v>107</v>
      </c>
      <c r="R6">
        <v>461</v>
      </c>
      <c r="S6">
        <v>742</v>
      </c>
    </row>
    <row r="7" spans="1:19" x14ac:dyDescent="0.25">
      <c r="A7" t="s">
        <v>29</v>
      </c>
      <c r="B7" t="s">
        <v>30</v>
      </c>
      <c r="C7">
        <v>226</v>
      </c>
      <c r="D7">
        <v>321</v>
      </c>
      <c r="E7">
        <v>573</v>
      </c>
      <c r="F7">
        <v>832</v>
      </c>
      <c r="G7">
        <v>161</v>
      </c>
      <c r="H7">
        <v>186</v>
      </c>
      <c r="I7">
        <v>438</v>
      </c>
      <c r="J7">
        <v>1167</v>
      </c>
      <c r="K7">
        <v>270</v>
      </c>
      <c r="L7">
        <v>345</v>
      </c>
      <c r="M7">
        <v>613</v>
      </c>
      <c r="N7">
        <v>724</v>
      </c>
      <c r="O7">
        <v>110</v>
      </c>
      <c r="P7">
        <v>150</v>
      </c>
      <c r="Q7">
        <v>390</v>
      </c>
      <c r="R7">
        <v>1302</v>
      </c>
      <c r="S7">
        <v>2143</v>
      </c>
    </row>
    <row r="8" spans="1:19" x14ac:dyDescent="0.25">
      <c r="A8" t="s">
        <v>31</v>
      </c>
      <c r="B8" t="s">
        <v>32</v>
      </c>
      <c r="C8">
        <v>236</v>
      </c>
      <c r="D8">
        <v>282</v>
      </c>
      <c r="E8">
        <v>547</v>
      </c>
      <c r="F8">
        <v>1153</v>
      </c>
      <c r="G8">
        <v>148</v>
      </c>
      <c r="H8">
        <v>189</v>
      </c>
      <c r="I8">
        <v>385</v>
      </c>
      <c r="J8">
        <v>1496</v>
      </c>
      <c r="K8">
        <v>290</v>
      </c>
      <c r="L8">
        <v>287</v>
      </c>
      <c r="M8">
        <v>685</v>
      </c>
      <c r="N8">
        <v>956</v>
      </c>
      <c r="O8">
        <v>117</v>
      </c>
      <c r="P8">
        <v>146</v>
      </c>
      <c r="Q8">
        <v>321</v>
      </c>
      <c r="R8">
        <v>1634</v>
      </c>
      <c r="S8">
        <v>2356</v>
      </c>
    </row>
    <row r="9" spans="1:19" x14ac:dyDescent="0.25">
      <c r="A9" t="s">
        <v>33</v>
      </c>
      <c r="B9" t="s">
        <v>34</v>
      </c>
      <c r="C9">
        <v>315</v>
      </c>
      <c r="D9">
        <v>353</v>
      </c>
      <c r="E9">
        <v>620</v>
      </c>
      <c r="F9">
        <v>998</v>
      </c>
      <c r="G9">
        <v>190</v>
      </c>
      <c r="H9">
        <v>216</v>
      </c>
      <c r="I9">
        <v>460</v>
      </c>
      <c r="J9">
        <v>1420</v>
      </c>
      <c r="K9">
        <v>374</v>
      </c>
      <c r="L9">
        <v>360</v>
      </c>
      <c r="M9">
        <v>675</v>
      </c>
      <c r="N9">
        <v>877</v>
      </c>
      <c r="O9">
        <v>132</v>
      </c>
      <c r="P9">
        <v>188</v>
      </c>
      <c r="Q9">
        <v>409</v>
      </c>
      <c r="R9">
        <v>1557</v>
      </c>
      <c r="S9">
        <v>2562</v>
      </c>
    </row>
    <row r="10" spans="1:19" x14ac:dyDescent="0.25">
      <c r="A10" t="s">
        <v>35</v>
      </c>
      <c r="B10" t="s">
        <v>36</v>
      </c>
      <c r="C10">
        <v>116</v>
      </c>
      <c r="D10">
        <v>311</v>
      </c>
      <c r="E10">
        <v>531</v>
      </c>
      <c r="F10">
        <v>795</v>
      </c>
      <c r="G10">
        <v>71</v>
      </c>
      <c r="H10">
        <v>119</v>
      </c>
      <c r="I10">
        <v>456</v>
      </c>
      <c r="J10">
        <v>1107</v>
      </c>
      <c r="K10">
        <v>151</v>
      </c>
      <c r="L10">
        <v>310</v>
      </c>
      <c r="M10">
        <v>576</v>
      </c>
      <c r="N10">
        <v>716</v>
      </c>
      <c r="O10">
        <v>61</v>
      </c>
      <c r="P10">
        <v>97</v>
      </c>
      <c r="Q10">
        <v>374</v>
      </c>
      <c r="R10">
        <v>1221</v>
      </c>
      <c r="S10">
        <v>2028</v>
      </c>
    </row>
    <row r="11" spans="1:19" x14ac:dyDescent="0.25">
      <c r="A11" t="s">
        <v>37</v>
      </c>
      <c r="B11" t="s">
        <v>38</v>
      </c>
      <c r="C11">
        <v>183</v>
      </c>
      <c r="D11">
        <v>179</v>
      </c>
      <c r="E11">
        <v>354</v>
      </c>
      <c r="F11">
        <v>953</v>
      </c>
      <c r="G11">
        <v>112</v>
      </c>
      <c r="H11">
        <v>111</v>
      </c>
      <c r="I11">
        <v>256</v>
      </c>
      <c r="J11">
        <v>1190</v>
      </c>
      <c r="K11">
        <v>222</v>
      </c>
      <c r="L11">
        <v>177</v>
      </c>
      <c r="M11">
        <v>409</v>
      </c>
      <c r="N11">
        <v>861</v>
      </c>
      <c r="O11">
        <v>79</v>
      </c>
      <c r="P11">
        <v>89</v>
      </c>
      <c r="Q11">
        <v>242</v>
      </c>
      <c r="R11">
        <v>1259</v>
      </c>
      <c r="S11">
        <v>1865</v>
      </c>
    </row>
    <row r="12" spans="1:19" x14ac:dyDescent="0.25">
      <c r="A12" t="s">
        <v>39</v>
      </c>
      <c r="B12" t="s">
        <v>40</v>
      </c>
      <c r="C12">
        <v>170</v>
      </c>
      <c r="D12">
        <v>345</v>
      </c>
      <c r="E12">
        <v>667</v>
      </c>
      <c r="F12">
        <v>959</v>
      </c>
      <c r="G12">
        <v>106</v>
      </c>
      <c r="H12">
        <v>140</v>
      </c>
      <c r="I12">
        <v>487</v>
      </c>
      <c r="J12">
        <v>1408</v>
      </c>
      <c r="K12">
        <v>203</v>
      </c>
      <c r="L12">
        <v>355</v>
      </c>
      <c r="M12">
        <v>716</v>
      </c>
      <c r="N12">
        <v>867</v>
      </c>
      <c r="O12">
        <v>74</v>
      </c>
      <c r="P12">
        <v>113</v>
      </c>
      <c r="Q12">
        <v>402</v>
      </c>
      <c r="R12">
        <v>1552</v>
      </c>
      <c r="S12">
        <v>2267</v>
      </c>
    </row>
    <row r="13" spans="1:19" x14ac:dyDescent="0.25">
      <c r="A13" t="s">
        <v>41</v>
      </c>
      <c r="B13" t="s">
        <v>42</v>
      </c>
      <c r="C13">
        <v>302</v>
      </c>
      <c r="D13">
        <v>331</v>
      </c>
      <c r="E13">
        <v>667</v>
      </c>
      <c r="F13">
        <v>1102</v>
      </c>
      <c r="G13">
        <v>187</v>
      </c>
      <c r="H13">
        <v>198</v>
      </c>
      <c r="I13">
        <v>493</v>
      </c>
      <c r="J13">
        <v>1524</v>
      </c>
      <c r="K13">
        <v>358</v>
      </c>
      <c r="L13">
        <v>336</v>
      </c>
      <c r="M13">
        <v>713</v>
      </c>
      <c r="N13">
        <v>995</v>
      </c>
      <c r="O13">
        <v>141</v>
      </c>
      <c r="P13">
        <v>186</v>
      </c>
      <c r="Q13">
        <v>407</v>
      </c>
      <c r="R13">
        <v>1668</v>
      </c>
      <c r="S13">
        <v>2700</v>
      </c>
    </row>
    <row r="14" spans="1:19" x14ac:dyDescent="0.25">
      <c r="A14" t="s">
        <v>43</v>
      </c>
      <c r="B14" t="s">
        <v>44</v>
      </c>
      <c r="C14">
        <v>196</v>
      </c>
      <c r="D14">
        <v>151</v>
      </c>
      <c r="E14">
        <v>229</v>
      </c>
      <c r="F14">
        <v>437</v>
      </c>
      <c r="G14">
        <v>139</v>
      </c>
      <c r="H14">
        <v>113</v>
      </c>
      <c r="I14">
        <v>184</v>
      </c>
      <c r="J14">
        <v>577</v>
      </c>
      <c r="K14">
        <v>222</v>
      </c>
      <c r="L14">
        <v>130</v>
      </c>
      <c r="M14">
        <v>260</v>
      </c>
      <c r="N14">
        <v>401</v>
      </c>
      <c r="O14">
        <v>117</v>
      </c>
      <c r="P14">
        <v>93</v>
      </c>
      <c r="Q14">
        <v>185</v>
      </c>
      <c r="R14">
        <v>618</v>
      </c>
      <c r="S14">
        <v>1101</v>
      </c>
    </row>
    <row r="15" spans="1:19" x14ac:dyDescent="0.25">
      <c r="A15" t="s">
        <v>45</v>
      </c>
      <c r="B15" t="s">
        <v>46</v>
      </c>
      <c r="C15">
        <v>389</v>
      </c>
      <c r="D15">
        <v>136</v>
      </c>
      <c r="E15">
        <v>188</v>
      </c>
      <c r="F15">
        <v>443</v>
      </c>
      <c r="G15">
        <v>261</v>
      </c>
      <c r="H15">
        <v>148</v>
      </c>
      <c r="I15">
        <v>153</v>
      </c>
      <c r="J15">
        <v>594</v>
      </c>
      <c r="K15">
        <v>416</v>
      </c>
      <c r="L15">
        <v>120</v>
      </c>
      <c r="M15">
        <v>225</v>
      </c>
      <c r="N15">
        <v>395</v>
      </c>
      <c r="O15">
        <v>229</v>
      </c>
      <c r="P15">
        <v>156</v>
      </c>
      <c r="Q15">
        <v>136</v>
      </c>
      <c r="R15">
        <v>635</v>
      </c>
      <c r="S15">
        <v>2551</v>
      </c>
    </row>
    <row r="16" spans="1:19" x14ac:dyDescent="0.25">
      <c r="A16" t="s">
        <v>47</v>
      </c>
      <c r="B16" t="s">
        <v>48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566</v>
      </c>
    </row>
    <row r="17" spans="1:19" x14ac:dyDescent="0.25">
      <c r="A17" t="s">
        <v>49</v>
      </c>
      <c r="B17" t="s">
        <v>18</v>
      </c>
      <c r="C17">
        <v>4399</v>
      </c>
      <c r="D17">
        <v>4495</v>
      </c>
      <c r="E17">
        <v>8019</v>
      </c>
      <c r="F17">
        <v>14120</v>
      </c>
      <c r="G17">
        <v>2966</v>
      </c>
      <c r="H17">
        <v>2741</v>
      </c>
      <c r="I17">
        <v>6111</v>
      </c>
      <c r="J17">
        <v>19215</v>
      </c>
      <c r="K17">
        <v>5084</v>
      </c>
      <c r="L17">
        <v>4412</v>
      </c>
      <c r="M17">
        <v>8800</v>
      </c>
      <c r="N17">
        <v>12737</v>
      </c>
      <c r="O17">
        <v>2307</v>
      </c>
      <c r="P17">
        <v>2372</v>
      </c>
      <c r="Q17">
        <v>5361</v>
      </c>
      <c r="R17">
        <v>20993</v>
      </c>
      <c r="S17">
        <v>36203</v>
      </c>
    </row>
    <row r="20" spans="1:19" x14ac:dyDescent="0.25">
      <c r="C20" s="29" t="s">
        <v>53</v>
      </c>
      <c r="D20" s="29"/>
      <c r="E20" s="29"/>
      <c r="F20" s="29"/>
      <c r="G20" s="29" t="s">
        <v>54</v>
      </c>
      <c r="H20" s="29"/>
      <c r="I20" s="29"/>
      <c r="J20" s="29"/>
      <c r="K20" s="29" t="s">
        <v>55</v>
      </c>
      <c r="L20" s="29"/>
      <c r="M20" s="29"/>
      <c r="N20" s="29"/>
      <c r="O20" s="29" t="s">
        <v>56</v>
      </c>
      <c r="P20" s="29"/>
      <c r="Q20" s="29"/>
      <c r="R20" s="29"/>
    </row>
    <row r="21" spans="1:19" x14ac:dyDescent="0.25">
      <c r="A21" t="s">
        <v>0</v>
      </c>
      <c r="C21" s="3" t="s">
        <v>57</v>
      </c>
      <c r="D21" s="3" t="s">
        <v>67</v>
      </c>
      <c r="E21" s="3" t="s">
        <v>58</v>
      </c>
      <c r="F21" s="3" t="s">
        <v>68</v>
      </c>
      <c r="G21" s="3" t="s">
        <v>57</v>
      </c>
      <c r="H21" s="3" t="s">
        <v>67</v>
      </c>
      <c r="I21" s="3" t="s">
        <v>58</v>
      </c>
      <c r="J21" s="3" t="s">
        <v>68</v>
      </c>
      <c r="K21" s="3" t="s">
        <v>57</v>
      </c>
      <c r="L21" s="3" t="s">
        <v>67</v>
      </c>
      <c r="M21" s="3" t="s">
        <v>58</v>
      </c>
      <c r="N21" s="3" t="s">
        <v>68</v>
      </c>
      <c r="O21" s="3" t="s">
        <v>57</v>
      </c>
      <c r="P21" s="3" t="s">
        <v>67</v>
      </c>
      <c r="Q21" s="3" t="s">
        <v>58</v>
      </c>
      <c r="R21" s="3" t="s">
        <v>68</v>
      </c>
      <c r="S21" t="s">
        <v>50</v>
      </c>
    </row>
    <row r="22" spans="1:19" x14ac:dyDescent="0.25">
      <c r="A22" t="s">
        <v>19</v>
      </c>
      <c r="B22" t="s">
        <v>20</v>
      </c>
      <c r="C22" s="1">
        <f>+C2/($C2+$D2+$E2+$F2)</f>
        <v>0.21845866998135488</v>
      </c>
      <c r="D22" s="1">
        <f>+D2/($C2+$D2+$E2+$F2)</f>
        <v>0.15040397762585456</v>
      </c>
      <c r="E22" s="1">
        <f>+E2/($C2+$D2+$E2+$F2)</f>
        <v>0.20851460534493474</v>
      </c>
      <c r="F22" s="1">
        <f>+F2/($C2+$D2+$E2+$F2)</f>
        <v>0.4226227470478558</v>
      </c>
      <c r="G22" s="1">
        <f>+G2/($G2+$H2+$I2+$J2)</f>
        <v>0.15320074580484774</v>
      </c>
      <c r="H22" s="1">
        <f>+H2/($G2+$H2+$I2+$J2)</f>
        <v>0.11062771908017402</v>
      </c>
      <c r="I22" s="1">
        <f>+I2/($G2+$H2+$I2+$J2)</f>
        <v>0.1793039154754506</v>
      </c>
      <c r="J22" s="1">
        <f>+J2/($G2+$H2+$I2+$J2)</f>
        <v>0.55686761963952769</v>
      </c>
      <c r="K22" s="1">
        <f>+K2/($K2+$L2+$M2+$N2)</f>
        <v>0.24487259167184586</v>
      </c>
      <c r="L22" s="1">
        <f>+L2/($K2+$L2+$M2+$N2)</f>
        <v>0.13735239279055314</v>
      </c>
      <c r="M22" s="1">
        <f>+M2/($K2+$L2+$M2+$N2)</f>
        <v>0.2197016780609074</v>
      </c>
      <c r="N22" s="1">
        <f>+N2/($K2+$L2+$M2+$N2)</f>
        <v>0.3980733374766936</v>
      </c>
      <c r="O22" s="1">
        <f>+O2/($O2+$P2+$Q2+$R2)</f>
        <v>0.11435674331883157</v>
      </c>
      <c r="P22" s="1">
        <f>+P2/($O2+$P2+$Q2+$R2)</f>
        <v>0.10348042262274705</v>
      </c>
      <c r="Q22" s="1">
        <f>+Q2/($O2+$P2+$Q2+$R2)</f>
        <v>0.17650714729645742</v>
      </c>
      <c r="R22" s="1">
        <f>+R2/($O2+$P2+$Q2+$R2)</f>
        <v>0.60565568676196391</v>
      </c>
      <c r="S22" s="2">
        <f>+Q22+R22+P22</f>
        <v>0.88564325668116839</v>
      </c>
    </row>
    <row r="23" spans="1:19" x14ac:dyDescent="0.25">
      <c r="A23" t="s">
        <v>21</v>
      </c>
      <c r="B23" t="s">
        <v>22</v>
      </c>
      <c r="C23" s="1">
        <f t="shared" ref="C23:F35" si="0">+C3/($C3+$D3+$E3+$F3)</f>
        <v>0.16202712348322626</v>
      </c>
      <c r="D23" s="1">
        <f t="shared" si="0"/>
        <v>0.1363311920057102</v>
      </c>
      <c r="E23" s="1">
        <f t="shared" si="0"/>
        <v>0.24054246966452533</v>
      </c>
      <c r="F23" s="1">
        <f t="shared" si="0"/>
        <v>0.46109921484653821</v>
      </c>
      <c r="G23" s="1">
        <f t="shared" ref="G23:J35" si="1">+G3/($G3+$H3+$I3+$J3)</f>
        <v>0.10956459671663098</v>
      </c>
      <c r="H23" s="1">
        <f t="shared" si="1"/>
        <v>9.9214846538187004E-2</v>
      </c>
      <c r="I23" s="1">
        <f t="shared" si="1"/>
        <v>0.18486795146324053</v>
      </c>
      <c r="J23" s="1">
        <f t="shared" si="1"/>
        <v>0.60635260528194146</v>
      </c>
      <c r="K23" s="1">
        <f t="shared" ref="K23:N35" si="2">+K3/($K3+$L3+$M3+$N3)</f>
        <v>0.18129907209136331</v>
      </c>
      <c r="L23" s="1">
        <f t="shared" si="2"/>
        <v>0.13276231263383298</v>
      </c>
      <c r="M23" s="1">
        <f t="shared" si="2"/>
        <v>0.25802997858672377</v>
      </c>
      <c r="N23" s="1">
        <f t="shared" si="2"/>
        <v>0.42790863668807994</v>
      </c>
      <c r="O23" s="1">
        <f t="shared" ref="O23:R35" si="3">+O3/($O3+$P3+$Q3+$R3)</f>
        <v>8.9935760171306209E-2</v>
      </c>
      <c r="P23" s="1">
        <f t="shared" si="3"/>
        <v>7.922912205567452E-2</v>
      </c>
      <c r="Q23" s="1">
        <f t="shared" si="3"/>
        <v>0.16987865810135616</v>
      </c>
      <c r="R23" s="1">
        <f t="shared" si="3"/>
        <v>0.66095645967166305</v>
      </c>
      <c r="S23" s="2">
        <f t="shared" ref="S23:S36" si="4">+Q23+R23+P23</f>
        <v>0.91006423982869378</v>
      </c>
    </row>
    <row r="24" spans="1:19" x14ac:dyDescent="0.25">
      <c r="A24" t="s">
        <v>23</v>
      </c>
      <c r="B24" t="s">
        <v>24</v>
      </c>
      <c r="C24" s="1">
        <f t="shared" si="0"/>
        <v>0.13002171552660152</v>
      </c>
      <c r="D24" s="1">
        <f t="shared" si="0"/>
        <v>0.15173724212812162</v>
      </c>
      <c r="E24" s="1">
        <f t="shared" si="0"/>
        <v>0.26601520086862107</v>
      </c>
      <c r="F24" s="1">
        <f t="shared" si="0"/>
        <v>0.45222584147665579</v>
      </c>
      <c r="G24" s="1">
        <f t="shared" si="1"/>
        <v>9.256243213897937E-2</v>
      </c>
      <c r="H24" s="1">
        <f t="shared" si="1"/>
        <v>8.9847991313789358E-2</v>
      </c>
      <c r="I24" s="1">
        <f t="shared" si="1"/>
        <v>0.19543973941368079</v>
      </c>
      <c r="J24" s="1">
        <f t="shared" si="1"/>
        <v>0.62214983713355054</v>
      </c>
      <c r="K24" s="1">
        <f t="shared" si="2"/>
        <v>0.15119435396308362</v>
      </c>
      <c r="L24" s="1">
        <f t="shared" si="2"/>
        <v>0.14522258414766559</v>
      </c>
      <c r="M24" s="1">
        <f t="shared" si="2"/>
        <v>0.28827361563517917</v>
      </c>
      <c r="N24" s="1">
        <f t="shared" si="2"/>
        <v>0.41530944625407168</v>
      </c>
      <c r="O24" s="1">
        <f t="shared" si="3"/>
        <v>7.1932681867535292E-2</v>
      </c>
      <c r="P24" s="1">
        <f t="shared" si="3"/>
        <v>7.7361563517915316E-2</v>
      </c>
      <c r="Q24" s="1">
        <f t="shared" si="3"/>
        <v>0.16748099891422366</v>
      </c>
      <c r="R24" s="1">
        <f t="shared" si="3"/>
        <v>0.6832247557003257</v>
      </c>
      <c r="S24" s="2">
        <f t="shared" si="4"/>
        <v>0.92806731813246468</v>
      </c>
    </row>
    <row r="25" spans="1:19" x14ac:dyDescent="0.25">
      <c r="A25" t="s">
        <v>25</v>
      </c>
      <c r="B25" t="s">
        <v>26</v>
      </c>
      <c r="C25" s="1">
        <f t="shared" si="0"/>
        <v>0.141156462585034</v>
      </c>
      <c r="D25" s="1">
        <f t="shared" si="0"/>
        <v>0.14018464528668612</v>
      </c>
      <c r="E25" s="1">
        <f t="shared" si="0"/>
        <v>0.27745383867832846</v>
      </c>
      <c r="F25" s="1">
        <f t="shared" si="0"/>
        <v>0.44120505344995142</v>
      </c>
      <c r="G25" s="1">
        <f t="shared" si="1"/>
        <v>0.1010689990281827</v>
      </c>
      <c r="H25" s="1">
        <f t="shared" si="1"/>
        <v>7.7745383867832848E-2</v>
      </c>
      <c r="I25" s="1">
        <f t="shared" si="1"/>
        <v>0.20748299319727892</v>
      </c>
      <c r="J25" s="1">
        <f t="shared" si="1"/>
        <v>0.61370262390670549</v>
      </c>
      <c r="K25" s="1">
        <f t="shared" si="2"/>
        <v>0.16132167152575316</v>
      </c>
      <c r="L25" s="1">
        <f t="shared" si="2"/>
        <v>0.13824101068999028</v>
      </c>
      <c r="M25" s="1">
        <f t="shared" si="2"/>
        <v>0.29907677356656948</v>
      </c>
      <c r="N25" s="1">
        <f t="shared" si="2"/>
        <v>0.40136054421768708</v>
      </c>
      <c r="O25" s="1">
        <f t="shared" si="3"/>
        <v>8.1389698736637511E-2</v>
      </c>
      <c r="P25" s="1">
        <f t="shared" si="3"/>
        <v>6.9484936831875607E-2</v>
      </c>
      <c r="Q25" s="1">
        <f t="shared" si="3"/>
        <v>0.17662779397473274</v>
      </c>
      <c r="R25" s="1">
        <f t="shared" si="3"/>
        <v>0.67249757045675418</v>
      </c>
      <c r="S25" s="2">
        <f t="shared" si="4"/>
        <v>0.91861030126336252</v>
      </c>
    </row>
    <row r="26" spans="1:19" x14ac:dyDescent="0.25">
      <c r="A26" t="s">
        <v>27</v>
      </c>
      <c r="B26" t="s">
        <v>28</v>
      </c>
      <c r="C26" s="1">
        <f t="shared" si="0"/>
        <v>7.8651685393258425E-2</v>
      </c>
      <c r="D26" s="1">
        <f t="shared" si="0"/>
        <v>0.1348314606741573</v>
      </c>
      <c r="E26" s="1">
        <f t="shared" si="0"/>
        <v>0.2825040128410915</v>
      </c>
      <c r="F26" s="1">
        <f t="shared" si="0"/>
        <v>0.5040128410914928</v>
      </c>
      <c r="G26" s="1">
        <f t="shared" si="1"/>
        <v>5.4574638844301769E-2</v>
      </c>
      <c r="H26" s="1">
        <f t="shared" si="1"/>
        <v>5.7784911717495988E-2</v>
      </c>
      <c r="I26" s="1">
        <f t="shared" si="1"/>
        <v>0.2086677367576244</v>
      </c>
      <c r="J26" s="1">
        <f t="shared" si="1"/>
        <v>0.67897271268057779</v>
      </c>
      <c r="K26" s="1">
        <f t="shared" si="2"/>
        <v>9.7913322632423749E-2</v>
      </c>
      <c r="L26" s="1">
        <f t="shared" si="2"/>
        <v>0.1187800963081862</v>
      </c>
      <c r="M26" s="1">
        <f t="shared" si="2"/>
        <v>0.3290529695024077</v>
      </c>
      <c r="N26" s="1">
        <f t="shared" si="2"/>
        <v>0.45425361155698235</v>
      </c>
      <c r="O26" s="1">
        <f t="shared" si="3"/>
        <v>4.3338683788121987E-2</v>
      </c>
      <c r="P26" s="1">
        <f t="shared" si="3"/>
        <v>4.49438202247191E-2</v>
      </c>
      <c r="Q26" s="1">
        <f t="shared" si="3"/>
        <v>0.17174959871589085</v>
      </c>
      <c r="R26" s="1">
        <f t="shared" si="3"/>
        <v>0.7399678972712681</v>
      </c>
      <c r="S26" s="2">
        <f t="shared" si="4"/>
        <v>0.95666131621187811</v>
      </c>
    </row>
    <row r="27" spans="1:19" x14ac:dyDescent="0.25">
      <c r="A27" t="s">
        <v>29</v>
      </c>
      <c r="B27" t="s">
        <v>30</v>
      </c>
      <c r="C27" s="1">
        <f t="shared" si="0"/>
        <v>0.11577868852459017</v>
      </c>
      <c r="D27" s="1">
        <f t="shared" si="0"/>
        <v>0.16444672131147542</v>
      </c>
      <c r="E27" s="1">
        <f t="shared" si="0"/>
        <v>0.29354508196721313</v>
      </c>
      <c r="F27" s="1">
        <f t="shared" si="0"/>
        <v>0.42622950819672129</v>
      </c>
      <c r="G27" s="1">
        <f t="shared" si="1"/>
        <v>8.2479508196721313E-2</v>
      </c>
      <c r="H27" s="1">
        <f t="shared" si="1"/>
        <v>9.5286885245901634E-2</v>
      </c>
      <c r="I27" s="1">
        <f t="shared" si="1"/>
        <v>0.22438524590163936</v>
      </c>
      <c r="J27" s="1">
        <f t="shared" si="1"/>
        <v>0.59784836065573765</v>
      </c>
      <c r="K27" s="1">
        <f t="shared" si="2"/>
        <v>0.13831967213114754</v>
      </c>
      <c r="L27" s="1">
        <f t="shared" si="2"/>
        <v>0.17674180327868852</v>
      </c>
      <c r="M27" s="1">
        <f t="shared" si="2"/>
        <v>0.31403688524590162</v>
      </c>
      <c r="N27" s="1">
        <f t="shared" si="2"/>
        <v>0.37090163934426229</v>
      </c>
      <c r="O27" s="1">
        <f t="shared" si="3"/>
        <v>5.6352459016393443E-2</v>
      </c>
      <c r="P27" s="1">
        <f t="shared" si="3"/>
        <v>7.6844262295081969E-2</v>
      </c>
      <c r="Q27" s="1">
        <f t="shared" si="3"/>
        <v>0.19979508196721313</v>
      </c>
      <c r="R27" s="1">
        <f t="shared" si="3"/>
        <v>0.66700819672131151</v>
      </c>
      <c r="S27" s="2">
        <f t="shared" si="4"/>
        <v>0.9436475409836067</v>
      </c>
    </row>
    <row r="28" spans="1:19" x14ac:dyDescent="0.25">
      <c r="A28" t="s">
        <v>31</v>
      </c>
      <c r="B28" t="s">
        <v>32</v>
      </c>
      <c r="C28" s="1">
        <f t="shared" si="0"/>
        <v>0.10640216411181244</v>
      </c>
      <c r="D28" s="1">
        <f t="shared" si="0"/>
        <v>0.12714156898106402</v>
      </c>
      <c r="E28" s="1">
        <f t="shared" si="0"/>
        <v>0.24661857529305681</v>
      </c>
      <c r="F28" s="1">
        <f t="shared" si="0"/>
        <v>0.51983769161406668</v>
      </c>
      <c r="G28" s="1">
        <f t="shared" si="1"/>
        <v>6.6726780883678991E-2</v>
      </c>
      <c r="H28" s="1">
        <f t="shared" si="1"/>
        <v>8.5211902614968443E-2</v>
      </c>
      <c r="I28" s="1">
        <f t="shared" si="1"/>
        <v>0.17357980162308387</v>
      </c>
      <c r="J28" s="1">
        <f t="shared" si="1"/>
        <v>0.67448151487826868</v>
      </c>
      <c r="K28" s="1">
        <f t="shared" si="2"/>
        <v>0.13074842200180342</v>
      </c>
      <c r="L28" s="1">
        <f t="shared" si="2"/>
        <v>0.12939585211902616</v>
      </c>
      <c r="M28" s="1">
        <f t="shared" si="2"/>
        <v>0.30883678990081154</v>
      </c>
      <c r="N28" s="1">
        <f t="shared" si="2"/>
        <v>0.43101893597835889</v>
      </c>
      <c r="O28" s="1">
        <f t="shared" si="3"/>
        <v>5.2750225428313799E-2</v>
      </c>
      <c r="P28" s="1">
        <f t="shared" si="3"/>
        <v>6.5825067628494133E-2</v>
      </c>
      <c r="Q28" s="1">
        <f t="shared" si="3"/>
        <v>0.14472497745716861</v>
      </c>
      <c r="R28" s="1">
        <f t="shared" si="3"/>
        <v>0.73669972948602347</v>
      </c>
      <c r="S28" s="2">
        <f t="shared" si="4"/>
        <v>0.94724977457168624</v>
      </c>
    </row>
    <row r="29" spans="1:19" x14ac:dyDescent="0.25">
      <c r="A29" t="s">
        <v>33</v>
      </c>
      <c r="B29" t="s">
        <v>34</v>
      </c>
      <c r="C29" s="1">
        <f t="shared" si="0"/>
        <v>0.13779527559055119</v>
      </c>
      <c r="D29" s="1">
        <f t="shared" si="0"/>
        <v>0.15441819772528434</v>
      </c>
      <c r="E29" s="1">
        <f t="shared" si="0"/>
        <v>0.27121609798775154</v>
      </c>
      <c r="F29" s="1">
        <f t="shared" si="0"/>
        <v>0.43657042869641294</v>
      </c>
      <c r="G29" s="1">
        <f t="shared" si="1"/>
        <v>8.3114610673665795E-2</v>
      </c>
      <c r="H29" s="1">
        <f t="shared" si="1"/>
        <v>9.4488188976377951E-2</v>
      </c>
      <c r="I29" s="1">
        <f t="shared" si="1"/>
        <v>0.20122484689413822</v>
      </c>
      <c r="J29" s="1">
        <f t="shared" si="1"/>
        <v>0.621172353455818</v>
      </c>
      <c r="K29" s="1">
        <f t="shared" si="2"/>
        <v>0.16360454943132108</v>
      </c>
      <c r="L29" s="1">
        <f t="shared" si="2"/>
        <v>0.15748031496062992</v>
      </c>
      <c r="M29" s="1">
        <f t="shared" si="2"/>
        <v>0.29527559055118108</v>
      </c>
      <c r="N29" s="1">
        <f t="shared" si="2"/>
        <v>0.38363954505686787</v>
      </c>
      <c r="O29" s="1">
        <f t="shared" si="3"/>
        <v>5.774278215223097E-2</v>
      </c>
      <c r="P29" s="1">
        <f t="shared" si="3"/>
        <v>8.223972003499562E-2</v>
      </c>
      <c r="Q29" s="1">
        <f t="shared" si="3"/>
        <v>0.178915135608049</v>
      </c>
      <c r="R29" s="1">
        <f t="shared" si="3"/>
        <v>0.68110236220472442</v>
      </c>
      <c r="S29" s="2">
        <f t="shared" si="4"/>
        <v>0.94225721784776906</v>
      </c>
    </row>
    <row r="30" spans="1:19" x14ac:dyDescent="0.25">
      <c r="A30" t="s">
        <v>35</v>
      </c>
      <c r="B30" t="s">
        <v>36</v>
      </c>
      <c r="C30" s="1">
        <f t="shared" si="0"/>
        <v>6.6172276098117516E-2</v>
      </c>
      <c r="D30" s="1">
        <f t="shared" si="0"/>
        <v>0.17741015402167712</v>
      </c>
      <c r="E30" s="1">
        <f t="shared" si="0"/>
        <v>0.30290929834569308</v>
      </c>
      <c r="F30" s="1">
        <f t="shared" si="0"/>
        <v>0.45350827153451229</v>
      </c>
      <c r="G30" s="1">
        <f t="shared" si="1"/>
        <v>4.0501996577296064E-2</v>
      </c>
      <c r="H30" s="1">
        <f t="shared" si="1"/>
        <v>6.7883628066172277E-2</v>
      </c>
      <c r="I30" s="1">
        <f t="shared" si="1"/>
        <v>0.26012549914432403</v>
      </c>
      <c r="J30" s="1">
        <f t="shared" si="1"/>
        <v>0.63148887621220762</v>
      </c>
      <c r="K30" s="1">
        <f t="shared" si="2"/>
        <v>8.6138049058756411E-2</v>
      </c>
      <c r="L30" s="1">
        <f t="shared" si="2"/>
        <v>0.17683970336565888</v>
      </c>
      <c r="M30" s="1">
        <f t="shared" si="2"/>
        <v>0.32857957786651454</v>
      </c>
      <c r="N30" s="1">
        <f t="shared" si="2"/>
        <v>0.40844266970907017</v>
      </c>
      <c r="O30" s="1">
        <f t="shared" si="3"/>
        <v>3.4797490017113519E-2</v>
      </c>
      <c r="P30" s="1">
        <f t="shared" si="3"/>
        <v>5.5333713633770681E-2</v>
      </c>
      <c r="Q30" s="1">
        <f t="shared" si="3"/>
        <v>0.21334854535082715</v>
      </c>
      <c r="R30" s="1">
        <f t="shared" si="3"/>
        <v>0.69652025099828863</v>
      </c>
      <c r="S30" s="2">
        <f t="shared" si="4"/>
        <v>0.96520250998288648</v>
      </c>
    </row>
    <row r="31" spans="1:19" x14ac:dyDescent="0.25">
      <c r="A31" t="s">
        <v>37</v>
      </c>
      <c r="B31" t="s">
        <v>38</v>
      </c>
      <c r="C31" s="1">
        <f t="shared" si="0"/>
        <v>0.10964649490713002</v>
      </c>
      <c r="D31" s="1">
        <f t="shared" si="0"/>
        <v>0.10724985020970641</v>
      </c>
      <c r="E31" s="1">
        <f t="shared" si="0"/>
        <v>0.2121030557219892</v>
      </c>
      <c r="F31" s="1">
        <f t="shared" si="0"/>
        <v>0.5710005991611744</v>
      </c>
      <c r="G31" s="1">
        <f t="shared" si="1"/>
        <v>6.7106051527860991E-2</v>
      </c>
      <c r="H31" s="1">
        <f t="shared" si="1"/>
        <v>6.6506890353505099E-2</v>
      </c>
      <c r="I31" s="1">
        <f t="shared" si="1"/>
        <v>0.15338526063511085</v>
      </c>
      <c r="J31" s="1">
        <f t="shared" si="1"/>
        <v>0.7130017974835231</v>
      </c>
      <c r="K31" s="1">
        <f t="shared" si="2"/>
        <v>0.1330137807070102</v>
      </c>
      <c r="L31" s="1">
        <f t="shared" si="2"/>
        <v>0.1060515278609946</v>
      </c>
      <c r="M31" s="1">
        <f t="shared" si="2"/>
        <v>0.24505692031156381</v>
      </c>
      <c r="N31" s="1">
        <f t="shared" si="2"/>
        <v>0.51587777112043143</v>
      </c>
      <c r="O31" s="1">
        <f t="shared" si="3"/>
        <v>4.733373277411624E-2</v>
      </c>
      <c r="P31" s="1">
        <f t="shared" si="3"/>
        <v>5.3325344517675254E-2</v>
      </c>
      <c r="Q31" s="1">
        <f t="shared" si="3"/>
        <v>0.14499700419412823</v>
      </c>
      <c r="R31" s="1">
        <f t="shared" si="3"/>
        <v>0.75434391851408034</v>
      </c>
      <c r="S31" s="2">
        <f t="shared" si="4"/>
        <v>0.95266626722588377</v>
      </c>
    </row>
    <row r="32" spans="1:19" x14ac:dyDescent="0.25">
      <c r="A32" t="s">
        <v>39</v>
      </c>
      <c r="B32" t="s">
        <v>40</v>
      </c>
      <c r="C32" s="1">
        <f t="shared" si="0"/>
        <v>7.9402148528724889E-2</v>
      </c>
      <c r="D32" s="1">
        <f t="shared" si="0"/>
        <v>0.16113965436711816</v>
      </c>
      <c r="E32" s="1">
        <f t="shared" si="0"/>
        <v>0.3115366651097618</v>
      </c>
      <c r="F32" s="1">
        <f t="shared" si="0"/>
        <v>0.44792153199439516</v>
      </c>
      <c r="G32" s="1">
        <f t="shared" si="1"/>
        <v>4.950957496496964E-2</v>
      </c>
      <c r="H32" s="1">
        <f t="shared" si="1"/>
        <v>6.5390004670714624E-2</v>
      </c>
      <c r="I32" s="1">
        <f t="shared" si="1"/>
        <v>0.22746380196170013</v>
      </c>
      <c r="J32" s="1">
        <f t="shared" si="1"/>
        <v>0.65763661840261556</v>
      </c>
      <c r="K32" s="1">
        <f t="shared" si="2"/>
        <v>9.4815506772536196E-2</v>
      </c>
      <c r="L32" s="1">
        <f t="shared" si="2"/>
        <v>0.16581036898645493</v>
      </c>
      <c r="M32" s="1">
        <f t="shared" si="2"/>
        <v>0.33442316674451189</v>
      </c>
      <c r="N32" s="1">
        <f t="shared" si="2"/>
        <v>0.40495095749649695</v>
      </c>
      <c r="O32" s="1">
        <f t="shared" si="3"/>
        <v>3.4563288183092011E-2</v>
      </c>
      <c r="P32" s="1">
        <f t="shared" si="3"/>
        <v>5.2779075198505374E-2</v>
      </c>
      <c r="Q32" s="1">
        <f t="shared" si="3"/>
        <v>0.18776272769733771</v>
      </c>
      <c r="R32" s="1">
        <f t="shared" si="3"/>
        <v>0.7248949089210649</v>
      </c>
      <c r="S32" s="2">
        <f t="shared" si="4"/>
        <v>0.96543671181690793</v>
      </c>
    </row>
    <row r="33" spans="1:19" x14ac:dyDescent="0.25">
      <c r="A33" t="s">
        <v>41</v>
      </c>
      <c r="B33" t="s">
        <v>42</v>
      </c>
      <c r="C33" s="1">
        <f t="shared" si="0"/>
        <v>0.12572855953372189</v>
      </c>
      <c r="D33" s="1">
        <f t="shared" si="0"/>
        <v>0.13780183180682765</v>
      </c>
      <c r="E33" s="1">
        <f t="shared" si="0"/>
        <v>0.27768526228143214</v>
      </c>
      <c r="F33" s="1">
        <f t="shared" si="0"/>
        <v>0.45878434637801829</v>
      </c>
      <c r="G33" s="1">
        <f t="shared" si="1"/>
        <v>7.7851790174854288E-2</v>
      </c>
      <c r="H33" s="1">
        <f t="shared" si="1"/>
        <v>8.2431307243963359E-2</v>
      </c>
      <c r="I33" s="1">
        <f t="shared" si="1"/>
        <v>0.20524562864279766</v>
      </c>
      <c r="J33" s="1">
        <f t="shared" si="1"/>
        <v>0.63447127393838465</v>
      </c>
      <c r="K33" s="1">
        <f t="shared" si="2"/>
        <v>0.14904246461282264</v>
      </c>
      <c r="L33" s="1">
        <f t="shared" si="2"/>
        <v>0.1398834304746045</v>
      </c>
      <c r="M33" s="1">
        <f t="shared" si="2"/>
        <v>0.29683597002497919</v>
      </c>
      <c r="N33" s="1">
        <f t="shared" si="2"/>
        <v>0.41423813488759365</v>
      </c>
      <c r="O33" s="1">
        <f t="shared" si="3"/>
        <v>5.8701082431307242E-2</v>
      </c>
      <c r="P33" s="1">
        <f t="shared" si="3"/>
        <v>7.743547044129892E-2</v>
      </c>
      <c r="Q33" s="1">
        <f t="shared" si="3"/>
        <v>0.1694421315570358</v>
      </c>
      <c r="R33" s="1">
        <f t="shared" si="3"/>
        <v>0.69442131557035802</v>
      </c>
      <c r="S33" s="2">
        <f t="shared" si="4"/>
        <v>0.94129891756869277</v>
      </c>
    </row>
    <row r="34" spans="1:19" x14ac:dyDescent="0.25">
      <c r="A34" t="s">
        <v>43</v>
      </c>
      <c r="B34" t="s">
        <v>44</v>
      </c>
      <c r="C34" s="1">
        <f t="shared" si="0"/>
        <v>0.19348469891411649</v>
      </c>
      <c r="D34" s="1">
        <f t="shared" si="0"/>
        <v>0.14906219151036526</v>
      </c>
      <c r="E34" s="1">
        <f t="shared" si="0"/>
        <v>0.22606120434353405</v>
      </c>
      <c r="F34" s="1">
        <f t="shared" si="0"/>
        <v>0.43139190523198423</v>
      </c>
      <c r="G34" s="1">
        <f t="shared" si="1"/>
        <v>0.1372161895360316</v>
      </c>
      <c r="H34" s="1">
        <f t="shared" si="1"/>
        <v>0.11154985192497532</v>
      </c>
      <c r="I34" s="1">
        <f t="shared" si="1"/>
        <v>0.18163869693978282</v>
      </c>
      <c r="J34" s="1">
        <f t="shared" si="1"/>
        <v>0.56959526159921026</v>
      </c>
      <c r="K34" s="1">
        <f t="shared" si="2"/>
        <v>0.21915103652517276</v>
      </c>
      <c r="L34" s="1">
        <f t="shared" si="2"/>
        <v>0.12833168805528133</v>
      </c>
      <c r="M34" s="1">
        <f t="shared" si="2"/>
        <v>0.25666337611056267</v>
      </c>
      <c r="N34" s="1">
        <f t="shared" si="2"/>
        <v>0.39585389930898324</v>
      </c>
      <c r="O34" s="1">
        <f t="shared" si="3"/>
        <v>0.11549851924975321</v>
      </c>
      <c r="P34" s="1">
        <f t="shared" si="3"/>
        <v>9.1806515301085884E-2</v>
      </c>
      <c r="Q34" s="1">
        <f t="shared" si="3"/>
        <v>0.18262586377097728</v>
      </c>
      <c r="R34" s="1">
        <f t="shared" si="3"/>
        <v>0.61006910167818362</v>
      </c>
      <c r="S34" s="2">
        <f t="shared" si="4"/>
        <v>0.8845014807502467</v>
      </c>
    </row>
    <row r="35" spans="1:19" x14ac:dyDescent="0.25">
      <c r="A35" t="s">
        <v>45</v>
      </c>
      <c r="B35" t="s">
        <v>46</v>
      </c>
      <c r="C35" s="1">
        <f t="shared" si="0"/>
        <v>0.33650519031141868</v>
      </c>
      <c r="D35" s="1">
        <f t="shared" si="0"/>
        <v>0.11764705882352941</v>
      </c>
      <c r="E35" s="1">
        <f t="shared" si="0"/>
        <v>0.16262975778546712</v>
      </c>
      <c r="F35" s="1">
        <f t="shared" si="0"/>
        <v>0.38321799307958476</v>
      </c>
      <c r="G35" s="1">
        <f t="shared" si="1"/>
        <v>0.22577854671280276</v>
      </c>
      <c r="H35" s="1">
        <f t="shared" si="1"/>
        <v>0.12802768166089964</v>
      </c>
      <c r="I35" s="1">
        <f t="shared" si="1"/>
        <v>0.13235294117647059</v>
      </c>
      <c r="J35" s="1">
        <f t="shared" si="1"/>
        <v>0.51384083044982698</v>
      </c>
      <c r="K35" s="1">
        <f t="shared" si="2"/>
        <v>0.35986159169550175</v>
      </c>
      <c r="L35" s="1">
        <f t="shared" si="2"/>
        <v>0.10380622837370242</v>
      </c>
      <c r="M35" s="1">
        <f t="shared" si="2"/>
        <v>0.19463667820069205</v>
      </c>
      <c r="N35" s="1">
        <f t="shared" si="2"/>
        <v>0.34169550173010382</v>
      </c>
      <c r="O35" s="1">
        <f t="shared" si="3"/>
        <v>0.1980968858131488</v>
      </c>
      <c r="P35" s="1">
        <f t="shared" si="3"/>
        <v>0.13494809688581316</v>
      </c>
      <c r="Q35" s="1">
        <f t="shared" si="3"/>
        <v>0.11764705882352941</v>
      </c>
      <c r="R35" s="1">
        <f t="shared" si="3"/>
        <v>0.54930795847750868</v>
      </c>
      <c r="S35" s="2">
        <f t="shared" si="4"/>
        <v>0.80190311418685134</v>
      </c>
    </row>
    <row r="36" spans="1:19" x14ac:dyDescent="0.25">
      <c r="A36" t="s">
        <v>49</v>
      </c>
      <c r="B36" t="s">
        <v>18</v>
      </c>
      <c r="C36" s="1">
        <f>+C17/($C17+$D17+$E17+$F17)</f>
        <v>0.1417523281667902</v>
      </c>
      <c r="D36" s="1">
        <f>+D17/($C17+$D17+$E17+$F17)</f>
        <v>0.14484580929977767</v>
      </c>
      <c r="E36" s="1">
        <f>+E17/($C17+$D17+$E17+$F17)</f>
        <v>0.25840234588985916</v>
      </c>
      <c r="F36" s="1">
        <f>+F17/($C17+$D17+$E17+$F17)</f>
        <v>0.45499951664357297</v>
      </c>
      <c r="G36" s="1">
        <f>+G17/($G17+$H17+$I17+$J17)</f>
        <v>9.557567750459188E-2</v>
      </c>
      <c r="H36" s="1">
        <f>+H17/($G17+$H17+$I17+$J17)</f>
        <v>8.8325331099152513E-2</v>
      </c>
      <c r="I36" s="1">
        <f>+I17/($G17+$H17+$I17+$J17)</f>
        <v>0.19691940837173333</v>
      </c>
      <c r="J36" s="1">
        <f>+J17/($G17+$H17+$I17+$J17)</f>
        <v>0.61917958302452225</v>
      </c>
      <c r="K36" s="1">
        <f>+K17/($K17+$L17+$M17+$N17)</f>
        <v>0.16382560500112783</v>
      </c>
      <c r="L36" s="1">
        <f>+L17/($K17+$L17+$M17+$N17)</f>
        <v>0.14217123707021559</v>
      </c>
      <c r="M36" s="1">
        <f>+M17/($K17+$L17+$M17+$N17)</f>
        <v>0.28356910385718431</v>
      </c>
      <c r="N36" s="1">
        <f>+N17/($K17+$L17+$M17+$N17)</f>
        <v>0.41043405407147232</v>
      </c>
      <c r="O36" s="1">
        <f>+O17/($O17+$P17+$Q17+$R17)</f>
        <v>7.4340218477105022E-2</v>
      </c>
      <c r="P36" s="1">
        <f>+P17/($O17+$P17+$Q17+$R17)</f>
        <v>7.643476299423195E-2</v>
      </c>
      <c r="Q36" s="1">
        <f>+Q17/($O17+$P17+$Q17+$R17)</f>
        <v>0.17275158702026874</v>
      </c>
      <c r="R36" s="1">
        <f>+R17/($O17+$P17+$Q17+$R17)</f>
        <v>0.67647343150839434</v>
      </c>
      <c r="S36" s="2">
        <f t="shared" si="4"/>
        <v>0.92565978152289496</v>
      </c>
    </row>
    <row r="37" spans="1:19" x14ac:dyDescent="0.25"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2"/>
    </row>
    <row r="38" spans="1:19" x14ac:dyDescent="0.25">
      <c r="C38" s="3" t="s">
        <v>57</v>
      </c>
      <c r="D38" s="3" t="s">
        <v>67</v>
      </c>
      <c r="E38" s="3" t="s">
        <v>58</v>
      </c>
      <c r="F38" s="3" t="s">
        <v>68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2"/>
    </row>
    <row r="39" spans="1:19" x14ac:dyDescent="0.25">
      <c r="B39" t="s">
        <v>59</v>
      </c>
      <c r="C39" s="1">
        <v>0.1417523281667902</v>
      </c>
      <c r="D39" s="1">
        <v>0.14484580929977767</v>
      </c>
      <c r="E39" s="1">
        <v>0.25840234588985916</v>
      </c>
      <c r="F39" s="1">
        <v>0.45499951664357297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2"/>
    </row>
    <row r="40" spans="1:19" x14ac:dyDescent="0.25">
      <c r="B40" t="s">
        <v>60</v>
      </c>
      <c r="C40" s="1">
        <v>9.557567750459188E-2</v>
      </c>
      <c r="D40" s="1">
        <v>8.8325331099152513E-2</v>
      </c>
      <c r="E40" s="1">
        <v>0.19691940837173333</v>
      </c>
      <c r="F40" s="1">
        <v>0.61917958302452225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2"/>
    </row>
    <row r="41" spans="1:19" x14ac:dyDescent="0.25">
      <c r="B41" t="s">
        <v>61</v>
      </c>
      <c r="C41" s="1">
        <v>0.16382560500112783</v>
      </c>
      <c r="D41" s="1">
        <v>0.14217123707021559</v>
      </c>
      <c r="E41" s="1">
        <v>0.28356910385718431</v>
      </c>
      <c r="F41" s="1">
        <v>0.41043405407147232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2"/>
    </row>
    <row r="42" spans="1:19" x14ac:dyDescent="0.25">
      <c r="B42" t="s">
        <v>62</v>
      </c>
      <c r="C42" s="1">
        <v>7.4340218477105022E-2</v>
      </c>
      <c r="D42" s="1">
        <v>7.643476299423195E-2</v>
      </c>
      <c r="E42" s="1">
        <v>0.17275158702026874</v>
      </c>
      <c r="F42" s="1">
        <v>0.67647343150839434</v>
      </c>
    </row>
    <row r="43" spans="1:19" x14ac:dyDescent="0.25"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</row>
  </sheetData>
  <mergeCells count="4">
    <mergeCell ref="C20:F20"/>
    <mergeCell ref="G20:J20"/>
    <mergeCell ref="K20:N20"/>
    <mergeCell ref="O20:R2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42"/>
  <sheetViews>
    <sheetView workbookViewId="0">
      <selection activeCell="C22" sqref="C22"/>
    </sheetView>
  </sheetViews>
  <sheetFormatPr baseColWidth="10" defaultColWidth="11.42578125" defaultRowHeight="15" x14ac:dyDescent="0.25"/>
  <sheetData>
    <row r="1" spans="1:19" x14ac:dyDescent="0.25">
      <c r="A1" t="s">
        <v>0</v>
      </c>
      <c r="B1" t="s">
        <v>1</v>
      </c>
      <c r="C1" t="s">
        <v>2</v>
      </c>
      <c r="D1" t="s">
        <v>69</v>
      </c>
      <c r="E1" t="s">
        <v>70</v>
      </c>
      <c r="F1" t="s">
        <v>71</v>
      </c>
      <c r="G1" t="s">
        <v>6</v>
      </c>
      <c r="H1" t="s">
        <v>72</v>
      </c>
      <c r="I1" t="s">
        <v>73</v>
      </c>
      <c r="J1" t="s">
        <v>74</v>
      </c>
      <c r="K1" t="s">
        <v>10</v>
      </c>
      <c r="L1" t="s">
        <v>75</v>
      </c>
      <c r="M1" t="s">
        <v>76</v>
      </c>
      <c r="N1" t="s">
        <v>77</v>
      </c>
      <c r="O1" t="s">
        <v>14</v>
      </c>
      <c r="P1" t="s">
        <v>78</v>
      </c>
      <c r="Q1" t="s">
        <v>79</v>
      </c>
      <c r="R1" t="s">
        <v>80</v>
      </c>
      <c r="S1" t="s">
        <v>18</v>
      </c>
    </row>
    <row r="2" spans="1:19" x14ac:dyDescent="0.25">
      <c r="A2" t="s">
        <v>19</v>
      </c>
      <c r="B2" t="s">
        <v>20</v>
      </c>
      <c r="C2">
        <v>701</v>
      </c>
      <c r="D2">
        <v>538</v>
      </c>
      <c r="E2">
        <v>738</v>
      </c>
      <c r="F2">
        <v>1161</v>
      </c>
      <c r="G2">
        <v>500</v>
      </c>
      <c r="H2">
        <v>395</v>
      </c>
      <c r="I2">
        <v>631</v>
      </c>
      <c r="J2">
        <v>1612</v>
      </c>
      <c r="K2">
        <v>787</v>
      </c>
      <c r="L2">
        <v>467</v>
      </c>
      <c r="M2">
        <v>823</v>
      </c>
      <c r="N2">
        <v>1061</v>
      </c>
      <c r="O2">
        <v>378</v>
      </c>
      <c r="P2">
        <v>370</v>
      </c>
      <c r="Q2">
        <v>597</v>
      </c>
      <c r="R2">
        <v>1793</v>
      </c>
      <c r="S2">
        <v>3453</v>
      </c>
    </row>
    <row r="3" spans="1:19" x14ac:dyDescent="0.25">
      <c r="A3" t="s">
        <v>21</v>
      </c>
      <c r="B3" t="s">
        <v>22</v>
      </c>
      <c r="C3">
        <v>428</v>
      </c>
      <c r="D3">
        <v>393</v>
      </c>
      <c r="E3">
        <v>695</v>
      </c>
      <c r="F3">
        <v>1047</v>
      </c>
      <c r="G3">
        <v>302</v>
      </c>
      <c r="H3">
        <v>278</v>
      </c>
      <c r="I3">
        <v>562</v>
      </c>
      <c r="J3">
        <v>1421</v>
      </c>
      <c r="K3">
        <v>493</v>
      </c>
      <c r="L3">
        <v>370</v>
      </c>
      <c r="M3">
        <v>757</v>
      </c>
      <c r="N3">
        <v>943</v>
      </c>
      <c r="O3">
        <v>256</v>
      </c>
      <c r="P3">
        <v>234</v>
      </c>
      <c r="Q3">
        <v>487</v>
      </c>
      <c r="R3">
        <v>1586</v>
      </c>
      <c r="S3">
        <v>2690</v>
      </c>
    </row>
    <row r="4" spans="1:19" x14ac:dyDescent="0.25">
      <c r="A4" t="s">
        <v>23</v>
      </c>
      <c r="B4" t="s">
        <v>24</v>
      </c>
      <c r="C4">
        <v>583</v>
      </c>
      <c r="D4">
        <v>688</v>
      </c>
      <c r="E4">
        <v>1164</v>
      </c>
      <c r="F4">
        <v>1479</v>
      </c>
      <c r="G4">
        <v>423</v>
      </c>
      <c r="H4">
        <v>438</v>
      </c>
      <c r="I4">
        <v>930</v>
      </c>
      <c r="J4">
        <v>2123</v>
      </c>
      <c r="K4">
        <v>662</v>
      </c>
      <c r="L4">
        <v>659</v>
      </c>
      <c r="M4">
        <v>1251</v>
      </c>
      <c r="N4">
        <v>1342</v>
      </c>
      <c r="O4">
        <v>336</v>
      </c>
      <c r="P4">
        <v>392</v>
      </c>
      <c r="Q4">
        <v>778</v>
      </c>
      <c r="R4">
        <v>2408</v>
      </c>
      <c r="S4">
        <v>4099</v>
      </c>
    </row>
    <row r="5" spans="1:19" x14ac:dyDescent="0.25">
      <c r="A5" t="s">
        <v>25</v>
      </c>
      <c r="B5" t="s">
        <v>26</v>
      </c>
      <c r="C5">
        <v>660</v>
      </c>
      <c r="D5">
        <v>690</v>
      </c>
      <c r="E5">
        <v>1273</v>
      </c>
      <c r="F5">
        <v>1515</v>
      </c>
      <c r="G5">
        <v>518</v>
      </c>
      <c r="H5">
        <v>393</v>
      </c>
      <c r="I5">
        <v>1038</v>
      </c>
      <c r="J5">
        <v>2189</v>
      </c>
      <c r="K5">
        <v>744</v>
      </c>
      <c r="L5">
        <v>674</v>
      </c>
      <c r="M5">
        <v>1430</v>
      </c>
      <c r="N5">
        <v>1290</v>
      </c>
      <c r="O5">
        <v>408</v>
      </c>
      <c r="P5">
        <v>367</v>
      </c>
      <c r="Q5">
        <v>875</v>
      </c>
      <c r="R5">
        <v>2488</v>
      </c>
      <c r="S5">
        <v>4478</v>
      </c>
    </row>
    <row r="6" spans="1:19" x14ac:dyDescent="0.25">
      <c r="A6" t="s">
        <v>27</v>
      </c>
      <c r="B6" t="s">
        <v>28</v>
      </c>
      <c r="C6">
        <v>61</v>
      </c>
      <c r="D6">
        <v>80</v>
      </c>
      <c r="E6">
        <v>163</v>
      </c>
      <c r="F6">
        <v>236</v>
      </c>
      <c r="G6">
        <v>40</v>
      </c>
      <c r="H6">
        <v>39</v>
      </c>
      <c r="I6">
        <v>121</v>
      </c>
      <c r="J6">
        <v>340</v>
      </c>
      <c r="K6">
        <v>63</v>
      </c>
      <c r="L6">
        <v>84</v>
      </c>
      <c r="M6">
        <v>192</v>
      </c>
      <c r="N6">
        <v>201</v>
      </c>
      <c r="O6">
        <v>32</v>
      </c>
      <c r="P6">
        <v>34</v>
      </c>
      <c r="Q6">
        <v>92</v>
      </c>
      <c r="R6">
        <v>382</v>
      </c>
      <c r="S6">
        <v>571</v>
      </c>
    </row>
    <row r="7" spans="1:19" x14ac:dyDescent="0.25">
      <c r="A7" t="s">
        <v>29</v>
      </c>
      <c r="B7" t="s">
        <v>30</v>
      </c>
      <c r="C7">
        <v>204</v>
      </c>
      <c r="D7">
        <v>299</v>
      </c>
      <c r="E7">
        <v>494</v>
      </c>
      <c r="F7">
        <v>473</v>
      </c>
      <c r="G7">
        <v>161</v>
      </c>
      <c r="H7">
        <v>168</v>
      </c>
      <c r="I7">
        <v>421</v>
      </c>
      <c r="J7">
        <v>720</v>
      </c>
      <c r="K7">
        <v>243</v>
      </c>
      <c r="L7">
        <v>295</v>
      </c>
      <c r="M7">
        <v>553</v>
      </c>
      <c r="N7">
        <v>379</v>
      </c>
      <c r="O7">
        <v>120</v>
      </c>
      <c r="P7">
        <v>144</v>
      </c>
      <c r="Q7">
        <v>342</v>
      </c>
      <c r="R7">
        <v>864</v>
      </c>
      <c r="S7">
        <v>1533</v>
      </c>
    </row>
    <row r="8" spans="1:19" x14ac:dyDescent="0.25">
      <c r="A8" t="s">
        <v>31</v>
      </c>
      <c r="B8" t="s">
        <v>32</v>
      </c>
      <c r="C8">
        <v>257</v>
      </c>
      <c r="D8">
        <v>336</v>
      </c>
      <c r="E8">
        <v>612</v>
      </c>
      <c r="F8">
        <v>1033</v>
      </c>
      <c r="G8">
        <v>182</v>
      </c>
      <c r="H8">
        <v>220</v>
      </c>
      <c r="I8">
        <v>496</v>
      </c>
      <c r="J8">
        <v>1340</v>
      </c>
      <c r="K8">
        <v>314</v>
      </c>
      <c r="L8">
        <v>331</v>
      </c>
      <c r="M8">
        <v>789</v>
      </c>
      <c r="N8">
        <v>804</v>
      </c>
      <c r="O8">
        <v>141</v>
      </c>
      <c r="P8">
        <v>181</v>
      </c>
      <c r="Q8">
        <v>407</v>
      </c>
      <c r="R8">
        <v>1509</v>
      </c>
      <c r="S8">
        <v>2304</v>
      </c>
    </row>
    <row r="9" spans="1:19" x14ac:dyDescent="0.25">
      <c r="A9" t="s">
        <v>33</v>
      </c>
      <c r="B9" t="s">
        <v>34</v>
      </c>
      <c r="C9">
        <v>310</v>
      </c>
      <c r="D9">
        <v>419</v>
      </c>
      <c r="E9">
        <v>763</v>
      </c>
      <c r="F9">
        <v>859</v>
      </c>
      <c r="G9">
        <v>199</v>
      </c>
      <c r="H9">
        <v>236</v>
      </c>
      <c r="I9">
        <v>595</v>
      </c>
      <c r="J9">
        <v>1321</v>
      </c>
      <c r="K9">
        <v>382</v>
      </c>
      <c r="L9">
        <v>423</v>
      </c>
      <c r="M9">
        <v>833</v>
      </c>
      <c r="N9">
        <v>713</v>
      </c>
      <c r="O9">
        <v>133</v>
      </c>
      <c r="P9">
        <v>227</v>
      </c>
      <c r="Q9">
        <v>496</v>
      </c>
      <c r="R9">
        <v>1495</v>
      </c>
      <c r="S9">
        <v>2588</v>
      </c>
    </row>
    <row r="10" spans="1:19" x14ac:dyDescent="0.25">
      <c r="A10" t="s">
        <v>35</v>
      </c>
      <c r="B10" t="s">
        <v>36</v>
      </c>
      <c r="C10">
        <v>123</v>
      </c>
      <c r="D10">
        <v>335</v>
      </c>
      <c r="E10">
        <v>577</v>
      </c>
      <c r="F10">
        <v>669</v>
      </c>
      <c r="G10">
        <v>83</v>
      </c>
      <c r="H10">
        <v>148</v>
      </c>
      <c r="I10">
        <v>506</v>
      </c>
      <c r="J10">
        <v>967</v>
      </c>
      <c r="K10">
        <v>153</v>
      </c>
      <c r="L10">
        <v>315</v>
      </c>
      <c r="M10">
        <v>661</v>
      </c>
      <c r="N10">
        <v>575</v>
      </c>
      <c r="O10">
        <v>59</v>
      </c>
      <c r="P10">
        <v>131</v>
      </c>
      <c r="Q10">
        <v>406</v>
      </c>
      <c r="R10">
        <v>1108</v>
      </c>
      <c r="S10">
        <v>1886</v>
      </c>
    </row>
    <row r="11" spans="1:19" x14ac:dyDescent="0.25">
      <c r="A11" t="s">
        <v>37</v>
      </c>
      <c r="B11" t="s">
        <v>38</v>
      </c>
      <c r="C11">
        <v>178</v>
      </c>
      <c r="D11">
        <v>183</v>
      </c>
      <c r="E11">
        <v>379</v>
      </c>
      <c r="F11">
        <v>730</v>
      </c>
      <c r="G11">
        <v>117</v>
      </c>
      <c r="H11">
        <v>109</v>
      </c>
      <c r="I11">
        <v>283</v>
      </c>
      <c r="J11">
        <v>961</v>
      </c>
      <c r="K11">
        <v>213</v>
      </c>
      <c r="L11">
        <v>166</v>
      </c>
      <c r="M11">
        <v>483</v>
      </c>
      <c r="N11">
        <v>608</v>
      </c>
      <c r="O11">
        <v>89</v>
      </c>
      <c r="P11">
        <v>115</v>
      </c>
      <c r="Q11">
        <v>196</v>
      </c>
      <c r="R11">
        <v>1070</v>
      </c>
      <c r="S11">
        <v>1594</v>
      </c>
    </row>
    <row r="12" spans="1:19" x14ac:dyDescent="0.25">
      <c r="A12" t="s">
        <v>39</v>
      </c>
      <c r="B12" t="s">
        <v>40</v>
      </c>
      <c r="C12">
        <v>200</v>
      </c>
      <c r="D12">
        <v>415</v>
      </c>
      <c r="E12">
        <v>722</v>
      </c>
      <c r="F12">
        <v>756</v>
      </c>
      <c r="G12">
        <v>124</v>
      </c>
      <c r="H12">
        <v>183</v>
      </c>
      <c r="I12">
        <v>589</v>
      </c>
      <c r="J12">
        <v>1197</v>
      </c>
      <c r="K12">
        <v>222</v>
      </c>
      <c r="L12">
        <v>415</v>
      </c>
      <c r="M12">
        <v>812</v>
      </c>
      <c r="N12">
        <v>644</v>
      </c>
      <c r="O12">
        <v>92</v>
      </c>
      <c r="P12">
        <v>156</v>
      </c>
      <c r="Q12">
        <v>495</v>
      </c>
      <c r="R12">
        <v>1350</v>
      </c>
      <c r="S12">
        <v>2163</v>
      </c>
    </row>
    <row r="13" spans="1:19" x14ac:dyDescent="0.25">
      <c r="A13" t="s">
        <v>41</v>
      </c>
      <c r="B13" t="s">
        <v>42</v>
      </c>
      <c r="C13">
        <v>279</v>
      </c>
      <c r="D13">
        <v>371</v>
      </c>
      <c r="E13">
        <v>748</v>
      </c>
      <c r="F13">
        <v>957</v>
      </c>
      <c r="G13">
        <v>199</v>
      </c>
      <c r="H13">
        <v>189</v>
      </c>
      <c r="I13">
        <v>577</v>
      </c>
      <c r="J13">
        <v>1390</v>
      </c>
      <c r="K13">
        <v>344</v>
      </c>
      <c r="L13">
        <v>339</v>
      </c>
      <c r="M13">
        <v>853</v>
      </c>
      <c r="N13">
        <v>819</v>
      </c>
      <c r="O13">
        <v>143</v>
      </c>
      <c r="P13">
        <v>167</v>
      </c>
      <c r="Q13">
        <v>504</v>
      </c>
      <c r="R13">
        <v>1541</v>
      </c>
      <c r="S13">
        <v>2491</v>
      </c>
    </row>
    <row r="14" spans="1:19" x14ac:dyDescent="0.25">
      <c r="A14" t="s">
        <v>43</v>
      </c>
      <c r="B14" t="s">
        <v>44</v>
      </c>
      <c r="C14">
        <v>201</v>
      </c>
      <c r="D14">
        <v>169</v>
      </c>
      <c r="E14">
        <v>251</v>
      </c>
      <c r="F14">
        <v>386</v>
      </c>
      <c r="G14">
        <v>152</v>
      </c>
      <c r="H14">
        <v>128</v>
      </c>
      <c r="I14">
        <v>196</v>
      </c>
      <c r="J14">
        <v>531</v>
      </c>
      <c r="K14">
        <v>229</v>
      </c>
      <c r="L14">
        <v>146</v>
      </c>
      <c r="M14">
        <v>283</v>
      </c>
      <c r="N14">
        <v>349</v>
      </c>
      <c r="O14">
        <v>119</v>
      </c>
      <c r="P14">
        <v>111</v>
      </c>
      <c r="Q14">
        <v>191</v>
      </c>
      <c r="R14">
        <v>586</v>
      </c>
      <c r="S14">
        <v>1049</v>
      </c>
    </row>
    <row r="15" spans="1:19" x14ac:dyDescent="0.25">
      <c r="A15" t="s">
        <v>81</v>
      </c>
      <c r="B15" t="s">
        <v>82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1190</v>
      </c>
    </row>
    <row r="16" spans="1:19" x14ac:dyDescent="0.25">
      <c r="A16" t="s">
        <v>45</v>
      </c>
      <c r="B16" t="s">
        <v>46</v>
      </c>
      <c r="C16">
        <v>396</v>
      </c>
      <c r="D16">
        <v>132</v>
      </c>
      <c r="E16">
        <v>192</v>
      </c>
      <c r="F16">
        <v>295</v>
      </c>
      <c r="G16">
        <v>298</v>
      </c>
      <c r="H16">
        <v>149</v>
      </c>
      <c r="I16">
        <v>150</v>
      </c>
      <c r="J16">
        <v>418</v>
      </c>
      <c r="K16">
        <v>426</v>
      </c>
      <c r="L16">
        <v>120</v>
      </c>
      <c r="M16">
        <v>211</v>
      </c>
      <c r="N16">
        <v>258</v>
      </c>
      <c r="O16">
        <v>259</v>
      </c>
      <c r="P16">
        <v>161</v>
      </c>
      <c r="Q16">
        <v>122</v>
      </c>
      <c r="R16">
        <v>473</v>
      </c>
      <c r="S16">
        <v>1216</v>
      </c>
    </row>
    <row r="17" spans="1:19" x14ac:dyDescent="0.25">
      <c r="A17" t="s">
        <v>47</v>
      </c>
      <c r="B17" t="s">
        <v>48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625</v>
      </c>
    </row>
    <row r="18" spans="1:19" x14ac:dyDescent="0.25">
      <c r="A18" t="s">
        <v>49</v>
      </c>
      <c r="B18" t="s">
        <v>18</v>
      </c>
      <c r="C18">
        <v>4581</v>
      </c>
      <c r="D18">
        <v>5048</v>
      </c>
      <c r="E18">
        <v>8771</v>
      </c>
      <c r="F18">
        <v>11596</v>
      </c>
      <c r="G18">
        <v>3298</v>
      </c>
      <c r="H18">
        <v>3073</v>
      </c>
      <c r="I18">
        <v>7095</v>
      </c>
      <c r="J18">
        <v>16530</v>
      </c>
      <c r="K18">
        <v>5275</v>
      </c>
      <c r="L18">
        <v>4804</v>
      </c>
      <c r="M18">
        <v>9931</v>
      </c>
      <c r="N18">
        <v>9986</v>
      </c>
      <c r="O18">
        <v>2565</v>
      </c>
      <c r="P18">
        <v>2790</v>
      </c>
      <c r="Q18">
        <v>5988</v>
      </c>
      <c r="R18">
        <v>18653</v>
      </c>
      <c r="S18">
        <v>33930</v>
      </c>
    </row>
    <row r="20" spans="1:19" x14ac:dyDescent="0.25">
      <c r="C20" s="29" t="s">
        <v>53</v>
      </c>
      <c r="D20" s="29"/>
      <c r="E20" s="29"/>
      <c r="F20" s="29"/>
      <c r="G20" s="29" t="s">
        <v>54</v>
      </c>
      <c r="H20" s="29"/>
      <c r="I20" s="29"/>
      <c r="J20" s="29"/>
      <c r="K20" s="29" t="s">
        <v>55</v>
      </c>
      <c r="L20" s="29"/>
      <c r="M20" s="29"/>
      <c r="N20" s="29"/>
      <c r="O20" s="29" t="s">
        <v>56</v>
      </c>
      <c r="P20" s="29"/>
      <c r="Q20" s="29"/>
      <c r="R20" s="29"/>
    </row>
    <row r="21" spans="1:19" ht="15" customHeight="1" x14ac:dyDescent="0.25">
      <c r="A21" t="s">
        <v>0</v>
      </c>
      <c r="C21" s="3" t="s">
        <v>57</v>
      </c>
      <c r="D21" s="3" t="s">
        <v>67</v>
      </c>
      <c r="E21" s="3" t="s">
        <v>58</v>
      </c>
      <c r="F21" s="3" t="s">
        <v>68</v>
      </c>
      <c r="G21" s="3" t="s">
        <v>57</v>
      </c>
      <c r="H21" s="3" t="s">
        <v>67</v>
      </c>
      <c r="I21" s="3" t="s">
        <v>58</v>
      </c>
      <c r="J21" s="3" t="s">
        <v>68</v>
      </c>
      <c r="K21" s="3" t="s">
        <v>57</v>
      </c>
      <c r="L21" s="3" t="s">
        <v>67</v>
      </c>
      <c r="M21" s="3" t="s">
        <v>58</v>
      </c>
      <c r="N21" s="3" t="s">
        <v>68</v>
      </c>
      <c r="O21" s="3" t="s">
        <v>57</v>
      </c>
      <c r="P21" s="3" t="s">
        <v>67</v>
      </c>
      <c r="Q21" s="3" t="s">
        <v>58</v>
      </c>
      <c r="R21" s="3" t="s">
        <v>68</v>
      </c>
      <c r="S21" t="s">
        <v>50</v>
      </c>
    </row>
    <row r="22" spans="1:19" x14ac:dyDescent="0.25">
      <c r="A22" t="s">
        <v>19</v>
      </c>
      <c r="B22" t="s">
        <v>20</v>
      </c>
      <c r="C22" s="1">
        <f>+C2/($C2+$D2+$E2+$F2)</f>
        <v>0.22339069471000636</v>
      </c>
      <c r="D22" s="1">
        <f>+D2/($C2+$D2+$E2+$F2)</f>
        <v>0.17144678138942002</v>
      </c>
      <c r="E22" s="1">
        <f>+E2/($C2+$D2+$E2+$F2)</f>
        <v>0.23518164435946462</v>
      </c>
      <c r="F22" s="1">
        <f>+F2/($C2+$D2+$E2+$F2)</f>
        <v>0.36998087954110898</v>
      </c>
      <c r="G22" s="1">
        <f>+G2/($G2+$H2+$I2+$J2)</f>
        <v>0.15933715742511154</v>
      </c>
      <c r="H22" s="1">
        <f>+H2/($G2+$H2+$I2+$J2)</f>
        <v>0.12587635436583811</v>
      </c>
      <c r="I22" s="1">
        <f>+I2/($G2+$H2+$I2+$J2)</f>
        <v>0.20108349267049075</v>
      </c>
      <c r="J22" s="1">
        <f>+J2/($G2+$H2+$I2+$J2)</f>
        <v>0.51370299553855958</v>
      </c>
      <c r="K22" s="1">
        <f>+K2/($K2+$L2+$M2+$N2)</f>
        <v>0.25079668578712555</v>
      </c>
      <c r="L22" s="1">
        <f>+L2/($K2+$L2+$M2+$N2)</f>
        <v>0.14882090503505419</v>
      </c>
      <c r="M22" s="1">
        <f>+M2/($K2+$L2+$M2+$N2)</f>
        <v>0.26226896112173359</v>
      </c>
      <c r="N22" s="1">
        <f>+N2/($K2+$L2+$M2+$N2)</f>
        <v>0.33811344805608667</v>
      </c>
      <c r="O22" s="1">
        <f>+O2/($O2+$P2+$Q2+$R2)</f>
        <v>0.12045889101338432</v>
      </c>
      <c r="P22" s="1">
        <f>+P2/($O2+$P2+$Q2+$R2)</f>
        <v>0.11790949649458253</v>
      </c>
      <c r="Q22" s="1">
        <f>+Q2/($O2+$P2+$Q2+$R2)</f>
        <v>0.19024856596558318</v>
      </c>
      <c r="R22" s="1">
        <f>+R2/($O2+$P2+$Q2+$R2)</f>
        <v>0.57138304652645</v>
      </c>
      <c r="S22" s="2">
        <f>+Q22+R22+P22</f>
        <v>0.87954110898661564</v>
      </c>
    </row>
    <row r="23" spans="1:19" x14ac:dyDescent="0.25">
      <c r="A23" t="s">
        <v>21</v>
      </c>
      <c r="B23" t="s">
        <v>22</v>
      </c>
      <c r="C23" s="1">
        <f t="shared" ref="C23:F34" si="0">+C3/($C3+$D3+$E3+$F3)</f>
        <v>0.16699180647678502</v>
      </c>
      <c r="D23" s="1">
        <f t="shared" si="0"/>
        <v>0.15333593445181429</v>
      </c>
      <c r="E23" s="1">
        <f t="shared" si="0"/>
        <v>0.27116660163870465</v>
      </c>
      <c r="F23" s="1">
        <f t="shared" si="0"/>
        <v>0.40850565743269607</v>
      </c>
      <c r="G23" s="1">
        <f t="shared" ref="G23:J34" si="1">+G3/($G3+$H3+$I3+$J3)</f>
        <v>0.11783066718689036</v>
      </c>
      <c r="H23" s="1">
        <f t="shared" si="1"/>
        <v>0.10846664065548185</v>
      </c>
      <c r="I23" s="1">
        <f t="shared" si="1"/>
        <v>0.21927428794381584</v>
      </c>
      <c r="J23" s="1">
        <f t="shared" si="1"/>
        <v>0.5544284042138119</v>
      </c>
      <c r="K23" s="1">
        <f t="shared" ref="K23:N34" si="2">+K3/($K3+$L3+$M3+$N3)</f>
        <v>0.19235271166601639</v>
      </c>
      <c r="L23" s="1">
        <f t="shared" si="2"/>
        <v>0.1443620756925478</v>
      </c>
      <c r="M23" s="1">
        <f t="shared" si="2"/>
        <v>0.29535700351150995</v>
      </c>
      <c r="N23" s="1">
        <f t="shared" si="2"/>
        <v>0.36792820912992585</v>
      </c>
      <c r="O23" s="1">
        <f t="shared" ref="O23:R34" si="3">+O3/($O3+$P3+$Q3+$R3)</f>
        <v>9.9882949668357396E-2</v>
      </c>
      <c r="P23" s="1">
        <f t="shared" si="3"/>
        <v>9.1299258681232925E-2</v>
      </c>
      <c r="Q23" s="1">
        <f t="shared" si="3"/>
        <v>0.19001170503316425</v>
      </c>
      <c r="R23" s="1">
        <f t="shared" si="3"/>
        <v>0.61880608661724545</v>
      </c>
      <c r="S23" s="2">
        <f t="shared" ref="S23:S33" si="4">+Q23+R23+P23</f>
        <v>0.90011705033164258</v>
      </c>
    </row>
    <row r="24" spans="1:19" x14ac:dyDescent="0.25">
      <c r="A24" t="s">
        <v>23</v>
      </c>
      <c r="B24" t="s">
        <v>24</v>
      </c>
      <c r="C24" s="1">
        <f t="shared" si="0"/>
        <v>0.14895247828308636</v>
      </c>
      <c r="D24" s="1">
        <f t="shared" si="0"/>
        <v>0.17577925396014307</v>
      </c>
      <c r="E24" s="1">
        <f t="shared" si="0"/>
        <v>0.29739397036280019</v>
      </c>
      <c r="F24" s="1">
        <f t="shared" si="0"/>
        <v>0.37787429739397038</v>
      </c>
      <c r="G24" s="1">
        <f t="shared" si="1"/>
        <v>0.10807358201328564</v>
      </c>
      <c r="H24" s="1">
        <f t="shared" si="1"/>
        <v>0.11190597853857946</v>
      </c>
      <c r="I24" s="1">
        <f t="shared" si="1"/>
        <v>0.23760858456821665</v>
      </c>
      <c r="J24" s="1">
        <f t="shared" si="1"/>
        <v>0.54241185487991828</v>
      </c>
      <c r="K24" s="1">
        <f t="shared" si="2"/>
        <v>0.16913643331630046</v>
      </c>
      <c r="L24" s="1">
        <f t="shared" si="2"/>
        <v>0.16836995401124169</v>
      </c>
      <c r="M24" s="1">
        <f t="shared" si="2"/>
        <v>0.31962187020950433</v>
      </c>
      <c r="N24" s="1">
        <f t="shared" si="2"/>
        <v>0.34287174246295349</v>
      </c>
      <c r="O24" s="1">
        <f t="shared" si="3"/>
        <v>8.5845682166581505E-2</v>
      </c>
      <c r="P24" s="1">
        <f t="shared" si="3"/>
        <v>0.10015329586101175</v>
      </c>
      <c r="Q24" s="1">
        <f t="shared" si="3"/>
        <v>0.19877363311190599</v>
      </c>
      <c r="R24" s="1">
        <f t="shared" si="3"/>
        <v>0.61522738886050077</v>
      </c>
      <c r="S24" s="2">
        <f t="shared" si="4"/>
        <v>0.91415431783341849</v>
      </c>
    </row>
    <row r="25" spans="1:19" x14ac:dyDescent="0.25">
      <c r="A25" t="s">
        <v>25</v>
      </c>
      <c r="B25" t="s">
        <v>26</v>
      </c>
      <c r="C25" s="1">
        <f t="shared" si="0"/>
        <v>0.15949734171097149</v>
      </c>
      <c r="D25" s="1">
        <f t="shared" si="0"/>
        <v>0.16674722087965202</v>
      </c>
      <c r="E25" s="1">
        <f t="shared" si="0"/>
        <v>0.30763653939101016</v>
      </c>
      <c r="F25" s="1">
        <f t="shared" si="0"/>
        <v>0.36611889801836633</v>
      </c>
      <c r="G25" s="1">
        <f t="shared" si="1"/>
        <v>0.12518124697921701</v>
      </c>
      <c r="H25" s="1">
        <f t="shared" si="1"/>
        <v>9.4973417109714839E-2</v>
      </c>
      <c r="I25" s="1">
        <f t="shared" si="1"/>
        <v>0.25084581923634608</v>
      </c>
      <c r="J25" s="1">
        <f t="shared" si="1"/>
        <v>0.52899951667472211</v>
      </c>
      <c r="K25" s="1">
        <f t="shared" si="2"/>
        <v>0.17979700338327695</v>
      </c>
      <c r="L25" s="1">
        <f t="shared" si="2"/>
        <v>0.16288061865635572</v>
      </c>
      <c r="M25" s="1">
        <f t="shared" si="2"/>
        <v>0.3455775737071049</v>
      </c>
      <c r="N25" s="1">
        <f t="shared" si="2"/>
        <v>0.31174480425326245</v>
      </c>
      <c r="O25" s="1">
        <f t="shared" si="3"/>
        <v>9.8598356694055103E-2</v>
      </c>
      <c r="P25" s="1">
        <f t="shared" si="3"/>
        <v>8.8690188496858391E-2</v>
      </c>
      <c r="Q25" s="1">
        <f t="shared" si="3"/>
        <v>0.21145480908651523</v>
      </c>
      <c r="R25" s="1">
        <f t="shared" si="3"/>
        <v>0.60125664572257131</v>
      </c>
      <c r="S25" s="2">
        <f t="shared" si="4"/>
        <v>0.90140164330594497</v>
      </c>
    </row>
    <row r="26" spans="1:19" x14ac:dyDescent="0.25">
      <c r="A26" t="s">
        <v>27</v>
      </c>
      <c r="B26" t="s">
        <v>28</v>
      </c>
      <c r="C26" s="1">
        <f t="shared" si="0"/>
        <v>0.11296296296296296</v>
      </c>
      <c r="D26" s="1">
        <f t="shared" si="0"/>
        <v>0.14814814814814814</v>
      </c>
      <c r="E26" s="1">
        <f t="shared" si="0"/>
        <v>0.30185185185185187</v>
      </c>
      <c r="F26" s="1">
        <f t="shared" si="0"/>
        <v>0.43703703703703706</v>
      </c>
      <c r="G26" s="1">
        <f t="shared" si="1"/>
        <v>7.407407407407407E-2</v>
      </c>
      <c r="H26" s="1">
        <f t="shared" si="1"/>
        <v>7.2222222222222215E-2</v>
      </c>
      <c r="I26" s="1">
        <f t="shared" si="1"/>
        <v>0.22407407407407406</v>
      </c>
      <c r="J26" s="1">
        <f t="shared" si="1"/>
        <v>0.62962962962962965</v>
      </c>
      <c r="K26" s="1">
        <f t="shared" si="2"/>
        <v>0.11666666666666667</v>
      </c>
      <c r="L26" s="1">
        <f t="shared" si="2"/>
        <v>0.15555555555555556</v>
      </c>
      <c r="M26" s="1">
        <f t="shared" si="2"/>
        <v>0.35555555555555557</v>
      </c>
      <c r="N26" s="1">
        <f t="shared" si="2"/>
        <v>0.37222222222222223</v>
      </c>
      <c r="O26" s="1">
        <f t="shared" si="3"/>
        <v>5.9259259259259262E-2</v>
      </c>
      <c r="P26" s="1">
        <f t="shared" si="3"/>
        <v>6.2962962962962957E-2</v>
      </c>
      <c r="Q26" s="1">
        <f t="shared" si="3"/>
        <v>0.17037037037037037</v>
      </c>
      <c r="R26" s="1">
        <f t="shared" si="3"/>
        <v>0.70740740740740737</v>
      </c>
      <c r="S26" s="2">
        <f t="shared" si="4"/>
        <v>0.94074074074074077</v>
      </c>
    </row>
    <row r="27" spans="1:19" x14ac:dyDescent="0.25">
      <c r="A27" t="s">
        <v>29</v>
      </c>
      <c r="B27" t="s">
        <v>30</v>
      </c>
      <c r="C27" s="1">
        <f t="shared" si="0"/>
        <v>0.13877551020408163</v>
      </c>
      <c r="D27" s="1">
        <f t="shared" si="0"/>
        <v>0.20340136054421767</v>
      </c>
      <c r="E27" s="1">
        <f t="shared" si="0"/>
        <v>0.33605442176870748</v>
      </c>
      <c r="F27" s="1">
        <f t="shared" si="0"/>
        <v>0.32176870748299319</v>
      </c>
      <c r="G27" s="1">
        <f t="shared" si="1"/>
        <v>0.10952380952380952</v>
      </c>
      <c r="H27" s="1">
        <f t="shared" si="1"/>
        <v>0.11428571428571428</v>
      </c>
      <c r="I27" s="1">
        <f t="shared" si="1"/>
        <v>0.28639455782312923</v>
      </c>
      <c r="J27" s="1">
        <f t="shared" si="1"/>
        <v>0.48979591836734693</v>
      </c>
      <c r="K27" s="1">
        <f t="shared" si="2"/>
        <v>0.1653061224489796</v>
      </c>
      <c r="L27" s="1">
        <f t="shared" si="2"/>
        <v>0.20068027210884354</v>
      </c>
      <c r="M27" s="1">
        <f t="shared" si="2"/>
        <v>0.37619047619047619</v>
      </c>
      <c r="N27" s="1">
        <f t="shared" si="2"/>
        <v>0.2578231292517007</v>
      </c>
      <c r="O27" s="1">
        <f t="shared" si="3"/>
        <v>8.1632653061224483E-2</v>
      </c>
      <c r="P27" s="1">
        <f t="shared" si="3"/>
        <v>9.7959183673469383E-2</v>
      </c>
      <c r="Q27" s="1">
        <f t="shared" si="3"/>
        <v>0.23265306122448978</v>
      </c>
      <c r="R27" s="1">
        <f t="shared" si="3"/>
        <v>0.58775510204081638</v>
      </c>
      <c r="S27" s="2">
        <f t="shared" si="4"/>
        <v>0.91836734693877553</v>
      </c>
    </row>
    <row r="28" spans="1:19" x14ac:dyDescent="0.25">
      <c r="A28" t="s">
        <v>31</v>
      </c>
      <c r="B28" t="s">
        <v>32</v>
      </c>
      <c r="C28" s="1">
        <f t="shared" si="0"/>
        <v>0.11483467381590706</v>
      </c>
      <c r="D28" s="1">
        <f t="shared" si="0"/>
        <v>0.15013404825737264</v>
      </c>
      <c r="E28" s="1">
        <f t="shared" si="0"/>
        <v>0.27345844504021449</v>
      </c>
      <c r="F28" s="1">
        <f t="shared" si="0"/>
        <v>0.4615728328865058</v>
      </c>
      <c r="G28" s="1">
        <f t="shared" si="1"/>
        <v>8.1322609472743515E-2</v>
      </c>
      <c r="H28" s="1">
        <f t="shared" si="1"/>
        <v>9.8302055406613048E-2</v>
      </c>
      <c r="I28" s="1">
        <f t="shared" si="1"/>
        <v>0.22162645218945487</v>
      </c>
      <c r="J28" s="1">
        <f t="shared" si="1"/>
        <v>0.59874888293118855</v>
      </c>
      <c r="K28" s="1">
        <f t="shared" si="2"/>
        <v>0.14030384271671134</v>
      </c>
      <c r="L28" s="1">
        <f t="shared" si="2"/>
        <v>0.14789991063449509</v>
      </c>
      <c r="M28" s="1">
        <f t="shared" si="2"/>
        <v>0.35254691689008044</v>
      </c>
      <c r="N28" s="1">
        <f t="shared" si="2"/>
        <v>0.35924932975871315</v>
      </c>
      <c r="O28" s="1">
        <f t="shared" si="3"/>
        <v>6.3002680965147453E-2</v>
      </c>
      <c r="P28" s="1">
        <f t="shared" si="3"/>
        <v>8.087578194816801E-2</v>
      </c>
      <c r="Q28" s="1">
        <f t="shared" si="3"/>
        <v>0.18185880250223413</v>
      </c>
      <c r="R28" s="1">
        <f t="shared" si="3"/>
        <v>0.67426273458445041</v>
      </c>
      <c r="S28" s="2">
        <f t="shared" si="4"/>
        <v>0.93699731903485262</v>
      </c>
    </row>
    <row r="29" spans="1:19" x14ac:dyDescent="0.25">
      <c r="A29" t="s">
        <v>33</v>
      </c>
      <c r="B29" t="s">
        <v>34</v>
      </c>
      <c r="C29" s="1">
        <f t="shared" si="0"/>
        <v>0.13185878349638452</v>
      </c>
      <c r="D29" s="1">
        <f t="shared" si="0"/>
        <v>0.17822203317737134</v>
      </c>
      <c r="E29" s="1">
        <f t="shared" si="0"/>
        <v>0.32454274776690772</v>
      </c>
      <c r="F29" s="1">
        <f t="shared" si="0"/>
        <v>0.36537643555933647</v>
      </c>
      <c r="G29" s="1">
        <f t="shared" si="1"/>
        <v>8.4644831986388766E-2</v>
      </c>
      <c r="H29" s="1">
        <f t="shared" si="1"/>
        <v>0.10038281582305401</v>
      </c>
      <c r="I29" s="1">
        <f t="shared" si="1"/>
        <v>0.25308379413015736</v>
      </c>
      <c r="J29" s="1">
        <f t="shared" si="1"/>
        <v>0.56188855806039983</v>
      </c>
      <c r="K29" s="1">
        <f t="shared" si="2"/>
        <v>0.16248404934070609</v>
      </c>
      <c r="L29" s="1">
        <f t="shared" si="2"/>
        <v>0.17992343683538919</v>
      </c>
      <c r="M29" s="1">
        <f t="shared" si="2"/>
        <v>0.35431731178222031</v>
      </c>
      <c r="N29" s="1">
        <f t="shared" si="2"/>
        <v>0.3032752020416844</v>
      </c>
      <c r="O29" s="1">
        <f t="shared" si="3"/>
        <v>5.6571671629094003E-2</v>
      </c>
      <c r="P29" s="1">
        <f t="shared" si="3"/>
        <v>9.6554657592513818E-2</v>
      </c>
      <c r="Q29" s="1">
        <f t="shared" si="3"/>
        <v>0.21097405359421523</v>
      </c>
      <c r="R29" s="1">
        <f t="shared" si="3"/>
        <v>0.63589961718417698</v>
      </c>
      <c r="S29" s="2">
        <f t="shared" si="4"/>
        <v>0.94342832837090596</v>
      </c>
    </row>
    <row r="30" spans="1:19" x14ac:dyDescent="0.25">
      <c r="A30" t="s">
        <v>35</v>
      </c>
      <c r="B30" t="s">
        <v>36</v>
      </c>
      <c r="C30" s="1">
        <f t="shared" si="0"/>
        <v>7.2183098591549297E-2</v>
      </c>
      <c r="D30" s="1">
        <f t="shared" si="0"/>
        <v>0.19659624413145541</v>
      </c>
      <c r="E30" s="1">
        <f t="shared" si="0"/>
        <v>0.33861502347417838</v>
      </c>
      <c r="F30" s="1">
        <f t="shared" si="0"/>
        <v>0.39260563380281688</v>
      </c>
      <c r="G30" s="1">
        <f t="shared" si="1"/>
        <v>4.8708920187793429E-2</v>
      </c>
      <c r="H30" s="1">
        <f t="shared" si="1"/>
        <v>8.6854460093896718E-2</v>
      </c>
      <c r="I30" s="1">
        <f t="shared" si="1"/>
        <v>0.29694835680751175</v>
      </c>
      <c r="J30" s="1">
        <f t="shared" si="1"/>
        <v>0.56748826291079812</v>
      </c>
      <c r="K30" s="1">
        <f t="shared" si="2"/>
        <v>8.9788732394366202E-2</v>
      </c>
      <c r="L30" s="1">
        <f t="shared" si="2"/>
        <v>0.18485915492957747</v>
      </c>
      <c r="M30" s="1">
        <f t="shared" si="2"/>
        <v>0.38791079812206575</v>
      </c>
      <c r="N30" s="1">
        <f t="shared" si="2"/>
        <v>0.33744131455399062</v>
      </c>
      <c r="O30" s="1">
        <f t="shared" si="3"/>
        <v>3.4624413145539906E-2</v>
      </c>
      <c r="P30" s="1">
        <f t="shared" si="3"/>
        <v>7.6877934272300469E-2</v>
      </c>
      <c r="Q30" s="1">
        <f t="shared" si="3"/>
        <v>0.23826291079812206</v>
      </c>
      <c r="R30" s="1">
        <f t="shared" si="3"/>
        <v>0.65023474178403751</v>
      </c>
      <c r="S30" s="2">
        <f t="shared" si="4"/>
        <v>0.96537558685446001</v>
      </c>
    </row>
    <row r="31" spans="1:19" x14ac:dyDescent="0.25">
      <c r="A31" t="s">
        <v>37</v>
      </c>
      <c r="B31" t="s">
        <v>38</v>
      </c>
      <c r="C31" s="1">
        <f t="shared" si="0"/>
        <v>0.12108843537414966</v>
      </c>
      <c r="D31" s="1">
        <f t="shared" si="0"/>
        <v>0.12448979591836734</v>
      </c>
      <c r="E31" s="1">
        <f t="shared" si="0"/>
        <v>0.2578231292517007</v>
      </c>
      <c r="F31" s="1">
        <f t="shared" si="0"/>
        <v>0.49659863945578231</v>
      </c>
      <c r="G31" s="1">
        <f t="shared" si="1"/>
        <v>7.9591836734693874E-2</v>
      </c>
      <c r="H31" s="1">
        <f t="shared" si="1"/>
        <v>7.4149659863945575E-2</v>
      </c>
      <c r="I31" s="1">
        <f t="shared" si="1"/>
        <v>0.19251700680272107</v>
      </c>
      <c r="J31" s="1">
        <f t="shared" si="1"/>
        <v>0.65374149659863945</v>
      </c>
      <c r="K31" s="1">
        <f t="shared" si="2"/>
        <v>0.14489795918367346</v>
      </c>
      <c r="L31" s="1">
        <f t="shared" si="2"/>
        <v>0.11292517006802721</v>
      </c>
      <c r="M31" s="1">
        <f t="shared" si="2"/>
        <v>0.32857142857142857</v>
      </c>
      <c r="N31" s="1">
        <f t="shared" si="2"/>
        <v>0.41360544217687073</v>
      </c>
      <c r="O31" s="1">
        <f t="shared" si="3"/>
        <v>6.0544217687074832E-2</v>
      </c>
      <c r="P31" s="1">
        <f t="shared" si="3"/>
        <v>7.8231292517006806E-2</v>
      </c>
      <c r="Q31" s="1">
        <f t="shared" si="3"/>
        <v>0.13333333333333333</v>
      </c>
      <c r="R31" s="1">
        <f t="shared" si="3"/>
        <v>0.72789115646258506</v>
      </c>
      <c r="S31" s="2">
        <f t="shared" si="4"/>
        <v>0.93945578231292515</v>
      </c>
    </row>
    <row r="32" spans="1:19" x14ac:dyDescent="0.25">
      <c r="A32" t="s">
        <v>39</v>
      </c>
      <c r="B32" t="s">
        <v>40</v>
      </c>
      <c r="C32" s="1">
        <f t="shared" si="0"/>
        <v>9.5556617295747728E-2</v>
      </c>
      <c r="D32" s="1">
        <f t="shared" si="0"/>
        <v>0.19827998088867654</v>
      </c>
      <c r="E32" s="1">
        <f t="shared" si="0"/>
        <v>0.34495938843764928</v>
      </c>
      <c r="F32" s="1">
        <f t="shared" si="0"/>
        <v>0.3612040133779264</v>
      </c>
      <c r="G32" s="1">
        <f t="shared" si="1"/>
        <v>5.9245102723363592E-2</v>
      </c>
      <c r="H32" s="1">
        <f t="shared" si="1"/>
        <v>8.7434304825609169E-2</v>
      </c>
      <c r="I32" s="1">
        <f t="shared" si="1"/>
        <v>0.28141423793597709</v>
      </c>
      <c r="J32" s="1">
        <f t="shared" si="1"/>
        <v>0.57190635451505012</v>
      </c>
      <c r="K32" s="1">
        <f t="shared" si="2"/>
        <v>0.10606784519827998</v>
      </c>
      <c r="L32" s="1">
        <f t="shared" si="2"/>
        <v>0.19827998088867654</v>
      </c>
      <c r="M32" s="1">
        <f t="shared" si="2"/>
        <v>0.38795986622073581</v>
      </c>
      <c r="N32" s="1">
        <f t="shared" si="2"/>
        <v>0.30769230769230771</v>
      </c>
      <c r="O32" s="1">
        <f t="shared" si="3"/>
        <v>4.3956043956043959E-2</v>
      </c>
      <c r="P32" s="1">
        <f t="shared" si="3"/>
        <v>7.4534161490683232E-2</v>
      </c>
      <c r="Q32" s="1">
        <f t="shared" si="3"/>
        <v>0.23650262780697565</v>
      </c>
      <c r="R32" s="1">
        <f t="shared" si="3"/>
        <v>0.64500716674629721</v>
      </c>
      <c r="S32" s="2">
        <f t="shared" si="4"/>
        <v>0.95604395604395609</v>
      </c>
    </row>
    <row r="33" spans="1:19" x14ac:dyDescent="0.25">
      <c r="A33" t="s">
        <v>41</v>
      </c>
      <c r="B33" t="s">
        <v>42</v>
      </c>
      <c r="C33" s="1">
        <f t="shared" si="0"/>
        <v>0.11847133757961784</v>
      </c>
      <c r="D33" s="1">
        <f t="shared" si="0"/>
        <v>0.15753715498938428</v>
      </c>
      <c r="E33" s="1">
        <f t="shared" si="0"/>
        <v>0.31762208067940551</v>
      </c>
      <c r="F33" s="1">
        <f t="shared" si="0"/>
        <v>0.40636942675159238</v>
      </c>
      <c r="G33" s="1">
        <f t="shared" si="1"/>
        <v>8.4501061571125261E-2</v>
      </c>
      <c r="H33" s="1">
        <f t="shared" si="1"/>
        <v>8.025477707006369E-2</v>
      </c>
      <c r="I33" s="1">
        <f t="shared" si="1"/>
        <v>0.24501061571125266</v>
      </c>
      <c r="J33" s="1">
        <f t="shared" si="1"/>
        <v>0.59023354564755837</v>
      </c>
      <c r="K33" s="1">
        <f t="shared" si="2"/>
        <v>0.14607218683651804</v>
      </c>
      <c r="L33" s="1">
        <f t="shared" si="2"/>
        <v>0.14394904458598726</v>
      </c>
      <c r="M33" s="1">
        <f t="shared" si="2"/>
        <v>0.36220806794055199</v>
      </c>
      <c r="N33" s="1">
        <f t="shared" si="2"/>
        <v>0.34777070063694265</v>
      </c>
      <c r="O33" s="1">
        <f t="shared" si="3"/>
        <v>6.0721868365180467E-2</v>
      </c>
      <c r="P33" s="1">
        <f t="shared" si="3"/>
        <v>7.0912951167728236E-2</v>
      </c>
      <c r="Q33" s="1">
        <f t="shared" si="3"/>
        <v>0.21401273885350319</v>
      </c>
      <c r="R33" s="1">
        <f t="shared" si="3"/>
        <v>0.65435244161358808</v>
      </c>
      <c r="S33" s="2">
        <f t="shared" si="4"/>
        <v>0.93927813163481955</v>
      </c>
    </row>
    <row r="34" spans="1:19" x14ac:dyDescent="0.25">
      <c r="A34" t="s">
        <v>43</v>
      </c>
      <c r="B34" t="s">
        <v>44</v>
      </c>
      <c r="C34" s="1">
        <f t="shared" si="0"/>
        <v>0.19960278053624628</v>
      </c>
      <c r="D34" s="1">
        <f t="shared" si="0"/>
        <v>0.16782522343594836</v>
      </c>
      <c r="E34" s="1">
        <f t="shared" si="0"/>
        <v>0.24925521350546176</v>
      </c>
      <c r="F34" s="1">
        <f t="shared" si="0"/>
        <v>0.38331678252234358</v>
      </c>
      <c r="G34" s="1">
        <f t="shared" si="1"/>
        <v>0.15094339622641509</v>
      </c>
      <c r="H34" s="1">
        <f t="shared" si="1"/>
        <v>0.12711022840119166</v>
      </c>
      <c r="I34" s="1">
        <f t="shared" si="1"/>
        <v>0.19463753723932473</v>
      </c>
      <c r="J34" s="1">
        <f t="shared" si="1"/>
        <v>0.5273088381330685</v>
      </c>
      <c r="K34" s="1">
        <f t="shared" si="2"/>
        <v>0.22740814299900694</v>
      </c>
      <c r="L34" s="1">
        <f t="shared" si="2"/>
        <v>0.14498510427010924</v>
      </c>
      <c r="M34" s="1">
        <f t="shared" si="2"/>
        <v>0.28103277060575971</v>
      </c>
      <c r="N34" s="1">
        <f t="shared" si="2"/>
        <v>0.34657398212512414</v>
      </c>
      <c r="O34" s="1">
        <f t="shared" si="3"/>
        <v>0.11817279046673287</v>
      </c>
      <c r="P34" s="1">
        <f t="shared" si="3"/>
        <v>0.11022840119165839</v>
      </c>
      <c r="Q34" s="1">
        <f t="shared" si="3"/>
        <v>0.18967229394240318</v>
      </c>
      <c r="R34" s="1">
        <f t="shared" si="3"/>
        <v>0.58192651439920551</v>
      </c>
      <c r="S34" s="2">
        <f>+Q34+R34+P34</f>
        <v>0.8818272095332671</v>
      </c>
    </row>
    <row r="35" spans="1:19" x14ac:dyDescent="0.25">
      <c r="A35" t="s">
        <v>45</v>
      </c>
      <c r="B35" t="s">
        <v>46</v>
      </c>
      <c r="C35" s="1">
        <f>+C16/($C16+$D16+$E16+$F16)</f>
        <v>0.39014778325123151</v>
      </c>
      <c r="D35" s="1">
        <f t="shared" ref="D35:R35" si="5">+D16/($C16+$D16+$E16+$F16)</f>
        <v>0.13004926108374384</v>
      </c>
      <c r="E35" s="1">
        <f t="shared" si="5"/>
        <v>0.18916256157635469</v>
      </c>
      <c r="F35" s="1">
        <f t="shared" si="5"/>
        <v>0.29064039408866993</v>
      </c>
      <c r="G35" s="1">
        <f t="shared" si="5"/>
        <v>0.2935960591133005</v>
      </c>
      <c r="H35" s="1">
        <f t="shared" si="5"/>
        <v>0.14679802955665025</v>
      </c>
      <c r="I35" s="1">
        <f t="shared" si="5"/>
        <v>0.14778325123152711</v>
      </c>
      <c r="J35" s="1">
        <f t="shared" si="5"/>
        <v>0.41182266009852214</v>
      </c>
      <c r="K35" s="1">
        <f t="shared" si="5"/>
        <v>0.41970443349753694</v>
      </c>
      <c r="L35" s="1">
        <f t="shared" si="5"/>
        <v>0.11822660098522167</v>
      </c>
      <c r="M35" s="1">
        <f t="shared" si="5"/>
        <v>0.20788177339901479</v>
      </c>
      <c r="N35" s="1">
        <f t="shared" si="5"/>
        <v>0.2541871921182266</v>
      </c>
      <c r="O35" s="1">
        <f t="shared" si="5"/>
        <v>0.25517241379310346</v>
      </c>
      <c r="P35" s="1">
        <f t="shared" si="5"/>
        <v>0.15862068965517243</v>
      </c>
      <c r="Q35" s="1">
        <f t="shared" si="5"/>
        <v>0.12019704433497537</v>
      </c>
      <c r="R35" s="1">
        <f t="shared" si="5"/>
        <v>0.46600985221674879</v>
      </c>
      <c r="S35" s="1">
        <f>+Q35+R35+P35</f>
        <v>0.7448275862068966</v>
      </c>
    </row>
    <row r="36" spans="1:19" x14ac:dyDescent="0.25">
      <c r="A36" t="s">
        <v>49</v>
      </c>
      <c r="B36" t="s">
        <v>18</v>
      </c>
      <c r="C36" s="1">
        <f>+C18/($C18+$D18+$E18+$F18)</f>
        <v>0.15272036271502867</v>
      </c>
      <c r="D36" s="1">
        <f t="shared" ref="D36:R36" si="6">+D18/($C18+$D18+$E18+$F18)</f>
        <v>0.16828910521402854</v>
      </c>
      <c r="E36" s="1">
        <f t="shared" si="6"/>
        <v>0.29240565408721164</v>
      </c>
      <c r="F36" s="1">
        <f t="shared" si="6"/>
        <v>0.38658487798373115</v>
      </c>
      <c r="G36" s="1">
        <f t="shared" si="6"/>
        <v>0.1099479930657421</v>
      </c>
      <c r="H36" s="1">
        <f t="shared" si="6"/>
        <v>0.10244699293239098</v>
      </c>
      <c r="I36" s="1">
        <f t="shared" si="6"/>
        <v>0.23653153753833844</v>
      </c>
      <c r="J36" s="1">
        <f t="shared" si="6"/>
        <v>0.55107347646352844</v>
      </c>
      <c r="K36" s="1">
        <f t="shared" si="6"/>
        <v>0.17585678090412055</v>
      </c>
      <c r="L36" s="1">
        <f t="shared" si="6"/>
        <v>0.1601546872916389</v>
      </c>
      <c r="M36" s="1">
        <f t="shared" si="6"/>
        <v>0.33107747699693291</v>
      </c>
      <c r="N36" s="1">
        <f t="shared" si="6"/>
        <v>0.33291105480730765</v>
      </c>
      <c r="O36" s="1">
        <f t="shared" si="6"/>
        <v>8.5511401520202687E-2</v>
      </c>
      <c r="P36" s="1">
        <f t="shared" si="6"/>
        <v>9.3012401653553803E-2</v>
      </c>
      <c r="Q36" s="1">
        <f t="shared" si="6"/>
        <v>0.19962661688225097</v>
      </c>
      <c r="R36" s="1">
        <f t="shared" si="6"/>
        <v>0.62184957994399248</v>
      </c>
      <c r="S36" s="2">
        <f>+Q36+R36+P36</f>
        <v>0.91448859847979724</v>
      </c>
    </row>
    <row r="38" spans="1:19" x14ac:dyDescent="0.25">
      <c r="C38" t="s">
        <v>83</v>
      </c>
      <c r="D38" t="s">
        <v>84</v>
      </c>
      <c r="E38" t="s">
        <v>61</v>
      </c>
      <c r="F38" t="s">
        <v>85</v>
      </c>
    </row>
    <row r="39" spans="1:19" x14ac:dyDescent="0.25">
      <c r="B39" t="s">
        <v>57</v>
      </c>
      <c r="C39" s="2">
        <v>0.15</v>
      </c>
      <c r="D39" s="2">
        <v>0.11</v>
      </c>
      <c r="E39" s="2">
        <v>0.18</v>
      </c>
      <c r="F39" s="2">
        <v>0.09</v>
      </c>
    </row>
    <row r="40" spans="1:19" x14ac:dyDescent="0.25">
      <c r="B40" t="s">
        <v>67</v>
      </c>
      <c r="C40" s="2">
        <v>0.17</v>
      </c>
      <c r="D40" s="2">
        <v>0.1</v>
      </c>
      <c r="E40" s="2">
        <v>0.16</v>
      </c>
      <c r="F40" s="2">
        <v>0.09</v>
      </c>
    </row>
    <row r="41" spans="1:19" x14ac:dyDescent="0.25">
      <c r="B41" t="s">
        <v>86</v>
      </c>
      <c r="C41" s="2">
        <v>0.28999999999999998</v>
      </c>
      <c r="D41" s="2">
        <v>0.24</v>
      </c>
      <c r="E41" s="2">
        <v>0.33</v>
      </c>
      <c r="F41" s="2">
        <v>0.2</v>
      </c>
    </row>
    <row r="42" spans="1:19" x14ac:dyDescent="0.25">
      <c r="B42" t="s">
        <v>68</v>
      </c>
      <c r="C42" s="2">
        <v>0.39</v>
      </c>
      <c r="D42" s="2">
        <v>0.55000000000000004</v>
      </c>
      <c r="E42" s="2">
        <v>0.33</v>
      </c>
      <c r="F42" s="2">
        <v>0.62</v>
      </c>
    </row>
  </sheetData>
  <mergeCells count="4">
    <mergeCell ref="C20:F20"/>
    <mergeCell ref="G20:J20"/>
    <mergeCell ref="K20:N20"/>
    <mergeCell ref="O20:R2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54"/>
  <sheetViews>
    <sheetView topLeftCell="A7" zoomScale="70" zoomScaleNormal="70" workbookViewId="0">
      <selection activeCell="S47" sqref="S47"/>
    </sheetView>
  </sheetViews>
  <sheetFormatPr baseColWidth="10" defaultColWidth="11.42578125" defaultRowHeight="15" x14ac:dyDescent="0.25"/>
  <cols>
    <col min="4" max="4" width="13" bestFit="1" customWidth="1"/>
    <col min="5" max="5" width="16.42578125" bestFit="1" customWidth="1"/>
    <col min="6" max="6" width="17.42578125" customWidth="1"/>
    <col min="7" max="7" width="9.42578125" bestFit="1" customWidth="1"/>
    <col min="8" max="8" width="11.5703125" bestFit="1" customWidth="1"/>
    <col min="9" max="9" width="14.85546875" bestFit="1" customWidth="1"/>
    <col min="10" max="10" width="17.28515625" bestFit="1" customWidth="1"/>
    <col min="13" max="13" width="17.140625" bestFit="1" customWidth="1"/>
    <col min="14" max="14" width="19.42578125" bestFit="1" customWidth="1"/>
    <col min="15" max="15" width="11.5703125" bestFit="1" customWidth="1"/>
    <col min="17" max="17" width="17.140625" bestFit="1" customWidth="1"/>
    <col min="18" max="18" width="19.42578125" bestFit="1" customWidth="1"/>
    <col min="19" max="19" width="21.5703125" bestFit="1" customWidth="1"/>
  </cols>
  <sheetData>
    <row r="1" spans="1:19" x14ac:dyDescent="0.25">
      <c r="A1" t="s">
        <v>0</v>
      </c>
      <c r="B1" t="s">
        <v>1</v>
      </c>
      <c r="C1" t="s">
        <v>2</v>
      </c>
      <c r="D1" t="s">
        <v>69</v>
      </c>
      <c r="E1" t="s">
        <v>70</v>
      </c>
      <c r="F1" t="s">
        <v>71</v>
      </c>
      <c r="G1" t="s">
        <v>6</v>
      </c>
      <c r="H1" t="s">
        <v>72</v>
      </c>
      <c r="I1" t="s">
        <v>73</v>
      </c>
      <c r="J1" t="s">
        <v>74</v>
      </c>
      <c r="K1" t="s">
        <v>10</v>
      </c>
      <c r="L1" t="s">
        <v>75</v>
      </c>
      <c r="M1" t="s">
        <v>76</v>
      </c>
      <c r="N1" t="s">
        <v>77</v>
      </c>
      <c r="O1" t="s">
        <v>14</v>
      </c>
      <c r="P1" t="s">
        <v>78</v>
      </c>
      <c r="Q1" t="s">
        <v>79</v>
      </c>
      <c r="R1" t="s">
        <v>80</v>
      </c>
      <c r="S1" t="s">
        <v>18</v>
      </c>
    </row>
    <row r="2" spans="1:19" x14ac:dyDescent="0.25">
      <c r="A2" t="s">
        <v>19</v>
      </c>
      <c r="B2" t="s">
        <v>20</v>
      </c>
      <c r="C2">
        <v>592</v>
      </c>
      <c r="D2">
        <v>460</v>
      </c>
      <c r="E2">
        <v>766</v>
      </c>
      <c r="F2">
        <v>1042</v>
      </c>
      <c r="G2">
        <v>417</v>
      </c>
      <c r="H2">
        <v>340</v>
      </c>
      <c r="I2">
        <v>629</v>
      </c>
      <c r="J2">
        <v>1474</v>
      </c>
      <c r="K2">
        <v>679</v>
      </c>
      <c r="L2">
        <v>392</v>
      </c>
      <c r="M2">
        <v>833</v>
      </c>
      <c r="N2">
        <v>956</v>
      </c>
      <c r="O2">
        <v>335</v>
      </c>
      <c r="P2">
        <v>301</v>
      </c>
      <c r="Q2">
        <v>580</v>
      </c>
      <c r="R2">
        <v>1644</v>
      </c>
      <c r="S2">
        <v>2860</v>
      </c>
    </row>
    <row r="3" spans="1:19" x14ac:dyDescent="0.25">
      <c r="A3" t="s">
        <v>21</v>
      </c>
      <c r="B3" t="s">
        <v>22</v>
      </c>
      <c r="C3">
        <v>380</v>
      </c>
      <c r="D3">
        <v>320</v>
      </c>
      <c r="E3">
        <v>600</v>
      </c>
      <c r="F3">
        <v>790</v>
      </c>
      <c r="G3">
        <v>267</v>
      </c>
      <c r="H3">
        <v>226</v>
      </c>
      <c r="I3">
        <v>487</v>
      </c>
      <c r="J3">
        <v>1110</v>
      </c>
      <c r="K3">
        <v>428</v>
      </c>
      <c r="L3">
        <v>307</v>
      </c>
      <c r="M3">
        <v>640</v>
      </c>
      <c r="N3">
        <v>715</v>
      </c>
      <c r="O3">
        <v>234</v>
      </c>
      <c r="P3">
        <v>188</v>
      </c>
      <c r="Q3">
        <v>421</v>
      </c>
      <c r="R3">
        <v>1247</v>
      </c>
      <c r="S3">
        <v>2090</v>
      </c>
    </row>
    <row r="4" spans="1:19" x14ac:dyDescent="0.25">
      <c r="A4" t="s">
        <v>23</v>
      </c>
      <c r="B4" t="s">
        <v>24</v>
      </c>
      <c r="C4">
        <v>598</v>
      </c>
      <c r="D4">
        <v>639</v>
      </c>
      <c r="E4">
        <v>1205</v>
      </c>
      <c r="F4">
        <v>1440</v>
      </c>
      <c r="G4">
        <v>459</v>
      </c>
      <c r="H4">
        <v>396</v>
      </c>
      <c r="I4">
        <v>892</v>
      </c>
      <c r="J4">
        <v>2135</v>
      </c>
      <c r="K4">
        <v>682</v>
      </c>
      <c r="L4">
        <v>608</v>
      </c>
      <c r="M4">
        <v>1317</v>
      </c>
      <c r="N4">
        <v>1275</v>
      </c>
      <c r="O4">
        <v>372</v>
      </c>
      <c r="P4">
        <v>364</v>
      </c>
      <c r="Q4">
        <v>816</v>
      </c>
      <c r="R4">
        <v>2330</v>
      </c>
      <c r="S4">
        <v>3882</v>
      </c>
    </row>
    <row r="5" spans="1:19" x14ac:dyDescent="0.25">
      <c r="A5" t="s">
        <v>25</v>
      </c>
      <c r="B5" t="s">
        <v>26</v>
      </c>
      <c r="C5">
        <v>638</v>
      </c>
      <c r="D5">
        <v>632</v>
      </c>
      <c r="E5">
        <v>1233</v>
      </c>
      <c r="F5">
        <v>1296</v>
      </c>
      <c r="G5">
        <v>495</v>
      </c>
      <c r="H5">
        <v>382</v>
      </c>
      <c r="I5">
        <v>970</v>
      </c>
      <c r="J5">
        <v>1952</v>
      </c>
      <c r="K5">
        <v>710</v>
      </c>
      <c r="L5">
        <v>618</v>
      </c>
      <c r="M5">
        <v>1383</v>
      </c>
      <c r="N5">
        <v>1088</v>
      </c>
      <c r="O5">
        <v>390</v>
      </c>
      <c r="P5">
        <v>374</v>
      </c>
      <c r="Q5">
        <v>842</v>
      </c>
      <c r="R5">
        <v>2193</v>
      </c>
      <c r="S5">
        <v>3799</v>
      </c>
    </row>
    <row r="6" spans="1:19" x14ac:dyDescent="0.25">
      <c r="A6" t="s">
        <v>27</v>
      </c>
      <c r="B6" t="s">
        <v>28</v>
      </c>
      <c r="C6">
        <v>46</v>
      </c>
      <c r="D6">
        <v>63</v>
      </c>
      <c r="E6">
        <v>144</v>
      </c>
      <c r="F6">
        <v>170</v>
      </c>
      <c r="G6">
        <v>27</v>
      </c>
      <c r="H6">
        <v>40</v>
      </c>
      <c r="I6">
        <v>82</v>
      </c>
      <c r="J6">
        <v>274</v>
      </c>
      <c r="K6">
        <v>48</v>
      </c>
      <c r="L6">
        <v>63</v>
      </c>
      <c r="M6">
        <v>155</v>
      </c>
      <c r="N6">
        <v>157</v>
      </c>
      <c r="O6">
        <v>23</v>
      </c>
      <c r="P6">
        <v>30</v>
      </c>
      <c r="Q6">
        <v>82</v>
      </c>
      <c r="R6">
        <v>288</v>
      </c>
      <c r="S6">
        <v>423</v>
      </c>
    </row>
    <row r="7" spans="1:19" x14ac:dyDescent="0.25">
      <c r="A7" t="s">
        <v>29</v>
      </c>
      <c r="B7" t="s">
        <v>30</v>
      </c>
      <c r="C7">
        <v>170</v>
      </c>
      <c r="D7">
        <v>206</v>
      </c>
      <c r="E7">
        <v>352</v>
      </c>
      <c r="F7">
        <v>297</v>
      </c>
      <c r="G7">
        <v>127</v>
      </c>
      <c r="H7">
        <v>120</v>
      </c>
      <c r="I7">
        <v>307</v>
      </c>
      <c r="J7">
        <v>471</v>
      </c>
      <c r="K7">
        <v>182</v>
      </c>
      <c r="L7">
        <v>216</v>
      </c>
      <c r="M7">
        <v>379</v>
      </c>
      <c r="N7">
        <v>248</v>
      </c>
      <c r="O7">
        <v>91</v>
      </c>
      <c r="P7">
        <v>117</v>
      </c>
      <c r="Q7">
        <v>262</v>
      </c>
      <c r="R7">
        <v>555</v>
      </c>
      <c r="S7">
        <v>1025</v>
      </c>
    </row>
    <row r="8" spans="1:19" x14ac:dyDescent="0.25">
      <c r="A8" t="s">
        <v>31</v>
      </c>
      <c r="B8" t="s">
        <v>32</v>
      </c>
      <c r="C8">
        <v>242</v>
      </c>
      <c r="D8">
        <v>285</v>
      </c>
      <c r="E8">
        <v>564</v>
      </c>
      <c r="F8">
        <v>950</v>
      </c>
      <c r="G8">
        <v>176</v>
      </c>
      <c r="H8">
        <v>194</v>
      </c>
      <c r="I8">
        <v>448</v>
      </c>
      <c r="J8">
        <v>1223</v>
      </c>
      <c r="K8">
        <v>283</v>
      </c>
      <c r="L8">
        <v>323</v>
      </c>
      <c r="M8">
        <v>746</v>
      </c>
      <c r="N8">
        <v>689</v>
      </c>
      <c r="O8">
        <v>130</v>
      </c>
      <c r="P8">
        <v>180</v>
      </c>
      <c r="Q8">
        <v>360</v>
      </c>
      <c r="R8">
        <v>1371</v>
      </c>
      <c r="S8">
        <v>2041</v>
      </c>
    </row>
    <row r="9" spans="1:19" x14ac:dyDescent="0.25">
      <c r="A9" t="s">
        <v>33</v>
      </c>
      <c r="B9" t="s">
        <v>34</v>
      </c>
      <c r="C9">
        <v>267</v>
      </c>
      <c r="D9">
        <v>380</v>
      </c>
      <c r="E9">
        <v>645</v>
      </c>
      <c r="F9">
        <v>692</v>
      </c>
      <c r="G9">
        <v>181</v>
      </c>
      <c r="H9">
        <v>201</v>
      </c>
      <c r="I9">
        <v>532</v>
      </c>
      <c r="J9">
        <v>1070</v>
      </c>
      <c r="K9">
        <v>321</v>
      </c>
      <c r="L9">
        <v>365</v>
      </c>
      <c r="M9">
        <v>736</v>
      </c>
      <c r="N9">
        <v>562</v>
      </c>
      <c r="O9">
        <v>132</v>
      </c>
      <c r="P9">
        <v>202</v>
      </c>
      <c r="Q9">
        <v>419</v>
      </c>
      <c r="R9">
        <v>1231</v>
      </c>
      <c r="S9">
        <v>1984</v>
      </c>
    </row>
    <row r="10" spans="1:19" x14ac:dyDescent="0.25">
      <c r="A10" t="s">
        <v>35</v>
      </c>
      <c r="B10" t="s">
        <v>36</v>
      </c>
      <c r="C10">
        <v>122</v>
      </c>
      <c r="D10">
        <v>283</v>
      </c>
      <c r="E10">
        <v>512</v>
      </c>
      <c r="F10">
        <v>573</v>
      </c>
      <c r="G10">
        <v>81</v>
      </c>
      <c r="H10">
        <v>133</v>
      </c>
      <c r="I10">
        <v>432</v>
      </c>
      <c r="J10">
        <v>844</v>
      </c>
      <c r="K10">
        <v>139</v>
      </c>
      <c r="L10">
        <v>285</v>
      </c>
      <c r="M10">
        <v>584</v>
      </c>
      <c r="N10">
        <v>482</v>
      </c>
      <c r="O10">
        <v>61</v>
      </c>
      <c r="P10">
        <v>112</v>
      </c>
      <c r="Q10">
        <v>372</v>
      </c>
      <c r="R10">
        <v>945</v>
      </c>
      <c r="S10">
        <v>1490</v>
      </c>
    </row>
    <row r="11" spans="1:19" x14ac:dyDescent="0.25">
      <c r="A11" t="s">
        <v>37</v>
      </c>
      <c r="B11" t="s">
        <v>38</v>
      </c>
      <c r="C11">
        <v>148</v>
      </c>
      <c r="D11">
        <v>160</v>
      </c>
      <c r="E11">
        <v>358</v>
      </c>
      <c r="F11">
        <v>543</v>
      </c>
      <c r="G11">
        <v>107</v>
      </c>
      <c r="H11">
        <v>92</v>
      </c>
      <c r="I11">
        <v>252</v>
      </c>
      <c r="J11">
        <v>758</v>
      </c>
      <c r="K11">
        <v>175</v>
      </c>
      <c r="L11">
        <v>146</v>
      </c>
      <c r="M11">
        <v>427</v>
      </c>
      <c r="N11">
        <v>461</v>
      </c>
      <c r="O11">
        <v>85</v>
      </c>
      <c r="P11">
        <v>82</v>
      </c>
      <c r="Q11">
        <v>185</v>
      </c>
      <c r="R11">
        <v>857</v>
      </c>
      <c r="S11">
        <v>1209</v>
      </c>
    </row>
    <row r="12" spans="1:19" x14ac:dyDescent="0.25">
      <c r="A12" t="s">
        <v>39</v>
      </c>
      <c r="B12" t="s">
        <v>40</v>
      </c>
      <c r="C12">
        <v>211</v>
      </c>
      <c r="D12">
        <v>398</v>
      </c>
      <c r="E12">
        <v>724</v>
      </c>
      <c r="F12">
        <v>656</v>
      </c>
      <c r="G12">
        <v>128</v>
      </c>
      <c r="H12">
        <v>202</v>
      </c>
      <c r="I12">
        <v>604</v>
      </c>
      <c r="J12">
        <v>1055</v>
      </c>
      <c r="K12">
        <v>239</v>
      </c>
      <c r="L12">
        <v>400</v>
      </c>
      <c r="M12">
        <v>800</v>
      </c>
      <c r="N12">
        <v>550</v>
      </c>
      <c r="O12">
        <v>99</v>
      </c>
      <c r="P12">
        <v>171</v>
      </c>
      <c r="Q12">
        <v>531</v>
      </c>
      <c r="R12">
        <v>1188</v>
      </c>
      <c r="S12">
        <v>1989</v>
      </c>
    </row>
    <row r="13" spans="1:19" x14ac:dyDescent="0.25">
      <c r="A13" t="s">
        <v>41</v>
      </c>
      <c r="B13" t="s">
        <v>42</v>
      </c>
      <c r="C13">
        <v>292</v>
      </c>
      <c r="D13">
        <v>325</v>
      </c>
      <c r="E13">
        <v>683</v>
      </c>
      <c r="F13">
        <v>866</v>
      </c>
      <c r="G13">
        <v>193</v>
      </c>
      <c r="H13">
        <v>213</v>
      </c>
      <c r="I13">
        <v>475</v>
      </c>
      <c r="J13">
        <v>1285</v>
      </c>
      <c r="K13">
        <v>340</v>
      </c>
      <c r="L13">
        <v>325</v>
      </c>
      <c r="M13">
        <v>759</v>
      </c>
      <c r="N13">
        <v>742</v>
      </c>
      <c r="O13">
        <v>150</v>
      </c>
      <c r="P13">
        <v>188</v>
      </c>
      <c r="Q13">
        <v>396</v>
      </c>
      <c r="R13">
        <v>1432</v>
      </c>
      <c r="S13">
        <v>2166</v>
      </c>
    </row>
    <row r="14" spans="1:19" x14ac:dyDescent="0.25">
      <c r="A14" t="s">
        <v>43</v>
      </c>
      <c r="B14" t="s">
        <v>44</v>
      </c>
      <c r="C14">
        <v>188</v>
      </c>
      <c r="D14">
        <v>173</v>
      </c>
      <c r="E14">
        <v>239</v>
      </c>
      <c r="F14">
        <v>333</v>
      </c>
      <c r="G14">
        <v>157</v>
      </c>
      <c r="H14">
        <v>103</v>
      </c>
      <c r="I14">
        <v>200</v>
      </c>
      <c r="J14">
        <v>473</v>
      </c>
      <c r="K14">
        <v>213</v>
      </c>
      <c r="L14">
        <v>143</v>
      </c>
      <c r="M14">
        <v>294</v>
      </c>
      <c r="N14">
        <v>283</v>
      </c>
      <c r="O14">
        <v>121</v>
      </c>
      <c r="P14">
        <v>105</v>
      </c>
      <c r="Q14">
        <v>190</v>
      </c>
      <c r="R14">
        <v>517</v>
      </c>
      <c r="S14">
        <v>933</v>
      </c>
    </row>
    <row r="15" spans="1:19" x14ac:dyDescent="0.25">
      <c r="A15" t="s">
        <v>81</v>
      </c>
      <c r="B15" t="s">
        <v>82</v>
      </c>
      <c r="C15">
        <v>595</v>
      </c>
      <c r="D15">
        <v>315</v>
      </c>
      <c r="E15">
        <v>379</v>
      </c>
      <c r="F15">
        <v>606</v>
      </c>
      <c r="G15">
        <v>349</v>
      </c>
      <c r="H15">
        <v>347</v>
      </c>
      <c r="I15">
        <v>286</v>
      </c>
      <c r="J15">
        <v>913</v>
      </c>
      <c r="K15">
        <v>688</v>
      </c>
      <c r="L15">
        <v>276</v>
      </c>
      <c r="M15">
        <v>421</v>
      </c>
      <c r="N15">
        <v>510</v>
      </c>
      <c r="O15">
        <v>282</v>
      </c>
      <c r="P15">
        <v>364</v>
      </c>
      <c r="Q15">
        <v>265</v>
      </c>
      <c r="R15">
        <v>984</v>
      </c>
      <c r="S15">
        <v>1895</v>
      </c>
    </row>
    <row r="16" spans="1:19" x14ac:dyDescent="0.25">
      <c r="A16" t="s">
        <v>45</v>
      </c>
      <c r="B16" t="s">
        <v>46</v>
      </c>
      <c r="C16">
        <v>387</v>
      </c>
      <c r="D16">
        <v>131</v>
      </c>
      <c r="E16">
        <v>181</v>
      </c>
      <c r="F16">
        <v>253</v>
      </c>
      <c r="G16">
        <v>272</v>
      </c>
      <c r="H16">
        <v>150</v>
      </c>
      <c r="I16">
        <v>153</v>
      </c>
      <c r="J16">
        <v>377</v>
      </c>
      <c r="K16">
        <v>415</v>
      </c>
      <c r="L16">
        <v>112</v>
      </c>
      <c r="M16">
        <v>205</v>
      </c>
      <c r="N16">
        <v>220</v>
      </c>
      <c r="O16">
        <v>240</v>
      </c>
      <c r="P16">
        <v>163</v>
      </c>
      <c r="Q16">
        <v>135</v>
      </c>
      <c r="R16">
        <v>414</v>
      </c>
      <c r="S16">
        <v>952</v>
      </c>
    </row>
    <row r="17" spans="1:19" hidden="1" x14ac:dyDescent="0.25">
      <c r="A17" t="s">
        <v>47</v>
      </c>
      <c r="B17" t="s">
        <v>48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</row>
    <row r="18" spans="1:19" x14ac:dyDescent="0.25">
      <c r="A18" t="s">
        <v>49</v>
      </c>
      <c r="B18" t="s">
        <v>18</v>
      </c>
      <c r="C18">
        <v>4887</v>
      </c>
      <c r="D18">
        <v>4777</v>
      </c>
      <c r="E18">
        <v>8603</v>
      </c>
      <c r="F18">
        <v>10525</v>
      </c>
      <c r="G18">
        <v>3444</v>
      </c>
      <c r="H18">
        <v>3143</v>
      </c>
      <c r="I18">
        <v>6762</v>
      </c>
      <c r="J18">
        <v>15443</v>
      </c>
      <c r="K18">
        <v>5553</v>
      </c>
      <c r="L18">
        <v>4587</v>
      </c>
      <c r="M18">
        <v>9701</v>
      </c>
      <c r="N18">
        <v>8951</v>
      </c>
      <c r="O18">
        <v>2750</v>
      </c>
      <c r="P18">
        <v>2949</v>
      </c>
      <c r="Q18">
        <v>5866</v>
      </c>
      <c r="R18">
        <v>17227</v>
      </c>
      <c r="S18">
        <v>28792</v>
      </c>
    </row>
    <row r="19" spans="1:19" hidden="1" x14ac:dyDescent="0.25">
      <c r="A19" t="s">
        <v>87</v>
      </c>
      <c r="B19" t="s">
        <v>88</v>
      </c>
      <c r="C19">
        <v>5</v>
      </c>
      <c r="D19">
        <v>4</v>
      </c>
      <c r="E19">
        <v>9</v>
      </c>
      <c r="F19">
        <v>7</v>
      </c>
      <c r="G19">
        <v>6</v>
      </c>
      <c r="H19">
        <v>0</v>
      </c>
      <c r="I19">
        <v>8</v>
      </c>
      <c r="J19">
        <v>11</v>
      </c>
      <c r="K19">
        <v>5</v>
      </c>
      <c r="L19">
        <v>5</v>
      </c>
      <c r="M19">
        <v>8</v>
      </c>
      <c r="N19">
        <v>7</v>
      </c>
      <c r="O19">
        <v>4</v>
      </c>
      <c r="P19">
        <v>2</v>
      </c>
      <c r="Q19">
        <v>5</v>
      </c>
      <c r="R19">
        <v>14</v>
      </c>
      <c r="S19">
        <v>25</v>
      </c>
    </row>
    <row r="20" spans="1:19" hidden="1" x14ac:dyDescent="0.25">
      <c r="A20" t="s">
        <v>89</v>
      </c>
      <c r="B20" t="s">
        <v>90</v>
      </c>
      <c r="C20">
        <v>6</v>
      </c>
      <c r="D20">
        <v>3</v>
      </c>
      <c r="E20">
        <v>9</v>
      </c>
      <c r="F20">
        <v>11</v>
      </c>
      <c r="G20">
        <v>2</v>
      </c>
      <c r="H20">
        <v>4</v>
      </c>
      <c r="I20">
        <v>5</v>
      </c>
      <c r="J20">
        <v>18</v>
      </c>
      <c r="K20">
        <v>6</v>
      </c>
      <c r="L20">
        <v>3</v>
      </c>
      <c r="M20">
        <v>14</v>
      </c>
      <c r="N20">
        <v>6</v>
      </c>
      <c r="O20">
        <v>1</v>
      </c>
      <c r="P20">
        <v>6</v>
      </c>
      <c r="Q20">
        <v>5</v>
      </c>
      <c r="R20">
        <v>17</v>
      </c>
      <c r="S20">
        <v>29</v>
      </c>
    </row>
    <row r="21" spans="1:19" x14ac:dyDescent="0.25">
      <c r="A21" t="s">
        <v>87</v>
      </c>
      <c r="B21" t="s">
        <v>88</v>
      </c>
      <c r="C21">
        <v>5</v>
      </c>
      <c r="D21">
        <v>4</v>
      </c>
      <c r="E21">
        <v>9</v>
      </c>
      <c r="F21">
        <v>7</v>
      </c>
      <c r="G21">
        <v>6</v>
      </c>
      <c r="H21">
        <v>0</v>
      </c>
      <c r="I21">
        <v>8</v>
      </c>
      <c r="J21">
        <v>11</v>
      </c>
      <c r="K21">
        <v>5</v>
      </c>
      <c r="L21">
        <v>5</v>
      </c>
      <c r="M21">
        <v>8</v>
      </c>
      <c r="N21">
        <v>7</v>
      </c>
      <c r="O21">
        <v>4</v>
      </c>
      <c r="P21">
        <v>2</v>
      </c>
      <c r="Q21">
        <v>5</v>
      </c>
      <c r="R21">
        <v>14</v>
      </c>
      <c r="S21">
        <v>25</v>
      </c>
    </row>
    <row r="22" spans="1:19" x14ac:dyDescent="0.25">
      <c r="A22" t="s">
        <v>89</v>
      </c>
      <c r="B22" t="s">
        <v>90</v>
      </c>
      <c r="C22">
        <v>6</v>
      </c>
      <c r="D22">
        <v>3</v>
      </c>
      <c r="E22">
        <v>9</v>
      </c>
      <c r="F22">
        <v>11</v>
      </c>
      <c r="G22">
        <v>2</v>
      </c>
      <c r="H22">
        <v>4</v>
      </c>
      <c r="I22">
        <v>5</v>
      </c>
      <c r="J22">
        <v>18</v>
      </c>
      <c r="K22">
        <v>6</v>
      </c>
      <c r="L22">
        <v>3</v>
      </c>
      <c r="M22">
        <v>14</v>
      </c>
      <c r="N22">
        <v>6</v>
      </c>
      <c r="O22">
        <v>1</v>
      </c>
      <c r="P22">
        <v>6</v>
      </c>
      <c r="Q22">
        <v>5</v>
      </c>
      <c r="R22">
        <v>17</v>
      </c>
      <c r="S22">
        <v>29</v>
      </c>
    </row>
    <row r="24" spans="1:19" x14ac:dyDescent="0.25">
      <c r="C24" s="29" t="s">
        <v>53</v>
      </c>
      <c r="D24" s="29"/>
      <c r="E24" s="29"/>
      <c r="F24" s="29"/>
      <c r="G24" s="29" t="s">
        <v>54</v>
      </c>
      <c r="H24" s="29"/>
      <c r="I24" s="29"/>
      <c r="J24" s="29"/>
      <c r="K24" s="29" t="s">
        <v>55</v>
      </c>
      <c r="L24" s="29"/>
      <c r="M24" s="29"/>
      <c r="N24" s="29"/>
      <c r="O24" s="29" t="s">
        <v>56</v>
      </c>
      <c r="P24" s="29"/>
      <c r="Q24" s="29"/>
      <c r="R24" s="29"/>
    </row>
    <row r="25" spans="1:19" ht="15" customHeight="1" x14ac:dyDescent="0.25">
      <c r="A25" t="s">
        <v>0</v>
      </c>
      <c r="C25" s="3" t="s">
        <v>57</v>
      </c>
      <c r="D25" s="3" t="s">
        <v>67</v>
      </c>
      <c r="E25" s="3" t="s">
        <v>58</v>
      </c>
      <c r="F25" s="3" t="s">
        <v>68</v>
      </c>
      <c r="G25" s="3" t="s">
        <v>57</v>
      </c>
      <c r="H25" s="3" t="s">
        <v>67</v>
      </c>
      <c r="I25" s="3" t="s">
        <v>58</v>
      </c>
      <c r="J25" s="3" t="s">
        <v>68</v>
      </c>
      <c r="K25" s="3" t="s">
        <v>57</v>
      </c>
      <c r="L25" s="3" t="s">
        <v>67</v>
      </c>
      <c r="M25" s="3" t="s">
        <v>58</v>
      </c>
      <c r="N25" s="3" t="s">
        <v>68</v>
      </c>
      <c r="O25" s="3" t="s">
        <v>57</v>
      </c>
      <c r="P25" s="3" t="s">
        <v>67</v>
      </c>
      <c r="Q25" s="3" t="s">
        <v>58</v>
      </c>
      <c r="R25" s="3" t="s">
        <v>68</v>
      </c>
      <c r="S25" t="s">
        <v>50</v>
      </c>
    </row>
    <row r="26" spans="1:19" x14ac:dyDescent="0.25">
      <c r="A26" t="s">
        <v>19</v>
      </c>
      <c r="B26" t="s">
        <v>20</v>
      </c>
      <c r="C26" s="5">
        <f t="shared" ref="C26:F28" si="0">(C2/($C2+$D2+$E2+$F2))</f>
        <v>0.20699300699300699</v>
      </c>
      <c r="D26" s="5">
        <f t="shared" si="0"/>
        <v>0.16083916083916083</v>
      </c>
      <c r="E26" s="5">
        <f t="shared" si="0"/>
        <v>0.26783216783216784</v>
      </c>
      <c r="F26" s="5">
        <f t="shared" si="0"/>
        <v>0.36433566433566433</v>
      </c>
      <c r="G26" s="5">
        <f t="shared" ref="G26:J28" si="1">(G2/($G2+$H2+$I2+$J2))</f>
        <v>0.14580419580419579</v>
      </c>
      <c r="H26" s="5">
        <f t="shared" si="1"/>
        <v>0.11888111888111888</v>
      </c>
      <c r="I26" s="5">
        <f t="shared" si="1"/>
        <v>0.21993006993006994</v>
      </c>
      <c r="J26" s="5">
        <f t="shared" si="1"/>
        <v>0.51538461538461533</v>
      </c>
      <c r="K26" s="5">
        <f t="shared" ref="K26:N28" si="2">(K2/($K2+$L2+$M2+$N2))</f>
        <v>0.23741258741258742</v>
      </c>
      <c r="L26" s="5">
        <f t="shared" si="2"/>
        <v>0.13706293706293707</v>
      </c>
      <c r="M26" s="5">
        <f t="shared" si="2"/>
        <v>0.29125874125874124</v>
      </c>
      <c r="N26" s="5">
        <f t="shared" si="2"/>
        <v>0.33426573426573425</v>
      </c>
      <c r="O26" s="5">
        <f t="shared" ref="O26:R28" si="3">(O2/($O2+$P2+$Q2+$R2))</f>
        <v>0.11713286713286714</v>
      </c>
      <c r="P26" s="5">
        <f t="shared" si="3"/>
        <v>0.10524475524475524</v>
      </c>
      <c r="Q26" s="5">
        <f t="shared" si="3"/>
        <v>0.20279720279720279</v>
      </c>
      <c r="R26" s="5">
        <f t="shared" si="3"/>
        <v>0.57482517482517481</v>
      </c>
      <c r="S26" s="5">
        <f>(P26+Q26+R26)</f>
        <v>0.88286713286713281</v>
      </c>
    </row>
    <row r="27" spans="1:19" x14ac:dyDescent="0.25">
      <c r="A27" t="s">
        <v>21</v>
      </c>
      <c r="B27" t="s">
        <v>22</v>
      </c>
      <c r="C27" s="5">
        <f t="shared" si="0"/>
        <v>0.18181818181818182</v>
      </c>
      <c r="D27" s="5">
        <f t="shared" si="0"/>
        <v>0.15311004784688995</v>
      </c>
      <c r="E27" s="5">
        <f t="shared" si="0"/>
        <v>0.28708133971291866</v>
      </c>
      <c r="F27" s="5">
        <f t="shared" si="0"/>
        <v>0.37799043062200954</v>
      </c>
      <c r="G27" s="5">
        <f t="shared" si="1"/>
        <v>0.12775119617224881</v>
      </c>
      <c r="H27" s="5">
        <f t="shared" si="1"/>
        <v>0.10813397129186603</v>
      </c>
      <c r="I27" s="5">
        <f t="shared" si="1"/>
        <v>0.23301435406698565</v>
      </c>
      <c r="J27" s="5">
        <f t="shared" si="1"/>
        <v>0.53110047846889952</v>
      </c>
      <c r="K27" s="5">
        <f t="shared" si="2"/>
        <v>0.20478468899521532</v>
      </c>
      <c r="L27" s="5">
        <f t="shared" si="2"/>
        <v>0.14688995215311004</v>
      </c>
      <c r="M27" s="5">
        <f t="shared" si="2"/>
        <v>0.30622009569377989</v>
      </c>
      <c r="N27" s="5">
        <f t="shared" si="2"/>
        <v>0.34210526315789475</v>
      </c>
      <c r="O27" s="5">
        <f t="shared" si="3"/>
        <v>0.11196172248803828</v>
      </c>
      <c r="P27" s="5">
        <f t="shared" si="3"/>
        <v>8.9952153110047853E-2</v>
      </c>
      <c r="Q27" s="5">
        <f t="shared" si="3"/>
        <v>0.20143540669856461</v>
      </c>
      <c r="R27" s="5">
        <f t="shared" si="3"/>
        <v>0.59665071770334932</v>
      </c>
      <c r="S27" s="5">
        <f>(P27+Q27+R27)</f>
        <v>0.88803827751196174</v>
      </c>
    </row>
    <row r="28" spans="1:19" x14ac:dyDescent="0.25">
      <c r="A28" t="s">
        <v>23</v>
      </c>
      <c r="B28" t="s">
        <v>24</v>
      </c>
      <c r="C28" s="5">
        <f t="shared" si="0"/>
        <v>0.15404430705821742</v>
      </c>
      <c r="D28" s="5">
        <f t="shared" si="0"/>
        <v>0.16460587326120557</v>
      </c>
      <c r="E28" s="5">
        <f t="shared" si="0"/>
        <v>0.31040700669757859</v>
      </c>
      <c r="F28" s="5">
        <f t="shared" si="0"/>
        <v>0.37094281298299847</v>
      </c>
      <c r="G28" s="5">
        <f t="shared" si="1"/>
        <v>0.11823802163833076</v>
      </c>
      <c r="H28" s="5">
        <f t="shared" si="1"/>
        <v>0.10200927357032458</v>
      </c>
      <c r="I28" s="5">
        <f t="shared" si="1"/>
        <v>0.22977846470891294</v>
      </c>
      <c r="J28" s="5">
        <f t="shared" si="1"/>
        <v>0.54997424008243179</v>
      </c>
      <c r="K28" s="5">
        <f t="shared" si="2"/>
        <v>0.17568263781555898</v>
      </c>
      <c r="L28" s="5">
        <f t="shared" si="2"/>
        <v>0.1566202988150438</v>
      </c>
      <c r="M28" s="5">
        <f t="shared" si="2"/>
        <v>0.33925811437403403</v>
      </c>
      <c r="N28" s="5">
        <f t="shared" si="2"/>
        <v>0.32843894899536319</v>
      </c>
      <c r="O28" s="5">
        <f t="shared" si="3"/>
        <v>9.5826893353941262E-2</v>
      </c>
      <c r="P28" s="5">
        <f t="shared" si="3"/>
        <v>9.3766099948480161E-2</v>
      </c>
      <c r="Q28" s="5">
        <f t="shared" si="3"/>
        <v>0.21020092735703247</v>
      </c>
      <c r="R28" s="5">
        <f t="shared" si="3"/>
        <v>0.60020607934054615</v>
      </c>
      <c r="S28" s="5">
        <f t="shared" ref="S28:S45" si="4">(P28+Q28+R28)</f>
        <v>0.90417310664605877</v>
      </c>
    </row>
    <row r="29" spans="1:19" x14ac:dyDescent="0.25">
      <c r="A29" t="s">
        <v>25</v>
      </c>
      <c r="B29" t="s">
        <v>26</v>
      </c>
      <c r="C29" s="5">
        <f t="shared" ref="C29:F40" si="5">(C5/($C5+$D5+$E5+$F5))</f>
        <v>0.16793893129770993</v>
      </c>
      <c r="D29" s="5">
        <f t="shared" si="5"/>
        <v>0.16635956830744933</v>
      </c>
      <c r="E29" s="5">
        <f t="shared" si="5"/>
        <v>0.32455909449855225</v>
      </c>
      <c r="F29" s="5">
        <f t="shared" si="5"/>
        <v>0.34114240589628847</v>
      </c>
      <c r="G29" s="5">
        <f t="shared" ref="G29:J40" si="6">(G5/($G5+$H5+$I5+$J5))</f>
        <v>0.13029744669649909</v>
      </c>
      <c r="H29" s="5">
        <f t="shared" si="6"/>
        <v>0.10055277704659121</v>
      </c>
      <c r="I29" s="5">
        <f t="shared" si="6"/>
        <v>0.25533035009212951</v>
      </c>
      <c r="J29" s="5">
        <f t="shared" si="6"/>
        <v>0.51381942616478016</v>
      </c>
      <c r="K29" s="5">
        <f t="shared" ref="K29:N40" si="7">(K5/($K5+$L5+$M5+$N5))</f>
        <v>0.18689128718083706</v>
      </c>
      <c r="L29" s="5">
        <f t="shared" si="7"/>
        <v>0.16267438799684128</v>
      </c>
      <c r="M29" s="5">
        <f t="shared" si="7"/>
        <v>0.36404316925506713</v>
      </c>
      <c r="N29" s="5">
        <f t="shared" si="7"/>
        <v>0.28639115556725453</v>
      </c>
      <c r="O29" s="5">
        <f t="shared" ref="O29:R40" si="8">(O5/($O5+$P5+$Q5+$R5))</f>
        <v>0.10265859436693867</v>
      </c>
      <c r="P29" s="5">
        <f t="shared" si="8"/>
        <v>9.8446959726243746E-2</v>
      </c>
      <c r="Q29" s="5">
        <f t="shared" si="8"/>
        <v>0.22163727296657015</v>
      </c>
      <c r="R29" s="5">
        <f t="shared" si="8"/>
        <v>0.57725717294024748</v>
      </c>
      <c r="S29" s="5">
        <f t="shared" si="4"/>
        <v>0.89734140563306131</v>
      </c>
    </row>
    <row r="30" spans="1:19" x14ac:dyDescent="0.25">
      <c r="A30" t="s">
        <v>27</v>
      </c>
      <c r="B30" t="s">
        <v>28</v>
      </c>
      <c r="C30" s="5">
        <f t="shared" si="5"/>
        <v>0.10874704491725769</v>
      </c>
      <c r="D30" s="5">
        <f t="shared" si="5"/>
        <v>0.14893617021276595</v>
      </c>
      <c r="E30" s="5">
        <f t="shared" si="5"/>
        <v>0.34042553191489361</v>
      </c>
      <c r="F30" s="5">
        <f t="shared" si="5"/>
        <v>0.40189125295508277</v>
      </c>
      <c r="G30" s="5">
        <f t="shared" si="6"/>
        <v>6.3829787234042548E-2</v>
      </c>
      <c r="H30" s="5">
        <f t="shared" si="6"/>
        <v>9.4562647754137114E-2</v>
      </c>
      <c r="I30" s="5">
        <f t="shared" si="6"/>
        <v>0.19385342789598109</v>
      </c>
      <c r="J30" s="5">
        <f t="shared" si="6"/>
        <v>0.64775413711583929</v>
      </c>
      <c r="K30" s="5">
        <f t="shared" si="7"/>
        <v>0.11347517730496454</v>
      </c>
      <c r="L30" s="5">
        <f t="shared" si="7"/>
        <v>0.14893617021276595</v>
      </c>
      <c r="M30" s="5">
        <f t="shared" si="7"/>
        <v>0.3664302600472813</v>
      </c>
      <c r="N30" s="5">
        <f t="shared" si="7"/>
        <v>0.37115839243498816</v>
      </c>
      <c r="O30" s="5">
        <f t="shared" si="8"/>
        <v>5.4373522458628844E-2</v>
      </c>
      <c r="P30" s="5">
        <f t="shared" si="8"/>
        <v>7.0921985815602842E-2</v>
      </c>
      <c r="Q30" s="5">
        <f t="shared" si="8"/>
        <v>0.19385342789598109</v>
      </c>
      <c r="R30" s="5">
        <f t="shared" si="8"/>
        <v>0.68085106382978722</v>
      </c>
      <c r="S30" s="5">
        <f t="shared" si="4"/>
        <v>0.94562647754137119</v>
      </c>
    </row>
    <row r="31" spans="1:19" x14ac:dyDescent="0.25">
      <c r="A31" t="s">
        <v>29</v>
      </c>
      <c r="B31" t="s">
        <v>30</v>
      </c>
      <c r="C31" s="5">
        <f t="shared" si="5"/>
        <v>0.16585365853658537</v>
      </c>
      <c r="D31" s="5">
        <f t="shared" si="5"/>
        <v>0.20097560975609757</v>
      </c>
      <c r="E31" s="5">
        <f t="shared" si="5"/>
        <v>0.34341463414634149</v>
      </c>
      <c r="F31" s="5">
        <f t="shared" si="5"/>
        <v>0.28975609756097559</v>
      </c>
      <c r="G31" s="5">
        <f t="shared" si="6"/>
        <v>0.12390243902439024</v>
      </c>
      <c r="H31" s="5">
        <f t="shared" si="6"/>
        <v>0.11707317073170732</v>
      </c>
      <c r="I31" s="5">
        <f t="shared" si="6"/>
        <v>0.29951219512195121</v>
      </c>
      <c r="J31" s="5">
        <f t="shared" si="6"/>
        <v>0.45951219512195124</v>
      </c>
      <c r="K31" s="5">
        <f t="shared" si="7"/>
        <v>0.17756097560975609</v>
      </c>
      <c r="L31" s="5">
        <f t="shared" si="7"/>
        <v>0.21073170731707316</v>
      </c>
      <c r="M31" s="5">
        <f t="shared" si="7"/>
        <v>0.36975609756097561</v>
      </c>
      <c r="N31" s="5">
        <f t="shared" si="7"/>
        <v>0.24195121951219511</v>
      </c>
      <c r="O31" s="5">
        <f t="shared" si="8"/>
        <v>8.8780487804878044E-2</v>
      </c>
      <c r="P31" s="5">
        <f t="shared" si="8"/>
        <v>0.11414634146341464</v>
      </c>
      <c r="Q31" s="5">
        <f t="shared" si="8"/>
        <v>0.25560975609756098</v>
      </c>
      <c r="R31" s="5">
        <f t="shared" si="8"/>
        <v>0.54146341463414638</v>
      </c>
      <c r="S31" s="5">
        <f t="shared" si="4"/>
        <v>0.91121951219512198</v>
      </c>
    </row>
    <row r="32" spans="1:19" x14ac:dyDescent="0.25">
      <c r="A32" t="s">
        <v>31</v>
      </c>
      <c r="B32" t="s">
        <v>32</v>
      </c>
      <c r="C32" s="5">
        <f t="shared" si="5"/>
        <v>0.11856932876041157</v>
      </c>
      <c r="D32" s="5">
        <f t="shared" si="5"/>
        <v>0.13963743263106321</v>
      </c>
      <c r="E32" s="5">
        <f t="shared" si="5"/>
        <v>0.27633512983831454</v>
      </c>
      <c r="F32" s="5">
        <f t="shared" si="5"/>
        <v>0.46545810877021065</v>
      </c>
      <c r="G32" s="5">
        <f t="shared" si="6"/>
        <v>8.6232239098481142E-2</v>
      </c>
      <c r="H32" s="5">
        <f t="shared" si="6"/>
        <v>9.5051445369916707E-2</v>
      </c>
      <c r="I32" s="5">
        <f t="shared" si="6"/>
        <v>0.21950024497795198</v>
      </c>
      <c r="J32" s="5">
        <f t="shared" si="6"/>
        <v>0.59921607055365023</v>
      </c>
      <c r="K32" s="5">
        <f t="shared" si="7"/>
        <v>0.13865752082312591</v>
      </c>
      <c r="L32" s="5">
        <f t="shared" si="7"/>
        <v>0.15825575698187164</v>
      </c>
      <c r="M32" s="5">
        <f t="shared" si="7"/>
        <v>0.36550710436060757</v>
      </c>
      <c r="N32" s="5">
        <f t="shared" si="7"/>
        <v>0.33757961783439489</v>
      </c>
      <c r="O32" s="5">
        <f t="shared" si="8"/>
        <v>6.3694267515923567E-2</v>
      </c>
      <c r="P32" s="5">
        <f t="shared" si="8"/>
        <v>8.8192062714355701E-2</v>
      </c>
      <c r="Q32" s="5">
        <f t="shared" si="8"/>
        <v>0.1763841254287114</v>
      </c>
      <c r="R32" s="5">
        <f t="shared" si="8"/>
        <v>0.67172954434100929</v>
      </c>
      <c r="S32" s="5">
        <f t="shared" si="4"/>
        <v>0.93630573248407645</v>
      </c>
    </row>
    <row r="33" spans="1:19" x14ac:dyDescent="0.25">
      <c r="A33" t="s">
        <v>33</v>
      </c>
      <c r="B33" t="s">
        <v>34</v>
      </c>
      <c r="C33" s="5">
        <f t="shared" si="5"/>
        <v>0.13457661290322581</v>
      </c>
      <c r="D33" s="5">
        <f t="shared" si="5"/>
        <v>0.19153225806451613</v>
      </c>
      <c r="E33" s="5">
        <f t="shared" si="5"/>
        <v>0.32510080645161288</v>
      </c>
      <c r="F33" s="5">
        <f t="shared" si="5"/>
        <v>0.34879032258064518</v>
      </c>
      <c r="G33" s="5">
        <f t="shared" si="6"/>
        <v>9.1229838709677422E-2</v>
      </c>
      <c r="H33" s="5">
        <f t="shared" si="6"/>
        <v>0.10131048387096774</v>
      </c>
      <c r="I33" s="5">
        <f t="shared" si="6"/>
        <v>0.26814516129032256</v>
      </c>
      <c r="J33" s="5">
        <f t="shared" si="6"/>
        <v>0.53931451612903225</v>
      </c>
      <c r="K33" s="5">
        <f t="shared" si="7"/>
        <v>0.16179435483870969</v>
      </c>
      <c r="L33" s="5">
        <f t="shared" si="7"/>
        <v>0.18397177419354838</v>
      </c>
      <c r="M33" s="5">
        <f t="shared" si="7"/>
        <v>0.37096774193548387</v>
      </c>
      <c r="N33" s="5">
        <f t="shared" si="7"/>
        <v>0.28326612903225806</v>
      </c>
      <c r="O33" s="5">
        <f t="shared" si="8"/>
        <v>6.6532258064516125E-2</v>
      </c>
      <c r="P33" s="5">
        <f t="shared" si="8"/>
        <v>0.10181451612903226</v>
      </c>
      <c r="Q33" s="5">
        <f t="shared" si="8"/>
        <v>0.21118951612903225</v>
      </c>
      <c r="R33" s="5">
        <f t="shared" si="8"/>
        <v>0.62046370967741937</v>
      </c>
      <c r="S33" s="5">
        <f t="shared" si="4"/>
        <v>0.93346774193548387</v>
      </c>
    </row>
    <row r="34" spans="1:19" x14ac:dyDescent="0.25">
      <c r="A34" t="s">
        <v>35</v>
      </c>
      <c r="B34" t="s">
        <v>36</v>
      </c>
      <c r="C34" s="5">
        <f t="shared" si="5"/>
        <v>8.1879194630872482E-2</v>
      </c>
      <c r="D34" s="5">
        <f t="shared" si="5"/>
        <v>0.18993288590604027</v>
      </c>
      <c r="E34" s="5">
        <f t="shared" si="5"/>
        <v>0.34362416107382548</v>
      </c>
      <c r="F34" s="5">
        <f t="shared" si="5"/>
        <v>0.38456375838926177</v>
      </c>
      <c r="G34" s="5">
        <f t="shared" si="6"/>
        <v>5.4362416107382551E-2</v>
      </c>
      <c r="H34" s="5">
        <f t="shared" si="6"/>
        <v>8.9261744966442957E-2</v>
      </c>
      <c r="I34" s="5">
        <f t="shared" si="6"/>
        <v>0.28993288590604027</v>
      </c>
      <c r="J34" s="5">
        <f t="shared" si="6"/>
        <v>0.56644295302013425</v>
      </c>
      <c r="K34" s="5">
        <f t="shared" si="7"/>
        <v>9.3288590604026847E-2</v>
      </c>
      <c r="L34" s="5">
        <f t="shared" si="7"/>
        <v>0.1912751677852349</v>
      </c>
      <c r="M34" s="5">
        <f t="shared" si="7"/>
        <v>0.39194630872483222</v>
      </c>
      <c r="N34" s="5">
        <f t="shared" si="7"/>
        <v>0.32348993288590605</v>
      </c>
      <c r="O34" s="5">
        <f t="shared" si="8"/>
        <v>4.0939597315436241E-2</v>
      </c>
      <c r="P34" s="5">
        <f t="shared" si="8"/>
        <v>7.5167785234899323E-2</v>
      </c>
      <c r="Q34" s="5">
        <f t="shared" si="8"/>
        <v>0.24966442953020135</v>
      </c>
      <c r="R34" s="5">
        <f t="shared" si="8"/>
        <v>0.63422818791946312</v>
      </c>
      <c r="S34" s="5">
        <f t="shared" si="4"/>
        <v>0.95906040268456372</v>
      </c>
    </row>
    <row r="35" spans="1:19" x14ac:dyDescent="0.25">
      <c r="A35" t="s">
        <v>37</v>
      </c>
      <c r="B35" t="s">
        <v>38</v>
      </c>
      <c r="C35" s="5">
        <f t="shared" si="5"/>
        <v>0.12241521918941274</v>
      </c>
      <c r="D35" s="5">
        <f t="shared" si="5"/>
        <v>0.13234077750206782</v>
      </c>
      <c r="E35" s="5">
        <f t="shared" si="5"/>
        <v>0.29611248966087678</v>
      </c>
      <c r="F35" s="5">
        <f t="shared" si="5"/>
        <v>0.4491315136476427</v>
      </c>
      <c r="G35" s="5">
        <f t="shared" si="6"/>
        <v>8.850289495450786E-2</v>
      </c>
      <c r="H35" s="5">
        <f t="shared" si="6"/>
        <v>7.6095947063688996E-2</v>
      </c>
      <c r="I35" s="5">
        <f t="shared" si="6"/>
        <v>0.20843672456575682</v>
      </c>
      <c r="J35" s="5">
        <f t="shared" si="6"/>
        <v>0.62696443341604635</v>
      </c>
      <c r="K35" s="5">
        <f t="shared" si="7"/>
        <v>0.14474772539288669</v>
      </c>
      <c r="L35" s="5">
        <f t="shared" si="7"/>
        <v>0.12076095947063689</v>
      </c>
      <c r="M35" s="5">
        <f t="shared" si="7"/>
        <v>0.35318444995864351</v>
      </c>
      <c r="N35" s="5">
        <f t="shared" si="7"/>
        <v>0.38130686517783291</v>
      </c>
      <c r="O35" s="5">
        <f t="shared" si="8"/>
        <v>7.0306038047973529E-2</v>
      </c>
      <c r="P35" s="5">
        <f t="shared" si="8"/>
        <v>6.7824648469809762E-2</v>
      </c>
      <c r="Q35" s="5">
        <f t="shared" si="8"/>
        <v>0.15301902398676592</v>
      </c>
      <c r="R35" s="5">
        <f t="shared" si="8"/>
        <v>0.70885028949545081</v>
      </c>
      <c r="S35" s="5">
        <f t="shared" si="4"/>
        <v>0.92969396195202647</v>
      </c>
    </row>
    <row r="36" spans="1:19" x14ac:dyDescent="0.25">
      <c r="A36" t="s">
        <v>39</v>
      </c>
      <c r="B36" t="s">
        <v>40</v>
      </c>
      <c r="C36" s="5">
        <f t="shared" si="5"/>
        <v>0.10608345902463549</v>
      </c>
      <c r="D36" s="5">
        <f t="shared" si="5"/>
        <v>0.20010055304172952</v>
      </c>
      <c r="E36" s="5">
        <f t="shared" si="5"/>
        <v>0.36400201106083457</v>
      </c>
      <c r="F36" s="5">
        <f t="shared" si="5"/>
        <v>0.3298139768728004</v>
      </c>
      <c r="G36" s="5">
        <f t="shared" si="6"/>
        <v>6.4353946706887877E-2</v>
      </c>
      <c r="H36" s="5">
        <f t="shared" si="6"/>
        <v>0.10155857214680744</v>
      </c>
      <c r="I36" s="5">
        <f t="shared" si="6"/>
        <v>0.30367018602312718</v>
      </c>
      <c r="J36" s="5">
        <f t="shared" si="6"/>
        <v>0.53041729512317748</v>
      </c>
      <c r="K36" s="5">
        <f t="shared" si="7"/>
        <v>0.12016088486676722</v>
      </c>
      <c r="L36" s="5">
        <f t="shared" si="7"/>
        <v>0.20110608345902464</v>
      </c>
      <c r="M36" s="5">
        <f t="shared" si="7"/>
        <v>0.40221216691804929</v>
      </c>
      <c r="N36" s="5">
        <f t="shared" si="7"/>
        <v>0.27652086475615889</v>
      </c>
      <c r="O36" s="5">
        <f t="shared" si="8"/>
        <v>4.9773755656108594E-2</v>
      </c>
      <c r="P36" s="5">
        <f t="shared" si="8"/>
        <v>8.5972850678733032E-2</v>
      </c>
      <c r="Q36" s="5">
        <f t="shared" si="8"/>
        <v>0.2669683257918552</v>
      </c>
      <c r="R36" s="5">
        <f t="shared" si="8"/>
        <v>0.59728506787330315</v>
      </c>
      <c r="S36" s="5">
        <f t="shared" si="4"/>
        <v>0.95022624434389136</v>
      </c>
    </row>
    <row r="37" spans="1:19" x14ac:dyDescent="0.25">
      <c r="A37" t="s">
        <v>41</v>
      </c>
      <c r="B37" t="s">
        <v>42</v>
      </c>
      <c r="C37" s="5">
        <f t="shared" si="5"/>
        <v>0.1348107109879963</v>
      </c>
      <c r="D37" s="5">
        <f t="shared" si="5"/>
        <v>0.15004616805170823</v>
      </c>
      <c r="E37" s="5">
        <f t="shared" si="5"/>
        <v>0.31532779316712833</v>
      </c>
      <c r="F37" s="5">
        <f t="shared" si="5"/>
        <v>0.39981532779316714</v>
      </c>
      <c r="G37" s="5">
        <f t="shared" si="6"/>
        <v>8.9104339796860568E-2</v>
      </c>
      <c r="H37" s="5">
        <f t="shared" si="6"/>
        <v>9.833795013850416E-2</v>
      </c>
      <c r="I37" s="5">
        <f t="shared" si="6"/>
        <v>0.21929824561403508</v>
      </c>
      <c r="J37" s="5">
        <f t="shared" si="6"/>
        <v>0.59325946445060018</v>
      </c>
      <c r="K37" s="5">
        <f t="shared" si="7"/>
        <v>0.1569713758079409</v>
      </c>
      <c r="L37" s="5">
        <f t="shared" si="7"/>
        <v>0.15004616805170823</v>
      </c>
      <c r="M37" s="5">
        <f t="shared" si="7"/>
        <v>0.35041551246537395</v>
      </c>
      <c r="N37" s="5">
        <f t="shared" si="7"/>
        <v>0.34256694367497692</v>
      </c>
      <c r="O37" s="5">
        <f t="shared" si="8"/>
        <v>6.9252077562326875E-2</v>
      </c>
      <c r="P37" s="5">
        <f t="shared" si="8"/>
        <v>8.6795937211449681E-2</v>
      </c>
      <c r="Q37" s="5">
        <f t="shared" si="8"/>
        <v>0.18282548476454294</v>
      </c>
      <c r="R37" s="5">
        <f t="shared" si="8"/>
        <v>0.66112650046168053</v>
      </c>
      <c r="S37" s="5">
        <f t="shared" si="4"/>
        <v>0.93074792243767313</v>
      </c>
    </row>
    <row r="38" spans="1:19" x14ac:dyDescent="0.25">
      <c r="A38" t="s">
        <v>43</v>
      </c>
      <c r="B38" t="s">
        <v>44</v>
      </c>
      <c r="C38" s="5">
        <f t="shared" si="5"/>
        <v>0.20150053590568059</v>
      </c>
      <c r="D38" s="5">
        <f t="shared" si="5"/>
        <v>0.18542336548767416</v>
      </c>
      <c r="E38" s="5">
        <f t="shared" si="5"/>
        <v>0.25616291532690244</v>
      </c>
      <c r="F38" s="5">
        <f t="shared" si="5"/>
        <v>0.35691318327974275</v>
      </c>
      <c r="G38" s="5">
        <f t="shared" si="6"/>
        <v>0.16827438370846731</v>
      </c>
      <c r="H38" s="5">
        <f t="shared" si="6"/>
        <v>0.11039657020364416</v>
      </c>
      <c r="I38" s="5">
        <f t="shared" si="6"/>
        <v>0.21436227224008575</v>
      </c>
      <c r="J38" s="5">
        <f t="shared" si="6"/>
        <v>0.50696677384780275</v>
      </c>
      <c r="K38" s="5">
        <f t="shared" si="7"/>
        <v>0.22829581993569131</v>
      </c>
      <c r="L38" s="5">
        <f t="shared" si="7"/>
        <v>0.15326902465166131</v>
      </c>
      <c r="M38" s="5">
        <f t="shared" si="7"/>
        <v>0.31511254019292606</v>
      </c>
      <c r="N38" s="5">
        <f t="shared" si="7"/>
        <v>0.30332261521972131</v>
      </c>
      <c r="O38" s="5">
        <f t="shared" si="8"/>
        <v>0.12968917470525188</v>
      </c>
      <c r="P38" s="5">
        <f t="shared" si="8"/>
        <v>0.11254019292604502</v>
      </c>
      <c r="Q38" s="5">
        <f t="shared" si="8"/>
        <v>0.20364415862808147</v>
      </c>
      <c r="R38" s="5">
        <f t="shared" si="8"/>
        <v>0.55412647374062163</v>
      </c>
      <c r="S38" s="5">
        <f t="shared" si="4"/>
        <v>0.87031082529474812</v>
      </c>
    </row>
    <row r="39" spans="1:19" x14ac:dyDescent="0.25">
      <c r="A39" t="s">
        <v>81</v>
      </c>
      <c r="B39" t="s">
        <v>82</v>
      </c>
      <c r="C39" s="5">
        <f t="shared" si="5"/>
        <v>0.31398416886543534</v>
      </c>
      <c r="D39" s="5">
        <f t="shared" si="5"/>
        <v>0.16622691292875991</v>
      </c>
      <c r="E39" s="5">
        <f t="shared" si="5"/>
        <v>0.2</v>
      </c>
      <c r="F39" s="5">
        <f t="shared" si="5"/>
        <v>0.31978891820580474</v>
      </c>
      <c r="G39" s="5">
        <f t="shared" si="6"/>
        <v>0.18416886543535621</v>
      </c>
      <c r="H39" s="5">
        <f t="shared" si="6"/>
        <v>0.18311345646437996</v>
      </c>
      <c r="I39" s="5">
        <f t="shared" si="6"/>
        <v>0.15092348284960422</v>
      </c>
      <c r="J39" s="5">
        <f t="shared" si="6"/>
        <v>0.48179419525065964</v>
      </c>
      <c r="K39" s="5">
        <f t="shared" si="7"/>
        <v>0.36306068601583114</v>
      </c>
      <c r="L39" s="5">
        <f t="shared" si="7"/>
        <v>0.14564643799472296</v>
      </c>
      <c r="M39" s="5">
        <f t="shared" si="7"/>
        <v>0.22216358839050132</v>
      </c>
      <c r="N39" s="5">
        <f t="shared" si="7"/>
        <v>0.26912928759894461</v>
      </c>
      <c r="O39" s="5">
        <f t="shared" si="8"/>
        <v>0.14881266490765171</v>
      </c>
      <c r="P39" s="5">
        <f t="shared" si="8"/>
        <v>0.19208443271767811</v>
      </c>
      <c r="Q39" s="5">
        <f t="shared" si="8"/>
        <v>0.13984168865435356</v>
      </c>
      <c r="R39" s="5">
        <f t="shared" si="8"/>
        <v>0.51926121372031664</v>
      </c>
      <c r="S39" s="5">
        <f t="shared" si="4"/>
        <v>0.85118733509234834</v>
      </c>
    </row>
    <row r="40" spans="1:19" x14ac:dyDescent="0.25">
      <c r="A40" t="s">
        <v>45</v>
      </c>
      <c r="B40" t="s">
        <v>46</v>
      </c>
      <c r="C40" s="5">
        <f t="shared" si="5"/>
        <v>0.40651260504201681</v>
      </c>
      <c r="D40" s="5">
        <f t="shared" si="5"/>
        <v>0.13760504201680673</v>
      </c>
      <c r="E40" s="5">
        <f t="shared" si="5"/>
        <v>0.19012605042016806</v>
      </c>
      <c r="F40" s="5">
        <f t="shared" si="5"/>
        <v>0.2657563025210084</v>
      </c>
      <c r="G40" s="5">
        <f t="shared" si="6"/>
        <v>0.2857142857142857</v>
      </c>
      <c r="H40" s="5">
        <f t="shared" si="6"/>
        <v>0.15756302521008403</v>
      </c>
      <c r="I40" s="5">
        <f t="shared" si="6"/>
        <v>0.16071428571428573</v>
      </c>
      <c r="J40" s="5">
        <f t="shared" si="6"/>
        <v>0.39600840336134452</v>
      </c>
      <c r="K40" s="5">
        <f t="shared" si="7"/>
        <v>0.43592436974789917</v>
      </c>
      <c r="L40" s="5">
        <f t="shared" si="7"/>
        <v>0.11764705882352941</v>
      </c>
      <c r="M40" s="5">
        <f t="shared" si="7"/>
        <v>0.21533613445378152</v>
      </c>
      <c r="N40" s="5">
        <f t="shared" si="7"/>
        <v>0.23109243697478993</v>
      </c>
      <c r="O40" s="5">
        <f t="shared" si="8"/>
        <v>0.25210084033613445</v>
      </c>
      <c r="P40" s="5">
        <f t="shared" si="8"/>
        <v>0.17121848739495799</v>
      </c>
      <c r="Q40" s="5">
        <f t="shared" si="8"/>
        <v>0.14180672268907563</v>
      </c>
      <c r="R40" s="5">
        <f t="shared" si="8"/>
        <v>0.43487394957983194</v>
      </c>
      <c r="S40" s="5">
        <f t="shared" si="4"/>
        <v>0.74789915966386555</v>
      </c>
    </row>
    <row r="41" spans="1:19" hidden="1" x14ac:dyDescent="0.25">
      <c r="A41" t="s">
        <v>47</v>
      </c>
      <c r="B41" t="s">
        <v>48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</row>
    <row r="42" spans="1:19" x14ac:dyDescent="0.25">
      <c r="A42" t="s">
        <v>49</v>
      </c>
      <c r="B42" t="s">
        <v>18</v>
      </c>
      <c r="C42" s="5">
        <f>(C18/($C18+$D18+$E18+$F18))</f>
        <v>0.16973464851347597</v>
      </c>
      <c r="D42" s="5">
        <f>(D18/($C18+$D18+$E18+$F18))</f>
        <v>0.16591414281744929</v>
      </c>
      <c r="E42" s="5">
        <f>(E18/($C18+$D18+$E18+$F18))</f>
        <v>0.29879827729924979</v>
      </c>
      <c r="F42" s="5">
        <f>(F18/($C18+$D18+$E18+$F18))</f>
        <v>0.36555293136982497</v>
      </c>
      <c r="G42" s="5">
        <f t="shared" ref="G42:J44" si="9">(G18/($G18+$H18+$I18+$J18))</f>
        <v>0.11961656015559878</v>
      </c>
      <c r="H42" s="5">
        <f t="shared" si="9"/>
        <v>0.10916226729647124</v>
      </c>
      <c r="I42" s="5">
        <f t="shared" si="9"/>
        <v>0.23485690469574882</v>
      </c>
      <c r="J42" s="5">
        <f t="shared" si="9"/>
        <v>0.53636426785218116</v>
      </c>
      <c r="K42" s="5">
        <f t="shared" ref="K42:N46" si="10">(K18/($K18+$L18+$M18+$N18))</f>
        <v>0.19286607390941929</v>
      </c>
      <c r="L42" s="5">
        <f t="shared" si="10"/>
        <v>0.15931508752431231</v>
      </c>
      <c r="M42" s="5">
        <f t="shared" si="10"/>
        <v>0.33693387051958879</v>
      </c>
      <c r="N42" s="5">
        <f t="shared" si="10"/>
        <v>0.31088496804667964</v>
      </c>
      <c r="O42" s="5">
        <f t="shared" ref="O42:R44" si="11">(O18/($O18+$P18+$Q18+$R18))</f>
        <v>9.5512642400666856E-2</v>
      </c>
      <c r="P42" s="5">
        <f t="shared" si="11"/>
        <v>0.10242428452347875</v>
      </c>
      <c r="Q42" s="5">
        <f t="shared" si="11"/>
        <v>0.20373714920811337</v>
      </c>
      <c r="R42" s="5">
        <f t="shared" si="11"/>
        <v>0.59832592386774108</v>
      </c>
      <c r="S42" s="5">
        <f t="shared" si="4"/>
        <v>0.90448735759933319</v>
      </c>
    </row>
    <row r="43" spans="1:19" hidden="1" x14ac:dyDescent="0.25">
      <c r="A43" t="s">
        <v>87</v>
      </c>
      <c r="B43" t="s">
        <v>88</v>
      </c>
      <c r="C43" s="5">
        <f t="shared" ref="C43:F44" si="12">(C19/($C19+$D19+$E19+$F19))</f>
        <v>0.2</v>
      </c>
      <c r="D43" s="5">
        <f t="shared" si="12"/>
        <v>0.16</v>
      </c>
      <c r="E43" s="5">
        <f t="shared" si="12"/>
        <v>0.36</v>
      </c>
      <c r="F43" s="5">
        <f t="shared" si="12"/>
        <v>0.28000000000000003</v>
      </c>
      <c r="G43" s="5">
        <f t="shared" si="9"/>
        <v>0.24</v>
      </c>
      <c r="H43" s="5">
        <f t="shared" si="9"/>
        <v>0</v>
      </c>
      <c r="I43" s="5">
        <f t="shared" si="9"/>
        <v>0.32</v>
      </c>
      <c r="J43" s="5">
        <f t="shared" si="9"/>
        <v>0.44</v>
      </c>
      <c r="K43" s="5">
        <f t="shared" si="10"/>
        <v>0.2</v>
      </c>
      <c r="L43" s="5">
        <f t="shared" si="10"/>
        <v>0.2</v>
      </c>
      <c r="M43" s="5">
        <f t="shared" si="10"/>
        <v>0.32</v>
      </c>
      <c r="N43" s="5">
        <f t="shared" si="10"/>
        <v>0.28000000000000003</v>
      </c>
      <c r="O43" s="5">
        <f t="shared" si="11"/>
        <v>0.16</v>
      </c>
      <c r="P43" s="5">
        <f t="shared" si="11"/>
        <v>0.08</v>
      </c>
      <c r="Q43" s="5">
        <f t="shared" si="11"/>
        <v>0.2</v>
      </c>
      <c r="R43" s="5">
        <f t="shared" si="11"/>
        <v>0.56000000000000005</v>
      </c>
      <c r="S43" s="5">
        <f t="shared" si="4"/>
        <v>0.84000000000000008</v>
      </c>
    </row>
    <row r="44" spans="1:19" hidden="1" x14ac:dyDescent="0.25">
      <c r="A44" t="s">
        <v>89</v>
      </c>
      <c r="B44" t="s">
        <v>90</v>
      </c>
      <c r="C44" s="5">
        <f t="shared" si="12"/>
        <v>0.20689655172413793</v>
      </c>
      <c r="D44" s="5">
        <f t="shared" si="12"/>
        <v>0.10344827586206896</v>
      </c>
      <c r="E44" s="5">
        <f t="shared" si="12"/>
        <v>0.31034482758620691</v>
      </c>
      <c r="F44" s="5">
        <f t="shared" si="12"/>
        <v>0.37931034482758619</v>
      </c>
      <c r="G44" s="5">
        <f t="shared" si="9"/>
        <v>6.8965517241379309E-2</v>
      </c>
      <c r="H44" s="5">
        <f t="shared" si="9"/>
        <v>0.13793103448275862</v>
      </c>
      <c r="I44" s="5">
        <f t="shared" si="9"/>
        <v>0.17241379310344829</v>
      </c>
      <c r="J44" s="5">
        <f t="shared" si="9"/>
        <v>0.62068965517241381</v>
      </c>
      <c r="K44" s="5">
        <f t="shared" si="10"/>
        <v>0.20689655172413793</v>
      </c>
      <c r="L44" s="5">
        <f t="shared" si="10"/>
        <v>0.10344827586206896</v>
      </c>
      <c r="M44" s="5">
        <f t="shared" si="10"/>
        <v>0.48275862068965519</v>
      </c>
      <c r="N44" s="5">
        <f t="shared" si="10"/>
        <v>0.20689655172413793</v>
      </c>
      <c r="O44" s="5">
        <f t="shared" si="11"/>
        <v>3.4482758620689655E-2</v>
      </c>
      <c r="P44" s="5">
        <f t="shared" si="11"/>
        <v>0.20689655172413793</v>
      </c>
      <c r="Q44" s="5">
        <f t="shared" si="11"/>
        <v>0.17241379310344829</v>
      </c>
      <c r="R44" s="5">
        <f t="shared" si="11"/>
        <v>0.58620689655172409</v>
      </c>
      <c r="S44" s="5">
        <f t="shared" si="4"/>
        <v>0.96551724137931028</v>
      </c>
    </row>
    <row r="45" spans="1:19" x14ac:dyDescent="0.25">
      <c r="A45" t="s">
        <v>87</v>
      </c>
      <c r="B45" t="s">
        <v>88</v>
      </c>
      <c r="C45" s="5">
        <f>(C21/($C21+$D21+$E21+$F21))</f>
        <v>0.2</v>
      </c>
      <c r="D45" s="5">
        <f t="shared" ref="D45:F46" si="13">(D21/($C21+$D21+$E21+$F21))</f>
        <v>0.16</v>
      </c>
      <c r="E45" s="5">
        <f t="shared" si="13"/>
        <v>0.36</v>
      </c>
      <c r="F45" s="5">
        <f t="shared" si="13"/>
        <v>0.28000000000000003</v>
      </c>
      <c r="G45" s="5">
        <f t="shared" ref="G45:J46" si="14">(G21/($G21+$H21+$I21+$J21))</f>
        <v>0.24</v>
      </c>
      <c r="H45" s="5">
        <f t="shared" si="14"/>
        <v>0</v>
      </c>
      <c r="I45" s="5">
        <f t="shared" si="14"/>
        <v>0.32</v>
      </c>
      <c r="J45" s="5">
        <f t="shared" si="14"/>
        <v>0.44</v>
      </c>
      <c r="K45" s="5">
        <f t="shared" si="10"/>
        <v>0.2</v>
      </c>
      <c r="L45" s="5">
        <f t="shared" si="10"/>
        <v>0.2</v>
      </c>
      <c r="M45" s="5">
        <f t="shared" si="10"/>
        <v>0.32</v>
      </c>
      <c r="N45" s="5">
        <f t="shared" si="10"/>
        <v>0.28000000000000003</v>
      </c>
      <c r="O45" s="5">
        <f t="shared" ref="O45:R46" si="15">(O21/($O21+$P21+$Q21+$R21))</f>
        <v>0.16</v>
      </c>
      <c r="P45" s="5">
        <f t="shared" si="15"/>
        <v>0.08</v>
      </c>
      <c r="Q45" s="5">
        <f t="shared" si="15"/>
        <v>0.2</v>
      </c>
      <c r="R45" s="5">
        <f t="shared" si="15"/>
        <v>0.56000000000000005</v>
      </c>
      <c r="S45" s="5">
        <f t="shared" si="4"/>
        <v>0.84000000000000008</v>
      </c>
    </row>
    <row r="46" spans="1:19" x14ac:dyDescent="0.25">
      <c r="A46" t="s">
        <v>89</v>
      </c>
      <c r="B46" t="s">
        <v>90</v>
      </c>
      <c r="C46" s="5">
        <f>(C22/($C22+$D22+$E22+$F22))</f>
        <v>0.20689655172413793</v>
      </c>
      <c r="D46" s="5">
        <f t="shared" si="13"/>
        <v>0.10344827586206896</v>
      </c>
      <c r="E46" s="5">
        <f t="shared" si="13"/>
        <v>0.31034482758620691</v>
      </c>
      <c r="F46" s="5">
        <f t="shared" si="13"/>
        <v>0.37931034482758619</v>
      </c>
      <c r="G46" s="5">
        <f>(G22/($G22+$H22+$I22+$J22))</f>
        <v>6.8965517241379309E-2</v>
      </c>
      <c r="H46" s="5">
        <f>(H22/($G22+$H22+$I22+$J22))</f>
        <v>0.13793103448275862</v>
      </c>
      <c r="I46" s="5">
        <f t="shared" si="14"/>
        <v>0.17241379310344829</v>
      </c>
      <c r="J46" s="5">
        <f t="shared" si="14"/>
        <v>0.62068965517241381</v>
      </c>
      <c r="K46" s="5">
        <f t="shared" si="10"/>
        <v>0.20689655172413793</v>
      </c>
      <c r="L46" s="5">
        <f t="shared" si="10"/>
        <v>0.10344827586206896</v>
      </c>
      <c r="M46" s="5">
        <f t="shared" si="10"/>
        <v>0.48275862068965519</v>
      </c>
      <c r="N46" s="5">
        <f t="shared" si="10"/>
        <v>0.20689655172413793</v>
      </c>
      <c r="O46" s="5">
        <f>(O22/($O22+$P22+$Q22+$R22))</f>
        <v>3.4482758620689655E-2</v>
      </c>
      <c r="P46" s="5">
        <f t="shared" si="15"/>
        <v>0.20689655172413793</v>
      </c>
      <c r="Q46" s="5">
        <f t="shared" si="15"/>
        <v>0.17241379310344829</v>
      </c>
      <c r="R46" s="5">
        <f t="shared" si="15"/>
        <v>0.58620689655172409</v>
      </c>
      <c r="S46" s="5">
        <f>(P46+Q46+R46)</f>
        <v>0.96551724137931028</v>
      </c>
    </row>
    <row r="49" spans="2:6" x14ac:dyDescent="0.25">
      <c r="C49" t="s">
        <v>83</v>
      </c>
      <c r="D49" t="s">
        <v>84</v>
      </c>
      <c r="E49" t="s">
        <v>61</v>
      </c>
      <c r="F49" t="s">
        <v>85</v>
      </c>
    </row>
    <row r="50" spans="2:6" x14ac:dyDescent="0.25">
      <c r="B50" t="s">
        <v>57</v>
      </c>
      <c r="C50" s="7">
        <f>C42</f>
        <v>0.16973464851347597</v>
      </c>
      <c r="D50" s="7">
        <f>G42</f>
        <v>0.11961656015559878</v>
      </c>
      <c r="E50" s="7">
        <f>K42</f>
        <v>0.19286607390941929</v>
      </c>
      <c r="F50" s="7">
        <f>O42</f>
        <v>9.5512642400666856E-2</v>
      </c>
    </row>
    <row r="51" spans="2:6" x14ac:dyDescent="0.25">
      <c r="B51" t="s">
        <v>67</v>
      </c>
      <c r="C51" s="7">
        <f>D42</f>
        <v>0.16591414281744929</v>
      </c>
      <c r="D51" s="7">
        <f>H42</f>
        <v>0.10916226729647124</v>
      </c>
      <c r="E51" s="7">
        <f>L42</f>
        <v>0.15931508752431231</v>
      </c>
      <c r="F51" s="7">
        <f>P42</f>
        <v>0.10242428452347875</v>
      </c>
    </row>
    <row r="52" spans="2:6" x14ac:dyDescent="0.25">
      <c r="B52" t="s">
        <v>86</v>
      </c>
      <c r="C52" s="7">
        <f>E42</f>
        <v>0.29879827729924979</v>
      </c>
      <c r="D52" s="7">
        <f>I42</f>
        <v>0.23485690469574882</v>
      </c>
      <c r="E52" s="7">
        <f>M42</f>
        <v>0.33693387051958879</v>
      </c>
      <c r="F52" s="7">
        <f>Q42</f>
        <v>0.20373714920811337</v>
      </c>
    </row>
    <row r="53" spans="2:6" x14ac:dyDescent="0.25">
      <c r="B53" t="s">
        <v>68</v>
      </c>
      <c r="C53" s="7">
        <f>F42</f>
        <v>0.36555293136982497</v>
      </c>
      <c r="D53" s="7">
        <f>J42</f>
        <v>0.53636426785218116</v>
      </c>
      <c r="E53" s="7">
        <f>N42</f>
        <v>0.31088496804667964</v>
      </c>
      <c r="F53" s="7">
        <f>R42</f>
        <v>0.59832592386774108</v>
      </c>
    </row>
    <row r="54" spans="2:6" x14ac:dyDescent="0.25">
      <c r="C54" s="5"/>
    </row>
  </sheetData>
  <mergeCells count="4">
    <mergeCell ref="C24:F24"/>
    <mergeCell ref="G24:J24"/>
    <mergeCell ref="K24:N24"/>
    <mergeCell ref="O24:R2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49"/>
  <sheetViews>
    <sheetView zoomScale="60" zoomScaleNormal="60" workbookViewId="0">
      <selection activeCell="I49" sqref="I49"/>
    </sheetView>
  </sheetViews>
  <sheetFormatPr baseColWidth="10" defaultColWidth="11.42578125" defaultRowHeight="15" x14ac:dyDescent="0.25"/>
  <cols>
    <col min="19" max="19" width="11.5703125" customWidth="1"/>
  </cols>
  <sheetData>
    <row r="1" spans="1:19" x14ac:dyDescent="0.25">
      <c r="A1" t="s">
        <v>0</v>
      </c>
      <c r="B1" t="s">
        <v>1</v>
      </c>
      <c r="C1" t="s">
        <v>2</v>
      </c>
      <c r="D1" t="s">
        <v>69</v>
      </c>
      <c r="E1" t="s">
        <v>70</v>
      </c>
      <c r="F1" t="s">
        <v>71</v>
      </c>
      <c r="G1" t="s">
        <v>6</v>
      </c>
      <c r="H1" t="s">
        <v>72</v>
      </c>
      <c r="I1" t="s">
        <v>73</v>
      </c>
      <c r="J1" t="s">
        <v>74</v>
      </c>
      <c r="K1" t="s">
        <v>10</v>
      </c>
      <c r="L1" t="s">
        <v>75</v>
      </c>
      <c r="M1" t="s">
        <v>76</v>
      </c>
      <c r="N1" t="s">
        <v>77</v>
      </c>
      <c r="O1" t="s">
        <v>14</v>
      </c>
      <c r="P1" t="s">
        <v>78</v>
      </c>
      <c r="Q1" t="s">
        <v>79</v>
      </c>
      <c r="R1" t="s">
        <v>80</v>
      </c>
      <c r="S1" t="s">
        <v>18</v>
      </c>
    </row>
    <row r="2" spans="1:19" x14ac:dyDescent="0.25">
      <c r="A2" t="s">
        <v>19</v>
      </c>
      <c r="B2" t="s">
        <v>20</v>
      </c>
      <c r="C2">
        <v>573</v>
      </c>
      <c r="D2">
        <v>481</v>
      </c>
      <c r="E2">
        <v>765</v>
      </c>
      <c r="F2">
        <v>977</v>
      </c>
      <c r="G2">
        <v>412</v>
      </c>
      <c r="H2">
        <v>345</v>
      </c>
      <c r="I2">
        <v>631</v>
      </c>
      <c r="J2">
        <v>1408</v>
      </c>
      <c r="K2">
        <v>668</v>
      </c>
      <c r="L2">
        <v>383</v>
      </c>
      <c r="M2">
        <v>862</v>
      </c>
      <c r="N2">
        <v>883</v>
      </c>
      <c r="O2">
        <v>320</v>
      </c>
      <c r="P2">
        <v>328</v>
      </c>
      <c r="Q2">
        <v>586</v>
      </c>
      <c r="R2">
        <v>1562</v>
      </c>
      <c r="S2">
        <f>SUM(C2:F2)</f>
        <v>2796</v>
      </c>
    </row>
    <row r="3" spans="1:19" x14ac:dyDescent="0.25">
      <c r="A3" t="s">
        <v>21</v>
      </c>
      <c r="B3" t="s">
        <v>22</v>
      </c>
      <c r="C3">
        <v>330</v>
      </c>
      <c r="D3">
        <v>270</v>
      </c>
      <c r="E3">
        <v>460</v>
      </c>
      <c r="F3">
        <v>567</v>
      </c>
      <c r="G3">
        <v>252</v>
      </c>
      <c r="H3">
        <v>184</v>
      </c>
      <c r="I3">
        <v>375</v>
      </c>
      <c r="J3">
        <v>816</v>
      </c>
      <c r="K3">
        <v>364</v>
      </c>
      <c r="L3">
        <v>255</v>
      </c>
      <c r="M3">
        <v>510</v>
      </c>
      <c r="N3">
        <v>498</v>
      </c>
      <c r="O3">
        <v>207</v>
      </c>
      <c r="P3">
        <v>179</v>
      </c>
      <c r="Q3">
        <v>329</v>
      </c>
      <c r="R3">
        <v>912</v>
      </c>
      <c r="S3">
        <f t="shared" ref="S3:S20" si="0">SUM(C3:F3)</f>
        <v>1627</v>
      </c>
    </row>
    <row r="4" spans="1:19" x14ac:dyDescent="0.25">
      <c r="A4" t="s">
        <v>23</v>
      </c>
      <c r="B4" t="s">
        <v>24</v>
      </c>
      <c r="C4">
        <v>632</v>
      </c>
      <c r="D4">
        <v>645</v>
      </c>
      <c r="E4">
        <v>1189</v>
      </c>
      <c r="F4">
        <v>1338</v>
      </c>
      <c r="G4">
        <v>495</v>
      </c>
      <c r="H4">
        <v>384</v>
      </c>
      <c r="I4">
        <v>911</v>
      </c>
      <c r="J4">
        <v>2014</v>
      </c>
      <c r="K4">
        <v>706</v>
      </c>
      <c r="L4">
        <v>616</v>
      </c>
      <c r="M4">
        <v>1285</v>
      </c>
      <c r="N4">
        <v>1197</v>
      </c>
      <c r="O4">
        <v>413</v>
      </c>
      <c r="P4">
        <v>356</v>
      </c>
      <c r="Q4">
        <v>793</v>
      </c>
      <c r="R4">
        <v>2242</v>
      </c>
      <c r="S4">
        <f t="shared" si="0"/>
        <v>3804</v>
      </c>
    </row>
    <row r="5" spans="1:19" x14ac:dyDescent="0.25">
      <c r="A5" t="s">
        <v>25</v>
      </c>
      <c r="B5" t="s">
        <v>26</v>
      </c>
      <c r="C5">
        <v>613</v>
      </c>
      <c r="D5">
        <v>604</v>
      </c>
      <c r="E5">
        <v>1167</v>
      </c>
      <c r="F5">
        <v>1136</v>
      </c>
      <c r="G5">
        <v>476</v>
      </c>
      <c r="H5">
        <v>359</v>
      </c>
      <c r="I5">
        <v>908</v>
      </c>
      <c r="J5">
        <v>1777</v>
      </c>
      <c r="K5">
        <v>686</v>
      </c>
      <c r="L5">
        <v>544</v>
      </c>
      <c r="M5">
        <v>1300</v>
      </c>
      <c r="N5">
        <v>990</v>
      </c>
      <c r="O5">
        <v>382</v>
      </c>
      <c r="P5">
        <v>367</v>
      </c>
      <c r="Q5">
        <v>777</v>
      </c>
      <c r="R5">
        <v>1994</v>
      </c>
      <c r="S5">
        <f t="shared" si="0"/>
        <v>3520</v>
      </c>
    </row>
    <row r="6" spans="1:19" x14ac:dyDescent="0.25">
      <c r="A6" t="s">
        <v>27</v>
      </c>
      <c r="B6" t="s">
        <v>28</v>
      </c>
      <c r="C6">
        <v>49</v>
      </c>
      <c r="D6">
        <v>53</v>
      </c>
      <c r="E6">
        <v>122</v>
      </c>
      <c r="F6">
        <v>118</v>
      </c>
      <c r="G6">
        <v>30</v>
      </c>
      <c r="H6">
        <v>37</v>
      </c>
      <c r="I6">
        <v>91</v>
      </c>
      <c r="J6">
        <v>184</v>
      </c>
      <c r="K6">
        <v>59</v>
      </c>
      <c r="L6">
        <v>52</v>
      </c>
      <c r="M6">
        <v>136</v>
      </c>
      <c r="N6">
        <v>95</v>
      </c>
      <c r="O6">
        <v>23</v>
      </c>
      <c r="P6">
        <v>36</v>
      </c>
      <c r="Q6">
        <v>87</v>
      </c>
      <c r="R6">
        <v>196</v>
      </c>
      <c r="S6">
        <f t="shared" si="0"/>
        <v>342</v>
      </c>
    </row>
    <row r="7" spans="1:19" x14ac:dyDescent="0.25">
      <c r="A7" t="s">
        <v>29</v>
      </c>
      <c r="B7" t="s">
        <v>30</v>
      </c>
      <c r="C7">
        <v>140</v>
      </c>
      <c r="D7">
        <v>173</v>
      </c>
      <c r="E7">
        <v>256</v>
      </c>
      <c r="F7">
        <v>205</v>
      </c>
      <c r="G7">
        <v>103</v>
      </c>
      <c r="H7">
        <v>109</v>
      </c>
      <c r="I7">
        <v>226</v>
      </c>
      <c r="J7">
        <v>336</v>
      </c>
      <c r="K7">
        <v>152</v>
      </c>
      <c r="L7">
        <v>171</v>
      </c>
      <c r="M7">
        <v>278</v>
      </c>
      <c r="N7">
        <v>173</v>
      </c>
      <c r="O7">
        <v>73</v>
      </c>
      <c r="P7">
        <v>101</v>
      </c>
      <c r="Q7">
        <v>202</v>
      </c>
      <c r="R7">
        <v>398</v>
      </c>
      <c r="S7">
        <f t="shared" si="0"/>
        <v>774</v>
      </c>
    </row>
    <row r="8" spans="1:19" x14ac:dyDescent="0.25">
      <c r="A8" t="s">
        <v>31</v>
      </c>
      <c r="B8" t="s">
        <v>32</v>
      </c>
      <c r="C8">
        <v>263</v>
      </c>
      <c r="D8">
        <v>281</v>
      </c>
      <c r="E8">
        <v>535</v>
      </c>
      <c r="F8">
        <v>935</v>
      </c>
      <c r="G8">
        <v>195</v>
      </c>
      <c r="H8">
        <v>188</v>
      </c>
      <c r="I8">
        <v>414</v>
      </c>
      <c r="J8">
        <v>1217</v>
      </c>
      <c r="K8">
        <v>307</v>
      </c>
      <c r="L8">
        <v>275</v>
      </c>
      <c r="M8">
        <v>739</v>
      </c>
      <c r="N8">
        <v>693</v>
      </c>
      <c r="O8">
        <v>146</v>
      </c>
      <c r="P8">
        <v>177</v>
      </c>
      <c r="Q8">
        <v>338</v>
      </c>
      <c r="R8">
        <v>1353</v>
      </c>
      <c r="S8">
        <f t="shared" si="0"/>
        <v>2014</v>
      </c>
    </row>
    <row r="9" spans="1:19" x14ac:dyDescent="0.25">
      <c r="A9" t="s">
        <v>33</v>
      </c>
      <c r="B9" t="s">
        <v>34</v>
      </c>
      <c r="C9">
        <v>336</v>
      </c>
      <c r="D9">
        <v>372</v>
      </c>
      <c r="E9">
        <v>655</v>
      </c>
      <c r="F9">
        <v>698</v>
      </c>
      <c r="G9">
        <v>220</v>
      </c>
      <c r="H9">
        <v>229</v>
      </c>
      <c r="I9">
        <v>483</v>
      </c>
      <c r="J9">
        <v>1129</v>
      </c>
      <c r="K9">
        <v>393</v>
      </c>
      <c r="L9">
        <v>368</v>
      </c>
      <c r="M9">
        <v>757</v>
      </c>
      <c r="N9">
        <v>543</v>
      </c>
      <c r="O9">
        <v>177</v>
      </c>
      <c r="P9">
        <v>196</v>
      </c>
      <c r="Q9">
        <v>432</v>
      </c>
      <c r="R9">
        <v>1256</v>
      </c>
      <c r="S9">
        <f t="shared" si="0"/>
        <v>2061</v>
      </c>
    </row>
    <row r="10" spans="1:19" x14ac:dyDescent="0.25">
      <c r="A10" t="s">
        <v>35</v>
      </c>
      <c r="B10" t="s">
        <v>36</v>
      </c>
      <c r="C10">
        <v>112</v>
      </c>
      <c r="D10">
        <v>263</v>
      </c>
      <c r="E10">
        <v>498</v>
      </c>
      <c r="F10">
        <v>472</v>
      </c>
      <c r="G10">
        <v>72</v>
      </c>
      <c r="H10">
        <v>146</v>
      </c>
      <c r="I10">
        <v>409</v>
      </c>
      <c r="J10">
        <v>718</v>
      </c>
      <c r="K10">
        <v>122</v>
      </c>
      <c r="L10">
        <v>273</v>
      </c>
      <c r="M10">
        <v>539</v>
      </c>
      <c r="N10">
        <v>411</v>
      </c>
      <c r="O10">
        <v>55</v>
      </c>
      <c r="P10">
        <v>136</v>
      </c>
      <c r="Q10">
        <v>356</v>
      </c>
      <c r="R10">
        <v>798</v>
      </c>
      <c r="S10">
        <f t="shared" si="0"/>
        <v>1345</v>
      </c>
    </row>
    <row r="11" spans="1:19" x14ac:dyDescent="0.25">
      <c r="A11" t="s">
        <v>37</v>
      </c>
      <c r="B11" t="s">
        <v>38</v>
      </c>
      <c r="C11">
        <v>153</v>
      </c>
      <c r="D11">
        <v>151</v>
      </c>
      <c r="E11">
        <v>332</v>
      </c>
      <c r="F11">
        <v>516</v>
      </c>
      <c r="G11">
        <v>94</v>
      </c>
      <c r="H11">
        <v>100</v>
      </c>
      <c r="I11">
        <v>238</v>
      </c>
      <c r="J11">
        <v>720</v>
      </c>
      <c r="K11">
        <v>187</v>
      </c>
      <c r="L11">
        <v>132</v>
      </c>
      <c r="M11">
        <v>406</v>
      </c>
      <c r="N11">
        <v>427</v>
      </c>
      <c r="O11">
        <v>78</v>
      </c>
      <c r="P11">
        <v>85</v>
      </c>
      <c r="Q11">
        <v>192</v>
      </c>
      <c r="R11">
        <v>797</v>
      </c>
      <c r="S11">
        <f t="shared" si="0"/>
        <v>1152</v>
      </c>
    </row>
    <row r="12" spans="1:19" x14ac:dyDescent="0.25">
      <c r="A12" t="s">
        <v>39</v>
      </c>
      <c r="B12" t="s">
        <v>40</v>
      </c>
      <c r="C12">
        <v>240</v>
      </c>
      <c r="D12">
        <v>390</v>
      </c>
      <c r="E12">
        <v>702</v>
      </c>
      <c r="F12">
        <v>568</v>
      </c>
      <c r="G12">
        <v>157</v>
      </c>
      <c r="H12">
        <v>227</v>
      </c>
      <c r="I12">
        <v>555</v>
      </c>
      <c r="J12">
        <v>961</v>
      </c>
      <c r="K12">
        <v>272</v>
      </c>
      <c r="L12">
        <v>385</v>
      </c>
      <c r="M12">
        <v>780</v>
      </c>
      <c r="N12">
        <v>463</v>
      </c>
      <c r="O12">
        <v>111</v>
      </c>
      <c r="P12">
        <v>211</v>
      </c>
      <c r="Q12">
        <v>498</v>
      </c>
      <c r="R12">
        <v>1080</v>
      </c>
      <c r="S12">
        <f t="shared" si="0"/>
        <v>1900</v>
      </c>
    </row>
    <row r="13" spans="1:19" x14ac:dyDescent="0.25">
      <c r="A13" t="s">
        <v>41</v>
      </c>
      <c r="B13" t="s">
        <v>42</v>
      </c>
      <c r="C13">
        <v>294</v>
      </c>
      <c r="D13">
        <v>276</v>
      </c>
      <c r="E13">
        <v>666</v>
      </c>
      <c r="F13">
        <v>829</v>
      </c>
      <c r="G13">
        <v>236</v>
      </c>
      <c r="H13">
        <v>149</v>
      </c>
      <c r="I13">
        <v>472</v>
      </c>
      <c r="J13">
        <v>1208</v>
      </c>
      <c r="K13">
        <v>333</v>
      </c>
      <c r="L13">
        <v>277</v>
      </c>
      <c r="M13">
        <v>766</v>
      </c>
      <c r="N13">
        <v>689</v>
      </c>
      <c r="O13">
        <v>172</v>
      </c>
      <c r="P13">
        <v>151</v>
      </c>
      <c r="Q13">
        <v>414</v>
      </c>
      <c r="R13">
        <v>1328</v>
      </c>
      <c r="S13">
        <f t="shared" si="0"/>
        <v>2065</v>
      </c>
    </row>
    <row r="14" spans="1:19" x14ac:dyDescent="0.25">
      <c r="A14" t="s">
        <v>43</v>
      </c>
      <c r="B14" t="s">
        <v>44</v>
      </c>
      <c r="C14">
        <v>203</v>
      </c>
      <c r="D14">
        <v>149</v>
      </c>
      <c r="E14">
        <v>260</v>
      </c>
      <c r="F14">
        <v>303</v>
      </c>
      <c r="G14">
        <v>163</v>
      </c>
      <c r="H14">
        <v>106</v>
      </c>
      <c r="I14">
        <v>204</v>
      </c>
      <c r="J14">
        <v>442</v>
      </c>
      <c r="K14">
        <v>234</v>
      </c>
      <c r="L14">
        <v>125</v>
      </c>
      <c r="M14">
        <v>302</v>
      </c>
      <c r="N14">
        <v>254</v>
      </c>
      <c r="O14">
        <v>126</v>
      </c>
      <c r="P14">
        <v>113</v>
      </c>
      <c r="Q14">
        <v>184</v>
      </c>
      <c r="R14">
        <v>492</v>
      </c>
      <c r="S14">
        <f t="shared" si="0"/>
        <v>915</v>
      </c>
    </row>
    <row r="15" spans="1:19" x14ac:dyDescent="0.25">
      <c r="A15" t="s">
        <v>81</v>
      </c>
      <c r="B15" t="s">
        <v>82</v>
      </c>
      <c r="C15">
        <v>701</v>
      </c>
      <c r="D15">
        <v>344</v>
      </c>
      <c r="E15">
        <v>349</v>
      </c>
      <c r="F15">
        <v>655</v>
      </c>
      <c r="G15">
        <v>404</v>
      </c>
      <c r="H15">
        <v>390</v>
      </c>
      <c r="I15">
        <v>308</v>
      </c>
      <c r="J15">
        <v>947</v>
      </c>
      <c r="K15">
        <v>814</v>
      </c>
      <c r="L15">
        <v>288</v>
      </c>
      <c r="M15">
        <v>406</v>
      </c>
      <c r="N15">
        <v>541</v>
      </c>
      <c r="O15">
        <v>346</v>
      </c>
      <c r="P15">
        <v>406</v>
      </c>
      <c r="Q15">
        <v>273</v>
      </c>
      <c r="R15">
        <v>1024</v>
      </c>
      <c r="S15">
        <f t="shared" si="0"/>
        <v>2049</v>
      </c>
    </row>
    <row r="16" spans="1:19" x14ac:dyDescent="0.25">
      <c r="A16" t="s">
        <v>45</v>
      </c>
      <c r="B16" t="s">
        <v>46</v>
      </c>
      <c r="C16">
        <v>428</v>
      </c>
      <c r="D16">
        <v>125</v>
      </c>
      <c r="E16">
        <v>193</v>
      </c>
      <c r="F16">
        <v>286</v>
      </c>
      <c r="G16">
        <v>331</v>
      </c>
      <c r="H16">
        <v>145</v>
      </c>
      <c r="I16">
        <v>129</v>
      </c>
      <c r="J16">
        <v>427</v>
      </c>
      <c r="K16">
        <v>449</v>
      </c>
      <c r="L16">
        <v>124</v>
      </c>
      <c r="M16">
        <v>212</v>
      </c>
      <c r="N16">
        <v>247</v>
      </c>
      <c r="O16">
        <v>292</v>
      </c>
      <c r="P16">
        <v>157</v>
      </c>
      <c r="Q16">
        <v>120</v>
      </c>
      <c r="R16">
        <v>463</v>
      </c>
      <c r="S16">
        <f t="shared" si="0"/>
        <v>1032</v>
      </c>
    </row>
    <row r="17" spans="1:19" x14ac:dyDescent="0.25">
      <c r="A17" t="s">
        <v>47</v>
      </c>
      <c r="B17" t="s">
        <v>48</v>
      </c>
      <c r="C17">
        <v>83</v>
      </c>
      <c r="D17">
        <v>111</v>
      </c>
      <c r="E17">
        <v>117</v>
      </c>
      <c r="F17">
        <v>129</v>
      </c>
      <c r="G17">
        <v>42</v>
      </c>
      <c r="H17">
        <v>69</v>
      </c>
      <c r="I17">
        <v>122</v>
      </c>
      <c r="J17">
        <v>207</v>
      </c>
      <c r="K17">
        <v>125</v>
      </c>
      <c r="L17">
        <v>98</v>
      </c>
      <c r="M17">
        <v>126</v>
      </c>
      <c r="N17">
        <v>91</v>
      </c>
      <c r="O17">
        <v>33</v>
      </c>
      <c r="P17">
        <v>55</v>
      </c>
      <c r="Q17">
        <v>104</v>
      </c>
      <c r="R17">
        <v>248</v>
      </c>
      <c r="S17">
        <f t="shared" si="0"/>
        <v>440</v>
      </c>
    </row>
    <row r="18" spans="1:19" x14ac:dyDescent="0.25">
      <c r="A18" t="s">
        <v>87</v>
      </c>
      <c r="B18" t="s">
        <v>88</v>
      </c>
      <c r="C18">
        <v>12</v>
      </c>
      <c r="D18">
        <v>13</v>
      </c>
      <c r="E18">
        <v>17</v>
      </c>
      <c r="F18">
        <v>20</v>
      </c>
      <c r="G18">
        <v>9</v>
      </c>
      <c r="H18">
        <v>7</v>
      </c>
      <c r="I18">
        <v>16</v>
      </c>
      <c r="J18">
        <v>30</v>
      </c>
      <c r="K18">
        <v>13</v>
      </c>
      <c r="L18">
        <v>10</v>
      </c>
      <c r="M18">
        <v>25</v>
      </c>
      <c r="N18">
        <v>14</v>
      </c>
      <c r="O18">
        <v>8</v>
      </c>
      <c r="P18">
        <v>7</v>
      </c>
      <c r="Q18">
        <v>16</v>
      </c>
      <c r="R18">
        <v>31</v>
      </c>
      <c r="S18">
        <f t="shared" si="0"/>
        <v>62</v>
      </c>
    </row>
    <row r="19" spans="1:19" x14ac:dyDescent="0.25">
      <c r="A19" t="s">
        <v>89</v>
      </c>
      <c r="B19" t="s">
        <v>90</v>
      </c>
      <c r="C19">
        <v>11</v>
      </c>
      <c r="D19">
        <v>11</v>
      </c>
      <c r="E19">
        <v>20</v>
      </c>
      <c r="F19">
        <v>16</v>
      </c>
      <c r="G19">
        <v>10</v>
      </c>
      <c r="H19">
        <v>7</v>
      </c>
      <c r="I19">
        <v>15</v>
      </c>
      <c r="J19">
        <v>26</v>
      </c>
      <c r="K19">
        <v>12</v>
      </c>
      <c r="L19">
        <v>11</v>
      </c>
      <c r="M19">
        <v>23</v>
      </c>
      <c r="N19">
        <v>12</v>
      </c>
      <c r="O19">
        <v>8</v>
      </c>
      <c r="P19">
        <v>8</v>
      </c>
      <c r="Q19">
        <v>13</v>
      </c>
      <c r="R19">
        <v>29</v>
      </c>
      <c r="S19">
        <f t="shared" si="0"/>
        <v>58</v>
      </c>
    </row>
    <row r="20" spans="1:19" x14ac:dyDescent="0.25">
      <c r="A20" t="s">
        <v>91</v>
      </c>
      <c r="B20" t="s">
        <v>92</v>
      </c>
      <c r="C20">
        <v>7</v>
      </c>
      <c r="D20">
        <v>10</v>
      </c>
      <c r="E20">
        <v>16</v>
      </c>
      <c r="F20">
        <v>11</v>
      </c>
      <c r="G20">
        <v>3</v>
      </c>
      <c r="H20">
        <v>6</v>
      </c>
      <c r="I20">
        <v>12</v>
      </c>
      <c r="J20">
        <v>23</v>
      </c>
      <c r="K20">
        <v>7</v>
      </c>
      <c r="L20">
        <v>8</v>
      </c>
      <c r="M20">
        <v>17</v>
      </c>
      <c r="N20">
        <v>12</v>
      </c>
      <c r="O20">
        <v>3</v>
      </c>
      <c r="P20">
        <v>3</v>
      </c>
      <c r="Q20">
        <v>14</v>
      </c>
      <c r="R20">
        <v>24</v>
      </c>
      <c r="S20">
        <f t="shared" si="0"/>
        <v>44</v>
      </c>
    </row>
    <row r="21" spans="1:19" x14ac:dyDescent="0.25">
      <c r="A21" t="s">
        <v>49</v>
      </c>
      <c r="B21" t="s">
        <v>18</v>
      </c>
      <c r="C21">
        <v>5180</v>
      </c>
      <c r="D21">
        <v>4722</v>
      </c>
      <c r="E21">
        <v>8319</v>
      </c>
      <c r="F21">
        <v>9779</v>
      </c>
      <c r="G21">
        <v>3704</v>
      </c>
      <c r="H21">
        <v>3187</v>
      </c>
      <c r="I21">
        <v>6519</v>
      </c>
      <c r="J21">
        <v>14590</v>
      </c>
      <c r="K21">
        <v>5903</v>
      </c>
      <c r="L21">
        <v>4395</v>
      </c>
      <c r="M21">
        <v>9469</v>
      </c>
      <c r="N21">
        <v>8233</v>
      </c>
      <c r="O21">
        <v>2973</v>
      </c>
      <c r="P21">
        <v>3072</v>
      </c>
      <c r="Q21">
        <v>5728</v>
      </c>
      <c r="R21">
        <v>16227</v>
      </c>
      <c r="S21">
        <f>SUM(C21:F21)</f>
        <v>28000</v>
      </c>
    </row>
    <row r="23" spans="1:19" x14ac:dyDescent="0.25">
      <c r="C23" s="29" t="s">
        <v>53</v>
      </c>
      <c r="D23" s="29"/>
      <c r="E23" s="29"/>
      <c r="F23" s="29"/>
      <c r="G23" s="29" t="s">
        <v>54</v>
      </c>
      <c r="H23" s="29"/>
      <c r="I23" s="29"/>
      <c r="J23" s="29"/>
      <c r="K23" s="29" t="s">
        <v>55</v>
      </c>
      <c r="L23" s="29"/>
      <c r="M23" s="29"/>
      <c r="N23" s="29"/>
      <c r="O23" s="29" t="s">
        <v>56</v>
      </c>
      <c r="P23" s="29"/>
      <c r="Q23" s="29"/>
      <c r="R23" s="29"/>
    </row>
    <row r="24" spans="1:19" x14ac:dyDescent="0.25">
      <c r="A24" t="s">
        <v>0</v>
      </c>
      <c r="C24" s="3" t="s">
        <v>57</v>
      </c>
      <c r="D24" s="3" t="s">
        <v>67</v>
      </c>
      <c r="E24" s="3" t="s">
        <v>58</v>
      </c>
      <c r="F24" s="3" t="s">
        <v>68</v>
      </c>
      <c r="G24" s="3" t="s">
        <v>57</v>
      </c>
      <c r="H24" s="3" t="s">
        <v>67</v>
      </c>
      <c r="I24" s="3" t="s">
        <v>58</v>
      </c>
      <c r="J24" s="3" t="s">
        <v>68</v>
      </c>
      <c r="K24" s="3" t="s">
        <v>57</v>
      </c>
      <c r="L24" s="3" t="s">
        <v>67</v>
      </c>
      <c r="M24" s="3" t="s">
        <v>58</v>
      </c>
      <c r="N24" s="3" t="s">
        <v>68</v>
      </c>
      <c r="O24" s="3" t="s">
        <v>57</v>
      </c>
      <c r="P24" s="3" t="s">
        <v>67</v>
      </c>
      <c r="Q24" s="3" t="s">
        <v>58</v>
      </c>
      <c r="R24" s="3" t="s">
        <v>68</v>
      </c>
      <c r="S24" t="s">
        <v>50</v>
      </c>
    </row>
    <row r="25" spans="1:19" x14ac:dyDescent="0.25">
      <c r="A25" t="s">
        <v>19</v>
      </c>
      <c r="B25" t="s">
        <v>20</v>
      </c>
      <c r="C25" s="5">
        <f t="shared" ref="C25:F42" si="1">(C2/($C2+$D2+$E2+$F2))</f>
        <v>0.20493562231759657</v>
      </c>
      <c r="D25" s="5">
        <f t="shared" si="1"/>
        <v>0.17203147353361944</v>
      </c>
      <c r="E25" s="5">
        <f t="shared" si="1"/>
        <v>0.27360515021459225</v>
      </c>
      <c r="F25" s="5">
        <f t="shared" si="1"/>
        <v>0.34942775393419168</v>
      </c>
      <c r="G25" s="5">
        <f t="shared" ref="G25:J40" si="2">(G2/($G2+$H2+$I2+$J2))</f>
        <v>0.14735336194563661</v>
      </c>
      <c r="H25" s="5">
        <f t="shared" si="2"/>
        <v>0.12339055793991416</v>
      </c>
      <c r="I25" s="5">
        <f t="shared" si="2"/>
        <v>0.22567954220314734</v>
      </c>
      <c r="J25" s="5">
        <f t="shared" si="2"/>
        <v>0.50357653791130186</v>
      </c>
      <c r="K25" s="5">
        <f t="shared" ref="K25:N40" si="3">(K2/($K2+$L2+$M2+$N2))</f>
        <v>0.23891273247496422</v>
      </c>
      <c r="L25" s="5">
        <f t="shared" si="3"/>
        <v>0.13698140200286124</v>
      </c>
      <c r="M25" s="5">
        <f t="shared" si="3"/>
        <v>0.30829756795422031</v>
      </c>
      <c r="N25" s="5">
        <f t="shared" si="3"/>
        <v>0.3158082975679542</v>
      </c>
      <c r="O25" s="5">
        <f t="shared" ref="O25:R40" si="4">(O2/($O2+$P2+$Q2+$R2))</f>
        <v>0.11444921316165951</v>
      </c>
      <c r="P25" s="5">
        <f t="shared" si="4"/>
        <v>0.11731044349070101</v>
      </c>
      <c r="Q25" s="5">
        <f t="shared" si="4"/>
        <v>0.20958512160228898</v>
      </c>
      <c r="R25" s="5">
        <f t="shared" si="4"/>
        <v>0.55865522174535054</v>
      </c>
      <c r="S25" s="5">
        <f>(P25+Q25+R25)</f>
        <v>0.88555078683834054</v>
      </c>
    </row>
    <row r="26" spans="1:19" x14ac:dyDescent="0.25">
      <c r="A26" t="s">
        <v>21</v>
      </c>
      <c r="B26" t="s">
        <v>22</v>
      </c>
      <c r="C26" s="5">
        <f t="shared" si="1"/>
        <v>0.20282728948985865</v>
      </c>
      <c r="D26" s="5">
        <f t="shared" si="1"/>
        <v>0.16594960049170251</v>
      </c>
      <c r="E26" s="5">
        <f t="shared" si="1"/>
        <v>0.28272894898586354</v>
      </c>
      <c r="F26" s="5">
        <f t="shared" si="1"/>
        <v>0.3484941610325753</v>
      </c>
      <c r="G26" s="5">
        <f t="shared" si="2"/>
        <v>0.15488629379225569</v>
      </c>
      <c r="H26" s="5">
        <f t="shared" si="2"/>
        <v>0.11309157959434542</v>
      </c>
      <c r="I26" s="5">
        <f t="shared" si="2"/>
        <v>0.23048555623847572</v>
      </c>
      <c r="J26" s="5">
        <f t="shared" si="2"/>
        <v>0.50153657037492316</v>
      </c>
      <c r="K26" s="5">
        <f t="shared" si="3"/>
        <v>0.22372464658881377</v>
      </c>
      <c r="L26" s="5">
        <f t="shared" si="3"/>
        <v>0.15673017824216348</v>
      </c>
      <c r="M26" s="5">
        <f t="shared" si="3"/>
        <v>0.31346035648432696</v>
      </c>
      <c r="N26" s="5">
        <f t="shared" si="3"/>
        <v>0.30608481868469578</v>
      </c>
      <c r="O26" s="5">
        <f t="shared" si="4"/>
        <v>0.12722802704363859</v>
      </c>
      <c r="P26" s="5">
        <f t="shared" si="4"/>
        <v>0.11001843884449908</v>
      </c>
      <c r="Q26" s="5">
        <f t="shared" si="4"/>
        <v>0.20221266133988935</v>
      </c>
      <c r="R26" s="5">
        <f t="shared" si="4"/>
        <v>0.56054087277197295</v>
      </c>
      <c r="S26" s="5">
        <f>(P26+Q26+R26)</f>
        <v>0.87277197295636144</v>
      </c>
    </row>
    <row r="27" spans="1:19" x14ac:dyDescent="0.25">
      <c r="A27" t="s">
        <v>23</v>
      </c>
      <c r="B27" t="s">
        <v>24</v>
      </c>
      <c r="C27" s="5">
        <f t="shared" si="1"/>
        <v>0.16614090431125131</v>
      </c>
      <c r="D27" s="5">
        <f t="shared" si="1"/>
        <v>0.1695583596214511</v>
      </c>
      <c r="E27" s="5">
        <f t="shared" si="1"/>
        <v>0.31256572029442692</v>
      </c>
      <c r="F27" s="5">
        <f t="shared" si="1"/>
        <v>0.35173501577287064</v>
      </c>
      <c r="G27" s="5">
        <f t="shared" si="2"/>
        <v>0.13012618296529968</v>
      </c>
      <c r="H27" s="5">
        <f t="shared" si="2"/>
        <v>0.10094637223974763</v>
      </c>
      <c r="I27" s="5">
        <f t="shared" si="2"/>
        <v>0.23948475289169296</v>
      </c>
      <c r="J27" s="5">
        <f t="shared" si="2"/>
        <v>0.52944269190325977</v>
      </c>
      <c r="K27" s="5">
        <f t="shared" si="3"/>
        <v>0.18559411146161936</v>
      </c>
      <c r="L27" s="5">
        <f t="shared" si="3"/>
        <v>0.16193480546792849</v>
      </c>
      <c r="M27" s="5">
        <f t="shared" si="3"/>
        <v>0.33780231335436384</v>
      </c>
      <c r="N27" s="5">
        <f t="shared" si="3"/>
        <v>0.31466876971608831</v>
      </c>
      <c r="O27" s="5">
        <f t="shared" si="4"/>
        <v>0.10856992639327025</v>
      </c>
      <c r="P27" s="5">
        <f t="shared" si="4"/>
        <v>9.3585699263932703E-2</v>
      </c>
      <c r="Q27" s="5">
        <f t="shared" si="4"/>
        <v>0.20846477392218718</v>
      </c>
      <c r="R27" s="5">
        <f t="shared" si="4"/>
        <v>0.58937960042060988</v>
      </c>
      <c r="S27" s="5">
        <f t="shared" ref="S27:S42" si="5">(P27+Q27+R27)</f>
        <v>0.89143007360672977</v>
      </c>
    </row>
    <row r="28" spans="1:19" x14ac:dyDescent="0.25">
      <c r="A28" t="s">
        <v>25</v>
      </c>
      <c r="B28" t="s">
        <v>26</v>
      </c>
      <c r="C28" s="5">
        <f t="shared" si="1"/>
        <v>0.17414772727272726</v>
      </c>
      <c r="D28" s="5">
        <f t="shared" si="1"/>
        <v>0.1715909090909091</v>
      </c>
      <c r="E28" s="5">
        <f t="shared" si="1"/>
        <v>0.33153409090909092</v>
      </c>
      <c r="F28" s="5">
        <f t="shared" si="1"/>
        <v>0.32272727272727275</v>
      </c>
      <c r="G28" s="5">
        <f t="shared" si="2"/>
        <v>0.13522727272727272</v>
      </c>
      <c r="H28" s="5">
        <f t="shared" si="2"/>
        <v>0.10198863636363636</v>
      </c>
      <c r="I28" s="5">
        <f t="shared" si="2"/>
        <v>0.25795454545454544</v>
      </c>
      <c r="J28" s="5">
        <f t="shared" si="2"/>
        <v>0.5048295454545455</v>
      </c>
      <c r="K28" s="5">
        <f t="shared" si="3"/>
        <v>0.19488636363636364</v>
      </c>
      <c r="L28" s="5">
        <f t="shared" si="3"/>
        <v>0.15454545454545454</v>
      </c>
      <c r="M28" s="5">
        <f t="shared" si="3"/>
        <v>0.36931818181818182</v>
      </c>
      <c r="N28" s="5">
        <f t="shared" si="3"/>
        <v>0.28125</v>
      </c>
      <c r="O28" s="5">
        <f t="shared" si="4"/>
        <v>0.10852272727272727</v>
      </c>
      <c r="P28" s="5">
        <f t="shared" si="4"/>
        <v>0.10426136363636364</v>
      </c>
      <c r="Q28" s="5">
        <f t="shared" si="4"/>
        <v>0.22073863636363636</v>
      </c>
      <c r="R28" s="5">
        <f t="shared" si="4"/>
        <v>0.56647727272727277</v>
      </c>
      <c r="S28" s="5">
        <f t="shared" si="5"/>
        <v>0.89147727272727284</v>
      </c>
    </row>
    <row r="29" spans="1:19" x14ac:dyDescent="0.25">
      <c r="A29" t="s">
        <v>27</v>
      </c>
      <c r="B29" t="s">
        <v>28</v>
      </c>
      <c r="C29" s="5">
        <f t="shared" si="1"/>
        <v>0.14327485380116958</v>
      </c>
      <c r="D29" s="5">
        <f t="shared" si="1"/>
        <v>0.15497076023391812</v>
      </c>
      <c r="E29" s="5">
        <f t="shared" si="1"/>
        <v>0.35672514619883039</v>
      </c>
      <c r="F29" s="5">
        <f t="shared" si="1"/>
        <v>0.34502923976608185</v>
      </c>
      <c r="G29" s="5">
        <f t="shared" si="2"/>
        <v>8.771929824561403E-2</v>
      </c>
      <c r="H29" s="5">
        <f t="shared" si="2"/>
        <v>0.10818713450292397</v>
      </c>
      <c r="I29" s="5">
        <f t="shared" si="2"/>
        <v>0.26608187134502925</v>
      </c>
      <c r="J29" s="5">
        <f t="shared" si="2"/>
        <v>0.53801169590643272</v>
      </c>
      <c r="K29" s="5">
        <f t="shared" si="3"/>
        <v>0.17251461988304093</v>
      </c>
      <c r="L29" s="5">
        <f t="shared" si="3"/>
        <v>0.15204678362573099</v>
      </c>
      <c r="M29" s="5">
        <f t="shared" si="3"/>
        <v>0.39766081871345027</v>
      </c>
      <c r="N29" s="5">
        <f t="shared" si="3"/>
        <v>0.27777777777777779</v>
      </c>
      <c r="O29" s="5">
        <f t="shared" si="4"/>
        <v>6.725146198830409E-2</v>
      </c>
      <c r="P29" s="5">
        <f t="shared" si="4"/>
        <v>0.10526315789473684</v>
      </c>
      <c r="Q29" s="5">
        <f t="shared" si="4"/>
        <v>0.25438596491228072</v>
      </c>
      <c r="R29" s="5">
        <f t="shared" si="4"/>
        <v>0.57309941520467833</v>
      </c>
      <c r="S29" s="5">
        <f t="shared" si="5"/>
        <v>0.93274853801169588</v>
      </c>
    </row>
    <row r="30" spans="1:19" x14ac:dyDescent="0.25">
      <c r="A30" t="s">
        <v>29</v>
      </c>
      <c r="B30" t="s">
        <v>30</v>
      </c>
      <c r="C30" s="5">
        <f t="shared" si="1"/>
        <v>0.18087855297157623</v>
      </c>
      <c r="D30" s="5">
        <f t="shared" si="1"/>
        <v>0.22351421188630491</v>
      </c>
      <c r="E30" s="5">
        <f t="shared" si="1"/>
        <v>0.33074935400516797</v>
      </c>
      <c r="F30" s="5">
        <f t="shared" si="1"/>
        <v>0.26485788113695091</v>
      </c>
      <c r="G30" s="5">
        <f t="shared" si="2"/>
        <v>0.13307493540051679</v>
      </c>
      <c r="H30" s="5">
        <f t="shared" si="2"/>
        <v>0.14082687338501293</v>
      </c>
      <c r="I30" s="5">
        <f t="shared" si="2"/>
        <v>0.29198966408268734</v>
      </c>
      <c r="J30" s="5">
        <f t="shared" si="2"/>
        <v>0.43410852713178294</v>
      </c>
      <c r="K30" s="5">
        <f t="shared" si="3"/>
        <v>0.19638242894056848</v>
      </c>
      <c r="L30" s="5">
        <f t="shared" si="3"/>
        <v>0.22093023255813954</v>
      </c>
      <c r="M30" s="5">
        <f t="shared" si="3"/>
        <v>0.35917312661498707</v>
      </c>
      <c r="N30" s="5">
        <f t="shared" si="3"/>
        <v>0.22351421188630491</v>
      </c>
      <c r="O30" s="5">
        <f t="shared" si="4"/>
        <v>9.4315245478036172E-2</v>
      </c>
      <c r="P30" s="5">
        <f t="shared" si="4"/>
        <v>0.13049095607235142</v>
      </c>
      <c r="Q30" s="5">
        <f t="shared" si="4"/>
        <v>0.26098191214470284</v>
      </c>
      <c r="R30" s="5">
        <f t="shared" si="4"/>
        <v>0.51421188630490955</v>
      </c>
      <c r="S30" s="5">
        <f t="shared" si="5"/>
        <v>0.90568475452196384</v>
      </c>
    </row>
    <row r="31" spans="1:19" x14ac:dyDescent="0.25">
      <c r="A31" t="s">
        <v>31</v>
      </c>
      <c r="B31" t="s">
        <v>32</v>
      </c>
      <c r="C31" s="5">
        <f t="shared" si="1"/>
        <v>0.13058589870903675</v>
      </c>
      <c r="D31" s="5">
        <f t="shared" si="1"/>
        <v>0.13952333664349553</v>
      </c>
      <c r="E31" s="5">
        <f t="shared" si="1"/>
        <v>0.26564051638530289</v>
      </c>
      <c r="F31" s="5">
        <f t="shared" si="1"/>
        <v>0.46425024826216482</v>
      </c>
      <c r="G31" s="5">
        <f t="shared" si="2"/>
        <v>9.6822244289970202E-2</v>
      </c>
      <c r="H31" s="5">
        <f t="shared" si="2"/>
        <v>9.3346573982125119E-2</v>
      </c>
      <c r="I31" s="5">
        <f t="shared" si="2"/>
        <v>0.20556107249255212</v>
      </c>
      <c r="J31" s="5">
        <f t="shared" si="2"/>
        <v>0.60427010923535251</v>
      </c>
      <c r="K31" s="5">
        <f t="shared" si="3"/>
        <v>0.15243296921549157</v>
      </c>
      <c r="L31" s="5">
        <f t="shared" si="3"/>
        <v>0.1365441906653426</v>
      </c>
      <c r="M31" s="5">
        <f t="shared" si="3"/>
        <v>0.3669314796425025</v>
      </c>
      <c r="N31" s="5">
        <f t="shared" si="3"/>
        <v>0.34409136047666333</v>
      </c>
      <c r="O31" s="5">
        <f t="shared" si="4"/>
        <v>7.2492552135054622E-2</v>
      </c>
      <c r="P31" s="5">
        <f t="shared" si="4"/>
        <v>8.7884806355511422E-2</v>
      </c>
      <c r="Q31" s="5">
        <f t="shared" si="4"/>
        <v>0.16782522343594836</v>
      </c>
      <c r="R31" s="5">
        <f t="shared" si="4"/>
        <v>0.67179741807348559</v>
      </c>
      <c r="S31" s="5">
        <f t="shared" si="5"/>
        <v>0.92750744786494543</v>
      </c>
    </row>
    <row r="32" spans="1:19" x14ac:dyDescent="0.25">
      <c r="A32" t="s">
        <v>33</v>
      </c>
      <c r="B32" t="s">
        <v>34</v>
      </c>
      <c r="C32" s="5">
        <f t="shared" si="1"/>
        <v>0.16302765647743814</v>
      </c>
      <c r="D32" s="5">
        <f t="shared" si="1"/>
        <v>0.18049490538573509</v>
      </c>
      <c r="E32" s="5">
        <f t="shared" si="1"/>
        <v>0.31780688985929162</v>
      </c>
      <c r="F32" s="5">
        <f t="shared" si="1"/>
        <v>0.33867054827753518</v>
      </c>
      <c r="G32" s="5">
        <f t="shared" si="2"/>
        <v>0.10674429888403687</v>
      </c>
      <c r="H32" s="5">
        <f t="shared" si="2"/>
        <v>0.1111111111111111</v>
      </c>
      <c r="I32" s="5">
        <f t="shared" si="2"/>
        <v>0.23435225618631733</v>
      </c>
      <c r="J32" s="5">
        <f t="shared" si="2"/>
        <v>0.54779233381853465</v>
      </c>
      <c r="K32" s="5">
        <f t="shared" si="3"/>
        <v>0.19068413391557495</v>
      </c>
      <c r="L32" s="5">
        <f t="shared" si="3"/>
        <v>0.17855409995147986</v>
      </c>
      <c r="M32" s="5">
        <f t="shared" si="3"/>
        <v>0.36729742843279961</v>
      </c>
      <c r="N32" s="5">
        <f t="shared" si="3"/>
        <v>0.26346433770014555</v>
      </c>
      <c r="O32" s="5">
        <f t="shared" si="4"/>
        <v>8.5880640465793301E-2</v>
      </c>
      <c r="P32" s="5">
        <f t="shared" si="4"/>
        <v>9.5099466278505573E-2</v>
      </c>
      <c r="Q32" s="5">
        <f t="shared" si="4"/>
        <v>0.20960698689956331</v>
      </c>
      <c r="R32" s="5">
        <f t="shared" si="4"/>
        <v>0.60941290635613776</v>
      </c>
      <c r="S32" s="5">
        <f t="shared" si="5"/>
        <v>0.91411935953420664</v>
      </c>
    </row>
    <row r="33" spans="1:19" x14ac:dyDescent="0.25">
      <c r="A33" t="s">
        <v>35</v>
      </c>
      <c r="B33" t="s">
        <v>36</v>
      </c>
      <c r="C33" s="5">
        <f t="shared" si="1"/>
        <v>8.3271375464684008E-2</v>
      </c>
      <c r="D33" s="5">
        <f t="shared" si="1"/>
        <v>0.19553903345724907</v>
      </c>
      <c r="E33" s="5">
        <f t="shared" si="1"/>
        <v>0.37026022304832712</v>
      </c>
      <c r="F33" s="5">
        <f t="shared" si="1"/>
        <v>0.35092936802973979</v>
      </c>
      <c r="G33" s="5">
        <f t="shared" si="2"/>
        <v>5.3531598513011154E-2</v>
      </c>
      <c r="H33" s="5">
        <f t="shared" si="2"/>
        <v>0.10855018587360594</v>
      </c>
      <c r="I33" s="5">
        <f t="shared" si="2"/>
        <v>0.30408921933085503</v>
      </c>
      <c r="J33" s="5">
        <f t="shared" si="2"/>
        <v>0.53382899628252789</v>
      </c>
      <c r="K33" s="5">
        <f t="shared" si="3"/>
        <v>9.0706319702602234E-2</v>
      </c>
      <c r="L33" s="5">
        <f t="shared" si="3"/>
        <v>0.20297397769516728</v>
      </c>
      <c r="M33" s="5">
        <f t="shared" si="3"/>
        <v>0.40074349442379181</v>
      </c>
      <c r="N33" s="5">
        <f t="shared" si="3"/>
        <v>0.30557620817843867</v>
      </c>
      <c r="O33" s="5">
        <f t="shared" si="4"/>
        <v>4.0892193308550186E-2</v>
      </c>
      <c r="P33" s="5">
        <f t="shared" si="4"/>
        <v>0.10111524163568773</v>
      </c>
      <c r="Q33" s="5">
        <f t="shared" si="4"/>
        <v>0.26468401486988846</v>
      </c>
      <c r="R33" s="5">
        <f t="shared" si="4"/>
        <v>0.59330855018587358</v>
      </c>
      <c r="S33" s="5">
        <f t="shared" si="5"/>
        <v>0.95910780669144979</v>
      </c>
    </row>
    <row r="34" spans="1:19" x14ac:dyDescent="0.25">
      <c r="A34" t="s">
        <v>37</v>
      </c>
      <c r="B34" t="s">
        <v>38</v>
      </c>
      <c r="C34" s="5">
        <f t="shared" si="1"/>
        <v>0.1328125</v>
      </c>
      <c r="D34" s="5">
        <f t="shared" si="1"/>
        <v>0.1310763888888889</v>
      </c>
      <c r="E34" s="5">
        <f t="shared" si="1"/>
        <v>0.28819444444444442</v>
      </c>
      <c r="F34" s="5">
        <f t="shared" si="1"/>
        <v>0.44791666666666669</v>
      </c>
      <c r="G34" s="5">
        <f t="shared" si="2"/>
        <v>8.1597222222222224E-2</v>
      </c>
      <c r="H34" s="5">
        <f t="shared" si="2"/>
        <v>8.6805555555555552E-2</v>
      </c>
      <c r="I34" s="5">
        <f t="shared" si="2"/>
        <v>0.20659722222222221</v>
      </c>
      <c r="J34" s="5">
        <f t="shared" si="2"/>
        <v>0.625</v>
      </c>
      <c r="K34" s="5">
        <f t="shared" si="3"/>
        <v>0.1623263888888889</v>
      </c>
      <c r="L34" s="5">
        <f t="shared" si="3"/>
        <v>0.11458333333333333</v>
      </c>
      <c r="M34" s="5">
        <f t="shared" si="3"/>
        <v>0.35243055555555558</v>
      </c>
      <c r="N34" s="5">
        <f t="shared" si="3"/>
        <v>0.37065972222222221</v>
      </c>
      <c r="O34" s="5">
        <f t="shared" si="4"/>
        <v>6.7708333333333329E-2</v>
      </c>
      <c r="P34" s="5">
        <f t="shared" si="4"/>
        <v>7.3784722222222224E-2</v>
      </c>
      <c r="Q34" s="5">
        <f t="shared" si="4"/>
        <v>0.16666666666666666</v>
      </c>
      <c r="R34" s="5">
        <f t="shared" si="4"/>
        <v>0.69184027777777779</v>
      </c>
      <c r="S34" s="5">
        <f t="shared" si="5"/>
        <v>0.93229166666666674</v>
      </c>
    </row>
    <row r="35" spans="1:19" x14ac:dyDescent="0.25">
      <c r="A35" t="s">
        <v>39</v>
      </c>
      <c r="B35" t="s">
        <v>40</v>
      </c>
      <c r="C35" s="5">
        <f t="shared" si="1"/>
        <v>0.12631578947368421</v>
      </c>
      <c r="D35" s="5">
        <f t="shared" si="1"/>
        <v>0.20526315789473684</v>
      </c>
      <c r="E35" s="5">
        <f t="shared" si="1"/>
        <v>0.36947368421052634</v>
      </c>
      <c r="F35" s="5">
        <f t="shared" si="1"/>
        <v>0.29894736842105263</v>
      </c>
      <c r="G35" s="5">
        <f t="shared" si="2"/>
        <v>8.2631578947368417E-2</v>
      </c>
      <c r="H35" s="5">
        <f t="shared" si="2"/>
        <v>0.11947368421052632</v>
      </c>
      <c r="I35" s="5">
        <f t="shared" si="2"/>
        <v>0.29210526315789476</v>
      </c>
      <c r="J35" s="5">
        <f t="shared" si="2"/>
        <v>0.50578947368421057</v>
      </c>
      <c r="K35" s="5">
        <f t="shared" si="3"/>
        <v>0.1431578947368421</v>
      </c>
      <c r="L35" s="5">
        <f t="shared" si="3"/>
        <v>0.20263157894736841</v>
      </c>
      <c r="M35" s="5">
        <f t="shared" si="3"/>
        <v>0.41052631578947368</v>
      </c>
      <c r="N35" s="5">
        <f t="shared" si="3"/>
        <v>0.24368421052631578</v>
      </c>
      <c r="O35" s="5">
        <f t="shared" si="4"/>
        <v>5.842105263157895E-2</v>
      </c>
      <c r="P35" s="5">
        <f t="shared" si="4"/>
        <v>0.11105263157894738</v>
      </c>
      <c r="Q35" s="5">
        <f t="shared" si="4"/>
        <v>0.26210526315789473</v>
      </c>
      <c r="R35" s="5">
        <f t="shared" si="4"/>
        <v>0.56842105263157894</v>
      </c>
      <c r="S35" s="5">
        <f t="shared" si="5"/>
        <v>0.94157894736842107</v>
      </c>
    </row>
    <row r="36" spans="1:19" x14ac:dyDescent="0.25">
      <c r="A36" t="s">
        <v>41</v>
      </c>
      <c r="B36" t="s">
        <v>42</v>
      </c>
      <c r="C36" s="5">
        <f t="shared" si="1"/>
        <v>0.14237288135593221</v>
      </c>
      <c r="D36" s="5">
        <f t="shared" si="1"/>
        <v>0.13365617433414043</v>
      </c>
      <c r="E36" s="5">
        <f t="shared" si="1"/>
        <v>0.32251815980629539</v>
      </c>
      <c r="F36" s="5">
        <f t="shared" si="1"/>
        <v>0.40145278450363198</v>
      </c>
      <c r="G36" s="5">
        <f t="shared" si="2"/>
        <v>0.11428571428571428</v>
      </c>
      <c r="H36" s="5">
        <f t="shared" si="2"/>
        <v>7.2154963680387416E-2</v>
      </c>
      <c r="I36" s="5">
        <f t="shared" si="2"/>
        <v>0.22857142857142856</v>
      </c>
      <c r="J36" s="5">
        <f t="shared" si="2"/>
        <v>0.58498789346246971</v>
      </c>
      <c r="K36" s="5">
        <f t="shared" si="3"/>
        <v>0.1612590799031477</v>
      </c>
      <c r="L36" s="5">
        <f t="shared" si="3"/>
        <v>0.1341404358353511</v>
      </c>
      <c r="M36" s="5">
        <f t="shared" si="3"/>
        <v>0.37094430992736077</v>
      </c>
      <c r="N36" s="5">
        <f t="shared" si="3"/>
        <v>0.33365617433414041</v>
      </c>
      <c r="O36" s="5">
        <f t="shared" si="4"/>
        <v>8.3292978208232449E-2</v>
      </c>
      <c r="P36" s="5">
        <f t="shared" si="4"/>
        <v>7.3123486682808714E-2</v>
      </c>
      <c r="Q36" s="5">
        <f t="shared" si="4"/>
        <v>0.20048426150121065</v>
      </c>
      <c r="R36" s="5">
        <f t="shared" si="4"/>
        <v>0.64309927360774821</v>
      </c>
      <c r="S36" s="5">
        <f t="shared" si="5"/>
        <v>0.91670702179176755</v>
      </c>
    </row>
    <row r="37" spans="1:19" x14ac:dyDescent="0.25">
      <c r="A37" t="s">
        <v>43</v>
      </c>
      <c r="B37" t="s">
        <v>44</v>
      </c>
      <c r="C37" s="5">
        <f t="shared" si="1"/>
        <v>0.22185792349726777</v>
      </c>
      <c r="D37" s="5">
        <f t="shared" si="1"/>
        <v>0.1628415300546448</v>
      </c>
      <c r="E37" s="5">
        <f t="shared" si="1"/>
        <v>0.28415300546448086</v>
      </c>
      <c r="F37" s="5">
        <f t="shared" si="1"/>
        <v>0.33114754098360655</v>
      </c>
      <c r="G37" s="5">
        <f t="shared" si="2"/>
        <v>0.17814207650273223</v>
      </c>
      <c r="H37" s="5">
        <f t="shared" si="2"/>
        <v>0.11584699453551912</v>
      </c>
      <c r="I37" s="5">
        <f t="shared" si="2"/>
        <v>0.22295081967213115</v>
      </c>
      <c r="J37" s="5">
        <f t="shared" si="2"/>
        <v>0.48306010928961751</v>
      </c>
      <c r="K37" s="5">
        <f t="shared" si="3"/>
        <v>0.25573770491803277</v>
      </c>
      <c r="L37" s="5">
        <f t="shared" si="3"/>
        <v>0.13661202185792351</v>
      </c>
      <c r="M37" s="5">
        <f t="shared" si="3"/>
        <v>0.33005464480874319</v>
      </c>
      <c r="N37" s="5">
        <f t="shared" si="3"/>
        <v>0.27759562841530055</v>
      </c>
      <c r="O37" s="5">
        <f t="shared" si="4"/>
        <v>0.13770491803278689</v>
      </c>
      <c r="P37" s="5">
        <f t="shared" si="4"/>
        <v>0.12349726775956284</v>
      </c>
      <c r="Q37" s="5">
        <f t="shared" si="4"/>
        <v>0.20109289617486339</v>
      </c>
      <c r="R37" s="5">
        <f t="shared" si="4"/>
        <v>0.53770491803278686</v>
      </c>
      <c r="S37" s="5">
        <f t="shared" si="5"/>
        <v>0.86229508196721305</v>
      </c>
    </row>
    <row r="38" spans="1:19" x14ac:dyDescent="0.25">
      <c r="A38" t="s">
        <v>81</v>
      </c>
      <c r="B38" t="s">
        <v>82</v>
      </c>
      <c r="C38" s="5">
        <f t="shared" si="1"/>
        <v>0.3421181063933626</v>
      </c>
      <c r="D38" s="5">
        <f t="shared" si="1"/>
        <v>0.16788677403611518</v>
      </c>
      <c r="E38" s="5">
        <f t="shared" si="1"/>
        <v>0.17032698877501221</v>
      </c>
      <c r="F38" s="5">
        <f t="shared" si="1"/>
        <v>0.31966813079550999</v>
      </c>
      <c r="G38" s="5">
        <f t="shared" si="2"/>
        <v>0.19716935090287946</v>
      </c>
      <c r="H38" s="5">
        <f t="shared" si="2"/>
        <v>0.19033674963396779</v>
      </c>
      <c r="I38" s="5">
        <f t="shared" si="2"/>
        <v>0.15031722791605662</v>
      </c>
      <c r="J38" s="5">
        <f t="shared" si="2"/>
        <v>0.46217667154709613</v>
      </c>
      <c r="K38" s="5">
        <f t="shared" si="3"/>
        <v>0.39726695949243535</v>
      </c>
      <c r="L38" s="5">
        <f t="shared" si="3"/>
        <v>0.14055636896046853</v>
      </c>
      <c r="M38" s="5">
        <f t="shared" si="3"/>
        <v>0.19814543679843827</v>
      </c>
      <c r="N38" s="5">
        <f t="shared" si="3"/>
        <v>0.26403123474865786</v>
      </c>
      <c r="O38" s="5">
        <f t="shared" si="4"/>
        <v>0.16886285993167399</v>
      </c>
      <c r="P38" s="5">
        <f t="shared" si="4"/>
        <v>0.19814543679843827</v>
      </c>
      <c r="Q38" s="5">
        <f t="shared" si="4"/>
        <v>0.13323572474377746</v>
      </c>
      <c r="R38" s="5">
        <f t="shared" si="4"/>
        <v>0.49975597852611031</v>
      </c>
      <c r="S38" s="5">
        <f t="shared" si="5"/>
        <v>0.83113714006832606</v>
      </c>
    </row>
    <row r="39" spans="1:19" x14ac:dyDescent="0.25">
      <c r="A39" t="s">
        <v>45</v>
      </c>
      <c r="B39" t="s">
        <v>46</v>
      </c>
      <c r="C39" s="5">
        <f t="shared" si="1"/>
        <v>0.41472868217054265</v>
      </c>
      <c r="D39" s="5">
        <f t="shared" si="1"/>
        <v>0.12112403100775193</v>
      </c>
      <c r="E39" s="5">
        <f t="shared" si="1"/>
        <v>0.18701550387596899</v>
      </c>
      <c r="F39" s="5">
        <f t="shared" si="1"/>
        <v>0.27713178294573643</v>
      </c>
      <c r="G39" s="5">
        <f t="shared" si="2"/>
        <v>0.32073643410852715</v>
      </c>
      <c r="H39" s="5">
        <f t="shared" si="2"/>
        <v>0.14050387596899225</v>
      </c>
      <c r="I39" s="5">
        <f t="shared" si="2"/>
        <v>0.125</v>
      </c>
      <c r="J39" s="5">
        <f t="shared" si="2"/>
        <v>0.41375968992248063</v>
      </c>
      <c r="K39" s="5">
        <f t="shared" si="3"/>
        <v>0.43507751937984496</v>
      </c>
      <c r="L39" s="5">
        <f t="shared" si="3"/>
        <v>0.12015503875968993</v>
      </c>
      <c r="M39" s="5">
        <f t="shared" si="3"/>
        <v>0.20542635658914729</v>
      </c>
      <c r="N39" s="5">
        <f t="shared" si="3"/>
        <v>0.23934108527131784</v>
      </c>
      <c r="O39" s="5">
        <f t="shared" si="4"/>
        <v>0.28294573643410853</v>
      </c>
      <c r="P39" s="5">
        <f t="shared" si="4"/>
        <v>0.15213178294573643</v>
      </c>
      <c r="Q39" s="5">
        <f t="shared" si="4"/>
        <v>0.11627906976744186</v>
      </c>
      <c r="R39" s="5">
        <f t="shared" si="4"/>
        <v>0.4486434108527132</v>
      </c>
      <c r="S39" s="5">
        <f t="shared" si="5"/>
        <v>0.71705426356589141</v>
      </c>
    </row>
    <row r="40" spans="1:19" x14ac:dyDescent="0.25">
      <c r="A40" t="s">
        <v>47</v>
      </c>
      <c r="B40" t="s">
        <v>48</v>
      </c>
      <c r="C40" s="5">
        <f t="shared" si="1"/>
        <v>0.18863636363636363</v>
      </c>
      <c r="D40" s="5">
        <f t="shared" si="1"/>
        <v>0.25227272727272726</v>
      </c>
      <c r="E40" s="5">
        <f t="shared" si="1"/>
        <v>0.26590909090909093</v>
      </c>
      <c r="F40" s="5">
        <f t="shared" si="1"/>
        <v>0.29318181818181815</v>
      </c>
      <c r="G40" s="5">
        <f t="shared" si="2"/>
        <v>9.5454545454545459E-2</v>
      </c>
      <c r="H40" s="5">
        <f t="shared" si="2"/>
        <v>0.15681818181818183</v>
      </c>
      <c r="I40" s="5">
        <f t="shared" si="2"/>
        <v>0.27727272727272728</v>
      </c>
      <c r="J40" s="5">
        <f t="shared" si="2"/>
        <v>0.47045454545454546</v>
      </c>
      <c r="K40" s="5">
        <f t="shared" si="3"/>
        <v>0.28409090909090912</v>
      </c>
      <c r="L40" s="5">
        <f t="shared" si="3"/>
        <v>0.22272727272727272</v>
      </c>
      <c r="M40" s="5">
        <f t="shared" si="3"/>
        <v>0.28636363636363638</v>
      </c>
      <c r="N40" s="5">
        <f t="shared" si="3"/>
        <v>0.20681818181818182</v>
      </c>
      <c r="O40" s="5">
        <f t="shared" si="4"/>
        <v>7.4999999999999997E-2</v>
      </c>
      <c r="P40" s="5">
        <f t="shared" si="4"/>
        <v>0.125</v>
      </c>
      <c r="Q40" s="5">
        <f t="shared" si="4"/>
        <v>0.23636363636363636</v>
      </c>
      <c r="R40" s="5">
        <f t="shared" si="4"/>
        <v>0.5636363636363636</v>
      </c>
      <c r="S40" s="5">
        <f>(P40+Q40+R40)</f>
        <v>0.92499999999999993</v>
      </c>
    </row>
    <row r="41" spans="1:19" x14ac:dyDescent="0.25">
      <c r="A41" t="s">
        <v>87</v>
      </c>
      <c r="B41" t="s">
        <v>88</v>
      </c>
      <c r="C41" s="5">
        <f t="shared" si="1"/>
        <v>0.19354838709677419</v>
      </c>
      <c r="D41" s="5">
        <f t="shared" si="1"/>
        <v>0.20967741935483872</v>
      </c>
      <c r="E41" s="5">
        <f t="shared" si="1"/>
        <v>0.27419354838709675</v>
      </c>
      <c r="F41" s="5">
        <f t="shared" si="1"/>
        <v>0.32258064516129031</v>
      </c>
      <c r="G41" s="5">
        <f t="shared" ref="G41:J42" si="6">(G18/($G18+$H18+$I18+$J18))</f>
        <v>0.14516129032258066</v>
      </c>
      <c r="H41" s="5">
        <f t="shared" si="6"/>
        <v>0.11290322580645161</v>
      </c>
      <c r="I41" s="5">
        <f t="shared" si="6"/>
        <v>0.25806451612903225</v>
      </c>
      <c r="J41" s="5">
        <f t="shared" si="6"/>
        <v>0.4838709677419355</v>
      </c>
      <c r="K41" s="5">
        <f t="shared" ref="K41:N42" si="7">(K18/($K18+$L18+$M18+$N18))</f>
        <v>0.20967741935483872</v>
      </c>
      <c r="L41" s="5">
        <f t="shared" si="7"/>
        <v>0.16129032258064516</v>
      </c>
      <c r="M41" s="5">
        <f t="shared" si="7"/>
        <v>0.40322580645161288</v>
      </c>
      <c r="N41" s="5">
        <f t="shared" si="7"/>
        <v>0.22580645161290322</v>
      </c>
      <c r="O41" s="5">
        <f t="shared" ref="O41:R42" si="8">(O18/($O18+$P18+$Q18+$R18))</f>
        <v>0.12903225806451613</v>
      </c>
      <c r="P41" s="5">
        <f t="shared" si="8"/>
        <v>0.11290322580645161</v>
      </c>
      <c r="Q41" s="5">
        <f>(Q18/($O18+$P18+$Q18+$R18))</f>
        <v>0.25806451612903225</v>
      </c>
      <c r="R41" s="5">
        <f t="shared" si="8"/>
        <v>0.5</v>
      </c>
      <c r="S41" s="5">
        <f t="shared" si="5"/>
        <v>0.87096774193548387</v>
      </c>
    </row>
    <row r="42" spans="1:19" x14ac:dyDescent="0.25">
      <c r="A42" t="s">
        <v>89</v>
      </c>
      <c r="B42" t="s">
        <v>90</v>
      </c>
      <c r="C42" s="5">
        <f t="shared" si="1"/>
        <v>0.18965517241379309</v>
      </c>
      <c r="D42" s="5">
        <f t="shared" si="1"/>
        <v>0.18965517241379309</v>
      </c>
      <c r="E42" s="5">
        <f t="shared" si="1"/>
        <v>0.34482758620689657</v>
      </c>
      <c r="F42" s="5">
        <f t="shared" si="1"/>
        <v>0.27586206896551724</v>
      </c>
      <c r="G42" s="5">
        <f t="shared" si="6"/>
        <v>0.17241379310344829</v>
      </c>
      <c r="H42" s="5">
        <f t="shared" si="6"/>
        <v>0.1206896551724138</v>
      </c>
      <c r="I42" s="5">
        <f t="shared" si="6"/>
        <v>0.25862068965517243</v>
      </c>
      <c r="J42" s="5">
        <f t="shared" si="6"/>
        <v>0.44827586206896552</v>
      </c>
      <c r="K42" s="5">
        <f t="shared" si="7"/>
        <v>0.20689655172413793</v>
      </c>
      <c r="L42" s="5">
        <f t="shared" si="7"/>
        <v>0.18965517241379309</v>
      </c>
      <c r="M42" s="5">
        <f t="shared" si="7"/>
        <v>0.39655172413793105</v>
      </c>
      <c r="N42" s="5">
        <f t="shared" si="7"/>
        <v>0.20689655172413793</v>
      </c>
      <c r="O42" s="5">
        <f t="shared" si="8"/>
        <v>0.13793103448275862</v>
      </c>
      <c r="P42" s="5">
        <f t="shared" si="8"/>
        <v>0.13793103448275862</v>
      </c>
      <c r="Q42" s="5">
        <f t="shared" si="8"/>
        <v>0.22413793103448276</v>
      </c>
      <c r="R42" s="5">
        <f t="shared" si="8"/>
        <v>0.5</v>
      </c>
      <c r="S42" s="5">
        <f t="shared" si="5"/>
        <v>0.86206896551724133</v>
      </c>
    </row>
    <row r="43" spans="1:19" x14ac:dyDescent="0.25">
      <c r="A43" t="s">
        <v>49</v>
      </c>
      <c r="B43" t="s">
        <v>18</v>
      </c>
      <c r="C43" s="5">
        <f>(C21/($C21+$D21+$E21+$F21))</f>
        <v>0.185</v>
      </c>
      <c r="D43" s="5">
        <f>(D21/($C21+$D21+$E21+$F21))</f>
        <v>0.16864285714285715</v>
      </c>
      <c r="E43" s="5">
        <f>(E21/($C21+$D21+$E21+$F21))</f>
        <v>0.29710714285714285</v>
      </c>
      <c r="F43" s="5">
        <f>(F21/($C21+$D21+$E21+$F21))</f>
        <v>0.34925</v>
      </c>
      <c r="G43" s="5">
        <f>(G21/($G21+$H21+$I21+$J21))</f>
        <v>0.13228571428571428</v>
      </c>
      <c r="H43" s="5">
        <f>(H21/($G21+$H21+$I21+$J21))</f>
        <v>0.11382142857142857</v>
      </c>
      <c r="I43" s="5">
        <f>(I21/($G21+$H21+$I21+$J21))</f>
        <v>0.23282142857142857</v>
      </c>
      <c r="J43" s="5">
        <f>(J21/($G21+$H21+$I21+$J21))</f>
        <v>0.52107142857142852</v>
      </c>
      <c r="K43" s="5">
        <f>(K21/($K21+$L21+$M21+$N21))</f>
        <v>0.21082142857142858</v>
      </c>
      <c r="L43" s="5">
        <f>(L21/($K21+$L21+$M21+$N21))</f>
        <v>0.15696428571428572</v>
      </c>
      <c r="M43" s="5">
        <f>(M21/($K21+$L21+$M21+$N21))</f>
        <v>0.33817857142857144</v>
      </c>
      <c r="N43" s="5">
        <f>(N21/($K21+$L21+$M21+$N21))</f>
        <v>0.29403571428571429</v>
      </c>
      <c r="O43" s="5">
        <f>(O21/($O21+$P21+$Q21+$R21))</f>
        <v>0.10617857142857143</v>
      </c>
      <c r="P43" s="5">
        <f>(P21/($O21+$P21+$Q21+$R21))</f>
        <v>0.10971428571428571</v>
      </c>
      <c r="Q43" s="5">
        <f>(Q21/($O21+$P21+$Q21+$R21))</f>
        <v>0.20457142857142857</v>
      </c>
      <c r="R43" s="5">
        <f>(R21/($O21+$P21+$Q21+$R21))</f>
        <v>0.57953571428571427</v>
      </c>
      <c r="S43" s="5">
        <f>(P43+Q43+R43)</f>
        <v>0.89382142857142854</v>
      </c>
    </row>
    <row r="45" spans="1:19" x14ac:dyDescent="0.25">
      <c r="C45" t="s">
        <v>83</v>
      </c>
      <c r="D45" t="s">
        <v>84</v>
      </c>
      <c r="E45" t="s">
        <v>61</v>
      </c>
      <c r="F45" t="s">
        <v>85</v>
      </c>
    </row>
    <row r="46" spans="1:19" x14ac:dyDescent="0.25">
      <c r="B46" t="s">
        <v>57</v>
      </c>
      <c r="C46" s="6">
        <f>C43</f>
        <v>0.185</v>
      </c>
      <c r="D46" s="6">
        <f>(G43)</f>
        <v>0.13228571428571428</v>
      </c>
      <c r="E46" s="6">
        <f>(K43)</f>
        <v>0.21082142857142858</v>
      </c>
      <c r="F46" s="6">
        <f>(O43)</f>
        <v>0.10617857142857143</v>
      </c>
    </row>
    <row r="47" spans="1:19" x14ac:dyDescent="0.25">
      <c r="B47" t="s">
        <v>67</v>
      </c>
      <c r="C47" s="6">
        <f>D43</f>
        <v>0.16864285714285715</v>
      </c>
      <c r="D47" s="6">
        <f>(H43)</f>
        <v>0.11382142857142857</v>
      </c>
      <c r="E47" s="6">
        <f>(L43)</f>
        <v>0.15696428571428572</v>
      </c>
      <c r="F47" s="6">
        <f>(P43)</f>
        <v>0.10971428571428571</v>
      </c>
    </row>
    <row r="48" spans="1:19" x14ac:dyDescent="0.25">
      <c r="B48" t="s">
        <v>86</v>
      </c>
      <c r="C48" s="6">
        <f>(E43)</f>
        <v>0.29710714285714285</v>
      </c>
      <c r="D48" s="6">
        <f>(I43)</f>
        <v>0.23282142857142857</v>
      </c>
      <c r="E48" s="6">
        <f>(M43)</f>
        <v>0.33817857142857144</v>
      </c>
      <c r="F48" s="6">
        <f>(Q43)</f>
        <v>0.20457142857142857</v>
      </c>
    </row>
    <row r="49" spans="2:6" x14ac:dyDescent="0.25">
      <c r="B49" t="s">
        <v>68</v>
      </c>
      <c r="C49" s="6">
        <f>(F43)</f>
        <v>0.34925</v>
      </c>
      <c r="D49" s="6">
        <f>(J43)</f>
        <v>0.52107142857142852</v>
      </c>
      <c r="E49" s="6">
        <f>(N43)</f>
        <v>0.29403571428571429</v>
      </c>
      <c r="F49" s="6">
        <f>(R43)</f>
        <v>0.57953571428571427</v>
      </c>
    </row>
  </sheetData>
  <mergeCells count="4">
    <mergeCell ref="C23:F23"/>
    <mergeCell ref="G23:J23"/>
    <mergeCell ref="K23:N23"/>
    <mergeCell ref="O23:R2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49"/>
  <sheetViews>
    <sheetView zoomScale="55" zoomScaleNormal="55" workbookViewId="0">
      <selection activeCell="AA9" sqref="AA9"/>
    </sheetView>
  </sheetViews>
  <sheetFormatPr baseColWidth="10" defaultColWidth="11.42578125" defaultRowHeight="15" x14ac:dyDescent="0.25"/>
  <cols>
    <col min="2" max="2" width="12.7109375" customWidth="1"/>
    <col min="19" max="19" width="11.5703125" customWidth="1"/>
  </cols>
  <sheetData>
    <row r="1" spans="1:19" x14ac:dyDescent="0.25">
      <c r="A1" t="s">
        <v>0</v>
      </c>
      <c r="B1" t="s">
        <v>1</v>
      </c>
      <c r="C1" t="s">
        <v>2</v>
      </c>
      <c r="D1" t="s">
        <v>69</v>
      </c>
      <c r="E1" t="s">
        <v>70</v>
      </c>
      <c r="F1" t="s">
        <v>71</v>
      </c>
      <c r="G1" t="s">
        <v>6</v>
      </c>
      <c r="H1" t="s">
        <v>72</v>
      </c>
      <c r="I1" t="s">
        <v>73</v>
      </c>
      <c r="J1" t="s">
        <v>74</v>
      </c>
      <c r="K1" t="s">
        <v>10</v>
      </c>
      <c r="L1" t="s">
        <v>75</v>
      </c>
      <c r="M1" t="s">
        <v>76</v>
      </c>
      <c r="N1" t="s">
        <v>77</v>
      </c>
      <c r="O1" t="s">
        <v>14</v>
      </c>
      <c r="P1" t="s">
        <v>78</v>
      </c>
      <c r="Q1" t="s">
        <v>79</v>
      </c>
      <c r="R1" t="s">
        <v>80</v>
      </c>
      <c r="S1" t="s">
        <v>18</v>
      </c>
    </row>
    <row r="2" spans="1:19" x14ac:dyDescent="0.25">
      <c r="A2" t="s">
        <v>19</v>
      </c>
      <c r="B2" t="s">
        <v>20</v>
      </c>
      <c r="C2">
        <v>485</v>
      </c>
      <c r="D2">
        <v>428</v>
      </c>
      <c r="E2">
        <v>679</v>
      </c>
      <c r="F2">
        <v>813</v>
      </c>
      <c r="G2">
        <v>326</v>
      </c>
      <c r="H2">
        <v>294</v>
      </c>
      <c r="I2">
        <v>555</v>
      </c>
      <c r="J2">
        <v>1230</v>
      </c>
      <c r="K2">
        <v>559</v>
      </c>
      <c r="L2">
        <v>361</v>
      </c>
      <c r="M2">
        <v>744</v>
      </c>
      <c r="N2">
        <v>741</v>
      </c>
      <c r="O2">
        <v>239</v>
      </c>
      <c r="P2">
        <v>299</v>
      </c>
      <c r="Q2">
        <v>478</v>
      </c>
      <c r="R2">
        <v>1389</v>
      </c>
      <c r="S2">
        <v>2405</v>
      </c>
    </row>
    <row r="3" spans="1:19" x14ac:dyDescent="0.25">
      <c r="A3" t="s">
        <v>21</v>
      </c>
      <c r="B3" t="s">
        <v>22</v>
      </c>
      <c r="C3">
        <v>285</v>
      </c>
      <c r="D3">
        <v>218</v>
      </c>
      <c r="E3">
        <v>350</v>
      </c>
      <c r="F3">
        <v>413</v>
      </c>
      <c r="G3">
        <v>198</v>
      </c>
      <c r="H3">
        <v>165</v>
      </c>
      <c r="I3">
        <v>264</v>
      </c>
      <c r="J3">
        <v>639</v>
      </c>
      <c r="K3">
        <v>329</v>
      </c>
      <c r="L3">
        <v>195</v>
      </c>
      <c r="M3">
        <v>388</v>
      </c>
      <c r="N3">
        <v>354</v>
      </c>
      <c r="O3">
        <v>164</v>
      </c>
      <c r="P3">
        <v>154</v>
      </c>
      <c r="Q3">
        <v>242</v>
      </c>
      <c r="R3">
        <v>706</v>
      </c>
      <c r="S3">
        <v>1266</v>
      </c>
    </row>
    <row r="4" spans="1:19" x14ac:dyDescent="0.25">
      <c r="A4" t="s">
        <v>23</v>
      </c>
      <c r="B4" t="s">
        <v>24</v>
      </c>
      <c r="C4">
        <v>697</v>
      </c>
      <c r="D4">
        <v>591</v>
      </c>
      <c r="E4">
        <v>1080</v>
      </c>
      <c r="F4">
        <v>1289</v>
      </c>
      <c r="G4">
        <v>498</v>
      </c>
      <c r="H4">
        <v>407</v>
      </c>
      <c r="I4">
        <v>804</v>
      </c>
      <c r="J4">
        <v>1948</v>
      </c>
      <c r="K4">
        <v>777</v>
      </c>
      <c r="L4">
        <v>566</v>
      </c>
      <c r="M4">
        <v>1173</v>
      </c>
      <c r="N4">
        <v>1141</v>
      </c>
      <c r="O4">
        <v>380</v>
      </c>
      <c r="P4">
        <v>392</v>
      </c>
      <c r="Q4">
        <v>754</v>
      </c>
      <c r="R4">
        <v>2131</v>
      </c>
      <c r="S4">
        <v>3657</v>
      </c>
    </row>
    <row r="5" spans="1:19" x14ac:dyDescent="0.25">
      <c r="A5" t="s">
        <v>25</v>
      </c>
      <c r="B5" t="s">
        <v>26</v>
      </c>
      <c r="C5">
        <v>628</v>
      </c>
      <c r="D5">
        <v>530</v>
      </c>
      <c r="E5">
        <v>1021</v>
      </c>
      <c r="F5">
        <v>1074</v>
      </c>
      <c r="G5">
        <v>480</v>
      </c>
      <c r="H5">
        <v>330</v>
      </c>
      <c r="I5">
        <v>767</v>
      </c>
      <c r="J5">
        <v>1676</v>
      </c>
      <c r="K5">
        <v>691</v>
      </c>
      <c r="L5">
        <v>506</v>
      </c>
      <c r="M5">
        <v>1174</v>
      </c>
      <c r="N5">
        <v>882</v>
      </c>
      <c r="O5">
        <v>360</v>
      </c>
      <c r="P5">
        <v>357</v>
      </c>
      <c r="Q5">
        <v>650</v>
      </c>
      <c r="R5">
        <v>1886</v>
      </c>
      <c r="S5">
        <v>3253</v>
      </c>
    </row>
    <row r="6" spans="1:19" x14ac:dyDescent="0.25">
      <c r="A6" t="s">
        <v>27</v>
      </c>
      <c r="B6" t="s">
        <v>28</v>
      </c>
      <c r="C6">
        <v>40</v>
      </c>
      <c r="D6">
        <v>62</v>
      </c>
      <c r="E6">
        <v>79</v>
      </c>
      <c r="F6">
        <v>103</v>
      </c>
      <c r="G6">
        <v>26</v>
      </c>
      <c r="H6">
        <v>38</v>
      </c>
      <c r="I6">
        <v>67</v>
      </c>
      <c r="J6">
        <v>153</v>
      </c>
      <c r="K6">
        <v>42</v>
      </c>
      <c r="L6">
        <v>63</v>
      </c>
      <c r="M6">
        <v>104</v>
      </c>
      <c r="N6">
        <v>75</v>
      </c>
      <c r="O6">
        <v>14</v>
      </c>
      <c r="P6">
        <v>38</v>
      </c>
      <c r="Q6">
        <v>68</v>
      </c>
      <c r="R6">
        <v>164</v>
      </c>
      <c r="S6">
        <v>284</v>
      </c>
    </row>
    <row r="7" spans="1:19" x14ac:dyDescent="0.25">
      <c r="A7" t="s">
        <v>29</v>
      </c>
      <c r="B7" t="s">
        <v>30</v>
      </c>
      <c r="C7">
        <v>106</v>
      </c>
      <c r="D7">
        <v>125</v>
      </c>
      <c r="E7">
        <v>191</v>
      </c>
      <c r="F7">
        <v>174</v>
      </c>
      <c r="G7">
        <v>74</v>
      </c>
      <c r="H7">
        <v>76</v>
      </c>
      <c r="I7">
        <v>165</v>
      </c>
      <c r="J7">
        <v>281</v>
      </c>
      <c r="K7">
        <v>124</v>
      </c>
      <c r="L7">
        <v>122</v>
      </c>
      <c r="M7">
        <v>209</v>
      </c>
      <c r="N7">
        <v>141</v>
      </c>
      <c r="O7">
        <v>53</v>
      </c>
      <c r="P7">
        <v>78</v>
      </c>
      <c r="Q7">
        <v>142</v>
      </c>
      <c r="R7">
        <v>323</v>
      </c>
      <c r="S7">
        <v>596</v>
      </c>
    </row>
    <row r="8" spans="1:19" x14ac:dyDescent="0.25">
      <c r="A8" t="s">
        <v>31</v>
      </c>
      <c r="B8" t="s">
        <v>32</v>
      </c>
      <c r="C8">
        <v>260</v>
      </c>
      <c r="D8">
        <v>267</v>
      </c>
      <c r="E8">
        <v>467</v>
      </c>
      <c r="F8">
        <v>816</v>
      </c>
      <c r="G8">
        <v>184</v>
      </c>
      <c r="H8">
        <v>195</v>
      </c>
      <c r="I8">
        <v>380</v>
      </c>
      <c r="J8">
        <v>1051</v>
      </c>
      <c r="K8">
        <v>313</v>
      </c>
      <c r="L8">
        <v>275</v>
      </c>
      <c r="M8">
        <v>599</v>
      </c>
      <c r="N8">
        <v>623</v>
      </c>
      <c r="O8">
        <v>141</v>
      </c>
      <c r="P8">
        <v>170</v>
      </c>
      <c r="Q8">
        <v>338</v>
      </c>
      <c r="R8">
        <v>1161</v>
      </c>
      <c r="S8">
        <v>1810</v>
      </c>
    </row>
    <row r="9" spans="1:19" x14ac:dyDescent="0.25">
      <c r="A9" t="s">
        <v>33</v>
      </c>
      <c r="B9" t="s">
        <v>34</v>
      </c>
      <c r="C9">
        <v>329</v>
      </c>
      <c r="D9">
        <v>362</v>
      </c>
      <c r="E9">
        <v>624</v>
      </c>
      <c r="F9">
        <v>624</v>
      </c>
      <c r="G9">
        <v>212</v>
      </c>
      <c r="H9">
        <v>213</v>
      </c>
      <c r="I9">
        <v>467</v>
      </c>
      <c r="J9">
        <v>1047</v>
      </c>
      <c r="K9">
        <v>385</v>
      </c>
      <c r="L9">
        <v>350</v>
      </c>
      <c r="M9">
        <v>686</v>
      </c>
      <c r="N9">
        <v>518</v>
      </c>
      <c r="O9">
        <v>151</v>
      </c>
      <c r="P9">
        <v>214</v>
      </c>
      <c r="Q9">
        <v>412</v>
      </c>
      <c r="R9">
        <v>1162</v>
      </c>
      <c r="S9">
        <v>1939</v>
      </c>
    </row>
    <row r="10" spans="1:19" x14ac:dyDescent="0.25">
      <c r="A10" t="s">
        <v>35</v>
      </c>
      <c r="B10" t="s">
        <v>36</v>
      </c>
      <c r="C10">
        <v>98</v>
      </c>
      <c r="D10">
        <v>240</v>
      </c>
      <c r="E10">
        <v>429</v>
      </c>
      <c r="F10">
        <v>373</v>
      </c>
      <c r="G10">
        <v>65</v>
      </c>
      <c r="H10">
        <v>103</v>
      </c>
      <c r="I10">
        <v>374</v>
      </c>
      <c r="J10">
        <v>598</v>
      </c>
      <c r="K10">
        <v>121</v>
      </c>
      <c r="L10">
        <v>231</v>
      </c>
      <c r="M10">
        <v>505</v>
      </c>
      <c r="N10">
        <v>283</v>
      </c>
      <c r="O10">
        <v>44</v>
      </c>
      <c r="P10">
        <v>98</v>
      </c>
      <c r="Q10">
        <v>332</v>
      </c>
      <c r="R10">
        <v>666</v>
      </c>
      <c r="S10">
        <v>1140</v>
      </c>
    </row>
    <row r="11" spans="1:19" x14ac:dyDescent="0.25">
      <c r="A11" t="s">
        <v>37</v>
      </c>
      <c r="B11" t="s">
        <v>38</v>
      </c>
      <c r="C11">
        <v>136</v>
      </c>
      <c r="D11">
        <v>136</v>
      </c>
      <c r="E11">
        <v>285</v>
      </c>
      <c r="F11">
        <v>419</v>
      </c>
      <c r="G11">
        <v>96</v>
      </c>
      <c r="H11">
        <v>87</v>
      </c>
      <c r="I11">
        <v>210</v>
      </c>
      <c r="J11">
        <v>583</v>
      </c>
      <c r="K11">
        <v>167</v>
      </c>
      <c r="L11">
        <v>133</v>
      </c>
      <c r="M11">
        <v>337</v>
      </c>
      <c r="N11">
        <v>339</v>
      </c>
      <c r="O11">
        <v>67</v>
      </c>
      <c r="P11">
        <v>82</v>
      </c>
      <c r="Q11">
        <v>177</v>
      </c>
      <c r="R11">
        <v>650</v>
      </c>
      <c r="S11">
        <v>976</v>
      </c>
    </row>
    <row r="12" spans="1:19" x14ac:dyDescent="0.25">
      <c r="A12" t="s">
        <v>39</v>
      </c>
      <c r="B12" t="s">
        <v>40</v>
      </c>
      <c r="C12">
        <v>243</v>
      </c>
      <c r="D12">
        <v>372</v>
      </c>
      <c r="E12">
        <v>606</v>
      </c>
      <c r="F12">
        <v>547</v>
      </c>
      <c r="G12">
        <v>142</v>
      </c>
      <c r="H12">
        <v>217</v>
      </c>
      <c r="I12">
        <v>504</v>
      </c>
      <c r="J12">
        <v>905</v>
      </c>
      <c r="K12">
        <v>266</v>
      </c>
      <c r="L12">
        <v>382</v>
      </c>
      <c r="M12">
        <v>681</v>
      </c>
      <c r="N12">
        <v>439</v>
      </c>
      <c r="O12">
        <v>101</v>
      </c>
      <c r="P12">
        <v>198</v>
      </c>
      <c r="Q12">
        <v>427</v>
      </c>
      <c r="R12">
        <v>1042</v>
      </c>
      <c r="S12">
        <v>1768</v>
      </c>
    </row>
    <row r="13" spans="1:19" x14ac:dyDescent="0.25">
      <c r="A13" t="s">
        <v>41</v>
      </c>
      <c r="B13" t="s">
        <v>42</v>
      </c>
      <c r="C13">
        <v>288</v>
      </c>
      <c r="D13">
        <v>237</v>
      </c>
      <c r="E13">
        <v>570</v>
      </c>
      <c r="F13">
        <v>709</v>
      </c>
      <c r="G13">
        <v>231</v>
      </c>
      <c r="H13">
        <v>133</v>
      </c>
      <c r="I13">
        <v>389</v>
      </c>
      <c r="J13">
        <v>1051</v>
      </c>
      <c r="K13">
        <v>323</v>
      </c>
      <c r="L13">
        <v>237</v>
      </c>
      <c r="M13">
        <v>643</v>
      </c>
      <c r="N13">
        <v>601</v>
      </c>
      <c r="O13">
        <v>168</v>
      </c>
      <c r="P13">
        <v>148</v>
      </c>
      <c r="Q13">
        <v>331</v>
      </c>
      <c r="R13">
        <v>1157</v>
      </c>
      <c r="S13">
        <v>1804</v>
      </c>
    </row>
    <row r="14" spans="1:19" x14ac:dyDescent="0.25">
      <c r="A14" t="s">
        <v>43</v>
      </c>
      <c r="B14" t="s">
        <v>44</v>
      </c>
      <c r="C14">
        <v>187</v>
      </c>
      <c r="D14">
        <v>153</v>
      </c>
      <c r="E14">
        <v>205</v>
      </c>
      <c r="F14">
        <v>272</v>
      </c>
      <c r="G14">
        <v>150</v>
      </c>
      <c r="H14">
        <v>97</v>
      </c>
      <c r="I14">
        <v>168</v>
      </c>
      <c r="J14">
        <v>402</v>
      </c>
      <c r="K14">
        <v>214</v>
      </c>
      <c r="L14">
        <v>125</v>
      </c>
      <c r="M14">
        <v>242</v>
      </c>
      <c r="N14">
        <v>236</v>
      </c>
      <c r="O14">
        <v>111</v>
      </c>
      <c r="P14">
        <v>106</v>
      </c>
      <c r="Q14">
        <v>160</v>
      </c>
      <c r="R14">
        <v>440</v>
      </c>
      <c r="S14">
        <v>817</v>
      </c>
    </row>
    <row r="15" spans="1:19" x14ac:dyDescent="0.25">
      <c r="A15" t="s">
        <v>81</v>
      </c>
      <c r="B15" t="s">
        <v>82</v>
      </c>
      <c r="C15">
        <v>739</v>
      </c>
      <c r="D15">
        <v>344</v>
      </c>
      <c r="E15">
        <v>364</v>
      </c>
      <c r="F15">
        <v>619</v>
      </c>
      <c r="G15">
        <v>444</v>
      </c>
      <c r="H15">
        <v>389</v>
      </c>
      <c r="I15">
        <v>317</v>
      </c>
      <c r="J15">
        <v>916</v>
      </c>
      <c r="K15">
        <v>852</v>
      </c>
      <c r="L15">
        <v>283</v>
      </c>
      <c r="M15">
        <v>423</v>
      </c>
      <c r="N15">
        <v>508</v>
      </c>
      <c r="O15">
        <v>377</v>
      </c>
      <c r="P15">
        <v>409</v>
      </c>
      <c r="Q15">
        <v>287</v>
      </c>
      <c r="R15">
        <v>993</v>
      </c>
      <c r="S15">
        <v>2066</v>
      </c>
    </row>
    <row r="16" spans="1:19" x14ac:dyDescent="0.25">
      <c r="A16" t="s">
        <v>45</v>
      </c>
      <c r="B16" t="s">
        <v>46</v>
      </c>
      <c r="C16">
        <v>381</v>
      </c>
      <c r="D16">
        <v>127</v>
      </c>
      <c r="E16">
        <v>152</v>
      </c>
      <c r="F16">
        <v>231</v>
      </c>
      <c r="G16">
        <v>268</v>
      </c>
      <c r="H16">
        <v>152</v>
      </c>
      <c r="I16">
        <v>123</v>
      </c>
      <c r="J16">
        <v>348</v>
      </c>
      <c r="K16">
        <v>411</v>
      </c>
      <c r="L16">
        <v>114</v>
      </c>
      <c r="M16">
        <v>173</v>
      </c>
      <c r="N16">
        <v>193</v>
      </c>
      <c r="O16">
        <v>237</v>
      </c>
      <c r="P16">
        <v>165</v>
      </c>
      <c r="Q16">
        <v>105</v>
      </c>
      <c r="R16">
        <v>384</v>
      </c>
      <c r="S16">
        <v>891</v>
      </c>
    </row>
    <row r="17" spans="1:20" x14ac:dyDescent="0.25">
      <c r="A17" t="s">
        <v>47</v>
      </c>
      <c r="B17" t="s">
        <v>48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9"/>
    </row>
    <row r="18" spans="1:20" x14ac:dyDescent="0.25">
      <c r="A18" t="s">
        <v>87</v>
      </c>
      <c r="B18" t="s">
        <v>88</v>
      </c>
      <c r="C18">
        <v>16</v>
      </c>
      <c r="D18">
        <v>14</v>
      </c>
      <c r="E18">
        <v>32</v>
      </c>
      <c r="F18">
        <v>32</v>
      </c>
      <c r="G18">
        <v>9</v>
      </c>
      <c r="H18">
        <v>12</v>
      </c>
      <c r="I18">
        <v>23</v>
      </c>
      <c r="J18">
        <v>50</v>
      </c>
      <c r="K18">
        <v>18</v>
      </c>
      <c r="L18">
        <v>11</v>
      </c>
      <c r="M18">
        <v>31</v>
      </c>
      <c r="N18">
        <v>34</v>
      </c>
      <c r="O18">
        <v>7</v>
      </c>
      <c r="P18">
        <v>12</v>
      </c>
      <c r="Q18">
        <v>18</v>
      </c>
      <c r="R18">
        <v>57</v>
      </c>
      <c r="S18">
        <v>94</v>
      </c>
    </row>
    <row r="19" spans="1:20" x14ac:dyDescent="0.25">
      <c r="A19" t="s">
        <v>89</v>
      </c>
      <c r="B19" t="s">
        <v>90</v>
      </c>
      <c r="C19">
        <v>11</v>
      </c>
      <c r="D19">
        <v>10</v>
      </c>
      <c r="E19">
        <v>22</v>
      </c>
      <c r="F19">
        <v>25</v>
      </c>
      <c r="G19">
        <v>8</v>
      </c>
      <c r="H19">
        <v>10</v>
      </c>
      <c r="I19">
        <v>16</v>
      </c>
      <c r="J19">
        <v>34</v>
      </c>
      <c r="K19">
        <v>11</v>
      </c>
      <c r="L19">
        <v>14</v>
      </c>
      <c r="M19">
        <v>18</v>
      </c>
      <c r="N19">
        <v>25</v>
      </c>
      <c r="O19">
        <v>5</v>
      </c>
      <c r="P19">
        <v>9</v>
      </c>
      <c r="Q19">
        <v>12</v>
      </c>
      <c r="R19">
        <v>42</v>
      </c>
      <c r="S19">
        <v>68</v>
      </c>
    </row>
    <row r="20" spans="1:20" x14ac:dyDescent="0.25">
      <c r="A20" t="s">
        <v>91</v>
      </c>
      <c r="B20" t="s">
        <v>92</v>
      </c>
      <c r="C20">
        <v>12</v>
      </c>
      <c r="D20">
        <v>20</v>
      </c>
      <c r="E20">
        <v>28</v>
      </c>
      <c r="F20">
        <v>18</v>
      </c>
      <c r="G20">
        <v>7</v>
      </c>
      <c r="H20">
        <v>5</v>
      </c>
      <c r="I20">
        <v>29</v>
      </c>
      <c r="J20">
        <v>37</v>
      </c>
      <c r="K20">
        <v>11</v>
      </c>
      <c r="L20">
        <v>21</v>
      </c>
      <c r="M20">
        <v>28</v>
      </c>
      <c r="N20">
        <v>18</v>
      </c>
      <c r="O20">
        <v>6</v>
      </c>
      <c r="P20">
        <v>6</v>
      </c>
      <c r="Q20">
        <v>26</v>
      </c>
      <c r="R20">
        <v>40</v>
      </c>
      <c r="S20">
        <v>78</v>
      </c>
    </row>
    <row r="21" spans="1:20" x14ac:dyDescent="0.25">
      <c r="A21" t="s">
        <v>49</v>
      </c>
      <c r="B21" t="s">
        <v>18</v>
      </c>
      <c r="C21">
        <f>SUM(C2:C20)</f>
        <v>4941</v>
      </c>
      <c r="D21">
        <f>SUM(D2:D20)</f>
        <v>4236</v>
      </c>
      <c r="E21">
        <f t="shared" ref="E21:S21" si="0">SUM(E2:E20)</f>
        <v>7184</v>
      </c>
      <c r="F21">
        <f t="shared" si="0"/>
        <v>8551</v>
      </c>
      <c r="G21">
        <f t="shared" si="0"/>
        <v>3418</v>
      </c>
      <c r="H21">
        <f t="shared" si="0"/>
        <v>2923</v>
      </c>
      <c r="I21">
        <f t="shared" si="0"/>
        <v>5622</v>
      </c>
      <c r="J21">
        <f t="shared" si="0"/>
        <v>12949</v>
      </c>
      <c r="K21">
        <f t="shared" si="0"/>
        <v>5614</v>
      </c>
      <c r="L21">
        <f t="shared" si="0"/>
        <v>3989</v>
      </c>
      <c r="M21">
        <f t="shared" si="0"/>
        <v>8158</v>
      </c>
      <c r="N21">
        <f t="shared" si="0"/>
        <v>7151</v>
      </c>
      <c r="O21">
        <f t="shared" si="0"/>
        <v>2625</v>
      </c>
      <c r="P21">
        <f t="shared" si="0"/>
        <v>2935</v>
      </c>
      <c r="Q21">
        <f t="shared" si="0"/>
        <v>4959</v>
      </c>
      <c r="R21">
        <f t="shared" si="0"/>
        <v>14393</v>
      </c>
      <c r="S21">
        <f t="shared" si="0"/>
        <v>24912</v>
      </c>
    </row>
    <row r="23" spans="1:20" x14ac:dyDescent="0.25">
      <c r="C23" s="29" t="s">
        <v>53</v>
      </c>
      <c r="D23" s="29"/>
      <c r="E23" s="29"/>
      <c r="F23" s="29"/>
      <c r="G23" s="29" t="s">
        <v>54</v>
      </c>
      <c r="H23" s="29"/>
      <c r="I23" s="29"/>
      <c r="J23" s="29"/>
      <c r="K23" s="29" t="s">
        <v>55</v>
      </c>
      <c r="L23" s="29"/>
      <c r="M23" s="29"/>
      <c r="N23" s="29"/>
      <c r="O23" s="29" t="s">
        <v>56</v>
      </c>
      <c r="P23" s="29"/>
      <c r="Q23" s="29"/>
      <c r="R23" s="29"/>
    </row>
    <row r="24" spans="1:20" x14ac:dyDescent="0.25">
      <c r="A24" t="s">
        <v>0</v>
      </c>
      <c r="C24" s="3" t="s">
        <v>57</v>
      </c>
      <c r="D24" s="3" t="s">
        <v>67</v>
      </c>
      <c r="E24" s="3" t="s">
        <v>58</v>
      </c>
      <c r="F24" s="3" t="s">
        <v>68</v>
      </c>
      <c r="G24" s="3" t="s">
        <v>57</v>
      </c>
      <c r="H24" s="3" t="s">
        <v>67</v>
      </c>
      <c r="I24" s="3" t="s">
        <v>58</v>
      </c>
      <c r="J24" s="3" t="s">
        <v>68</v>
      </c>
      <c r="K24" s="3" t="s">
        <v>57</v>
      </c>
      <c r="L24" s="3" t="s">
        <v>67</v>
      </c>
      <c r="M24" s="3" t="s">
        <v>58</v>
      </c>
      <c r="N24" s="3" t="s">
        <v>68</v>
      </c>
      <c r="O24" s="3" t="s">
        <v>57</v>
      </c>
      <c r="P24" s="3" t="s">
        <v>67</v>
      </c>
      <c r="Q24" s="3" t="s">
        <v>58</v>
      </c>
      <c r="R24" s="3" t="s">
        <v>68</v>
      </c>
      <c r="S24" t="s">
        <v>50</v>
      </c>
    </row>
    <row r="25" spans="1:20" x14ac:dyDescent="0.25">
      <c r="A25" t="s">
        <v>19</v>
      </c>
      <c r="B25" t="s">
        <v>20</v>
      </c>
      <c r="C25" s="5">
        <f t="shared" ref="C25:F40" si="1">(C2/($C2+$D2+$E2+$F2))</f>
        <v>0.20166320166320167</v>
      </c>
      <c r="D25" s="5">
        <f t="shared" si="1"/>
        <v>0.17796257796257797</v>
      </c>
      <c r="E25" s="5">
        <f t="shared" si="1"/>
        <v>0.28232848232848234</v>
      </c>
      <c r="F25" s="5">
        <f t="shared" si="1"/>
        <v>0.33804573804573806</v>
      </c>
      <c r="G25" s="5">
        <f t="shared" ref="G25:J40" si="2">(G2/($G2+$H2+$I2+$J2))</f>
        <v>0.13555093555093556</v>
      </c>
      <c r="H25" s="5">
        <f t="shared" si="2"/>
        <v>0.12224532224532225</v>
      </c>
      <c r="I25" s="5">
        <f t="shared" si="2"/>
        <v>0.23076923076923078</v>
      </c>
      <c r="J25" s="5">
        <f t="shared" si="2"/>
        <v>0.51143451143451146</v>
      </c>
      <c r="K25" s="5">
        <f t="shared" ref="K25:N40" si="3">(K2/($K2+$L2+$M2+$N2))</f>
        <v>0.23243243243243245</v>
      </c>
      <c r="L25" s="5">
        <f t="shared" si="3"/>
        <v>0.15010395010395011</v>
      </c>
      <c r="M25" s="5">
        <f t="shared" si="3"/>
        <v>0.30935550935550937</v>
      </c>
      <c r="N25" s="5">
        <f t="shared" si="3"/>
        <v>0.30810810810810813</v>
      </c>
      <c r="O25" s="5">
        <f t="shared" ref="O25:R40" si="4">(O2/($O2+$P2+$Q2+$R2))</f>
        <v>9.9376299376299382E-2</v>
      </c>
      <c r="P25" s="5">
        <f t="shared" si="4"/>
        <v>0.12432432432432433</v>
      </c>
      <c r="Q25" s="5">
        <f t="shared" si="4"/>
        <v>0.19875259875259876</v>
      </c>
      <c r="R25" s="5">
        <f t="shared" si="4"/>
        <v>0.57754677754677752</v>
      </c>
      <c r="S25" s="5">
        <f>(P25+Q25+R25)</f>
        <v>0.90062370062370056</v>
      </c>
    </row>
    <row r="26" spans="1:20" x14ac:dyDescent="0.25">
      <c r="A26" t="s">
        <v>21</v>
      </c>
      <c r="B26" t="s">
        <v>22</v>
      </c>
      <c r="C26" s="5">
        <f t="shared" si="1"/>
        <v>0.22511848341232227</v>
      </c>
      <c r="D26" s="5">
        <f t="shared" si="1"/>
        <v>0.17219589257503951</v>
      </c>
      <c r="E26" s="5">
        <f t="shared" si="1"/>
        <v>0.2764612954186414</v>
      </c>
      <c r="F26" s="5">
        <f t="shared" si="1"/>
        <v>0.32622432859399686</v>
      </c>
      <c r="G26" s="5">
        <f t="shared" si="2"/>
        <v>0.15639810426540285</v>
      </c>
      <c r="H26" s="5">
        <f t="shared" si="2"/>
        <v>0.13033175355450238</v>
      </c>
      <c r="I26" s="5">
        <f t="shared" si="2"/>
        <v>0.20853080568720378</v>
      </c>
      <c r="J26" s="5">
        <f t="shared" si="2"/>
        <v>0.50473933649289104</v>
      </c>
      <c r="K26" s="5">
        <f t="shared" si="3"/>
        <v>0.25987361769352291</v>
      </c>
      <c r="L26" s="5">
        <f t="shared" si="3"/>
        <v>0.15402843601895735</v>
      </c>
      <c r="M26" s="5">
        <f t="shared" si="3"/>
        <v>0.30647709320695105</v>
      </c>
      <c r="N26" s="5">
        <f t="shared" si="3"/>
        <v>0.27962085308056872</v>
      </c>
      <c r="O26" s="5">
        <f t="shared" si="4"/>
        <v>0.12954186413902052</v>
      </c>
      <c r="P26" s="5">
        <f t="shared" si="4"/>
        <v>0.12164296998420221</v>
      </c>
      <c r="Q26" s="5">
        <f t="shared" si="4"/>
        <v>0.19115323854660349</v>
      </c>
      <c r="R26" s="5">
        <f t="shared" si="4"/>
        <v>0.55766192733017372</v>
      </c>
      <c r="S26" s="5">
        <f>(P26+Q26+R26)</f>
        <v>0.87045813586097942</v>
      </c>
    </row>
    <row r="27" spans="1:20" x14ac:dyDescent="0.25">
      <c r="A27" t="s">
        <v>23</v>
      </c>
      <c r="B27" t="s">
        <v>24</v>
      </c>
      <c r="C27" s="5">
        <f t="shared" si="1"/>
        <v>0.19059338255400601</v>
      </c>
      <c r="D27" s="5">
        <f t="shared" si="1"/>
        <v>0.16160787530762921</v>
      </c>
      <c r="E27" s="5">
        <f t="shared" si="1"/>
        <v>0.29532403609515995</v>
      </c>
      <c r="F27" s="5">
        <f t="shared" si="1"/>
        <v>0.3524747060432048</v>
      </c>
      <c r="G27" s="5">
        <f t="shared" si="2"/>
        <v>0.1361771944216571</v>
      </c>
      <c r="H27" s="5">
        <f t="shared" si="2"/>
        <v>0.11129340989882418</v>
      </c>
      <c r="I27" s="5">
        <f t="shared" si="2"/>
        <v>0.21985233798195242</v>
      </c>
      <c r="J27" s="5">
        <f t="shared" si="2"/>
        <v>0.53267705769756635</v>
      </c>
      <c r="K27" s="5">
        <f t="shared" si="3"/>
        <v>0.21246923707957341</v>
      </c>
      <c r="L27" s="5">
        <f t="shared" si="3"/>
        <v>0.15477167076838938</v>
      </c>
      <c r="M27" s="5">
        <f t="shared" si="3"/>
        <v>0.32075471698113206</v>
      </c>
      <c r="N27" s="5">
        <f t="shared" si="3"/>
        <v>0.31200437517090512</v>
      </c>
      <c r="O27" s="5">
        <f t="shared" si="4"/>
        <v>0.10391030899644517</v>
      </c>
      <c r="P27" s="5">
        <f t="shared" si="4"/>
        <v>0.10719168717528028</v>
      </c>
      <c r="Q27" s="5">
        <f t="shared" si="4"/>
        <v>0.20617992890347278</v>
      </c>
      <c r="R27" s="5">
        <f t="shared" si="4"/>
        <v>0.58271807492480177</v>
      </c>
      <c r="S27" s="5">
        <f t="shared" ref="S27:S42" si="5">(P27+Q27+R27)</f>
        <v>0.89608969100355484</v>
      </c>
    </row>
    <row r="28" spans="1:20" x14ac:dyDescent="0.25">
      <c r="A28" t="s">
        <v>25</v>
      </c>
      <c r="B28" t="s">
        <v>26</v>
      </c>
      <c r="C28" s="5">
        <f t="shared" si="1"/>
        <v>0.19305256686135874</v>
      </c>
      <c r="D28" s="5">
        <f t="shared" si="1"/>
        <v>0.16292652935751614</v>
      </c>
      <c r="E28" s="5">
        <f t="shared" si="1"/>
        <v>0.31386412542268677</v>
      </c>
      <c r="F28" s="5">
        <f t="shared" si="1"/>
        <v>0.33015677835843837</v>
      </c>
      <c r="G28" s="5">
        <f t="shared" si="2"/>
        <v>0.14755610205963726</v>
      </c>
      <c r="H28" s="5">
        <f t="shared" si="2"/>
        <v>0.10144482016600062</v>
      </c>
      <c r="I28" s="5">
        <f t="shared" si="2"/>
        <v>0.23578235474946205</v>
      </c>
      <c r="J28" s="5">
        <f t="shared" si="2"/>
        <v>0.51521672302490007</v>
      </c>
      <c r="K28" s="5">
        <f t="shared" si="3"/>
        <v>0.21241930525668615</v>
      </c>
      <c r="L28" s="5">
        <f t="shared" si="3"/>
        <v>0.15554872425453428</v>
      </c>
      <c r="M28" s="5">
        <f t="shared" si="3"/>
        <v>0.36089763295419613</v>
      </c>
      <c r="N28" s="5">
        <f t="shared" si="3"/>
        <v>0.27113433753458344</v>
      </c>
      <c r="O28" s="5">
        <f t="shared" si="4"/>
        <v>0.11066707654472795</v>
      </c>
      <c r="P28" s="5">
        <f t="shared" si="4"/>
        <v>0.10974485090685521</v>
      </c>
      <c r="Q28" s="5">
        <f t="shared" si="4"/>
        <v>0.19981555487242544</v>
      </c>
      <c r="R28" s="5">
        <f t="shared" si="4"/>
        <v>0.57977251767599136</v>
      </c>
      <c r="S28" s="5">
        <f t="shared" si="5"/>
        <v>0.88933292345527204</v>
      </c>
    </row>
    <row r="29" spans="1:20" x14ac:dyDescent="0.25">
      <c r="A29" t="s">
        <v>27</v>
      </c>
      <c r="B29" t="s">
        <v>28</v>
      </c>
      <c r="C29" s="5">
        <f t="shared" si="1"/>
        <v>0.14084507042253522</v>
      </c>
      <c r="D29" s="5">
        <f t="shared" si="1"/>
        <v>0.21830985915492956</v>
      </c>
      <c r="E29" s="5">
        <f t="shared" si="1"/>
        <v>0.27816901408450706</v>
      </c>
      <c r="F29" s="5">
        <f t="shared" si="1"/>
        <v>0.36267605633802819</v>
      </c>
      <c r="G29" s="5">
        <f t="shared" si="2"/>
        <v>9.154929577464789E-2</v>
      </c>
      <c r="H29" s="5">
        <f t="shared" si="2"/>
        <v>0.13380281690140844</v>
      </c>
      <c r="I29" s="5">
        <f t="shared" si="2"/>
        <v>0.23591549295774647</v>
      </c>
      <c r="J29" s="5">
        <f t="shared" si="2"/>
        <v>0.53873239436619713</v>
      </c>
      <c r="K29" s="5">
        <f t="shared" si="3"/>
        <v>0.14788732394366197</v>
      </c>
      <c r="L29" s="5">
        <f t="shared" si="3"/>
        <v>0.22183098591549297</v>
      </c>
      <c r="M29" s="5">
        <f t="shared" si="3"/>
        <v>0.36619718309859156</v>
      </c>
      <c r="N29" s="5">
        <f t="shared" si="3"/>
        <v>0.2640845070422535</v>
      </c>
      <c r="O29" s="5">
        <f t="shared" si="4"/>
        <v>4.9295774647887321E-2</v>
      </c>
      <c r="P29" s="5">
        <f t="shared" si="4"/>
        <v>0.13380281690140844</v>
      </c>
      <c r="Q29" s="5">
        <f t="shared" si="4"/>
        <v>0.23943661971830985</v>
      </c>
      <c r="R29" s="5">
        <f t="shared" si="4"/>
        <v>0.57746478873239437</v>
      </c>
      <c r="S29" s="5">
        <f t="shared" si="5"/>
        <v>0.95070422535211263</v>
      </c>
    </row>
    <row r="30" spans="1:20" x14ac:dyDescent="0.25">
      <c r="A30" t="s">
        <v>29</v>
      </c>
      <c r="B30" t="s">
        <v>30</v>
      </c>
      <c r="C30" s="5">
        <f t="shared" si="1"/>
        <v>0.17785234899328858</v>
      </c>
      <c r="D30" s="5">
        <f t="shared" si="1"/>
        <v>0.20973154362416108</v>
      </c>
      <c r="E30" s="5">
        <f t="shared" si="1"/>
        <v>0.32046979865771813</v>
      </c>
      <c r="F30" s="5">
        <f t="shared" si="1"/>
        <v>0.29194630872483224</v>
      </c>
      <c r="G30" s="5">
        <f t="shared" si="2"/>
        <v>0.12416107382550336</v>
      </c>
      <c r="H30" s="5">
        <f t="shared" si="2"/>
        <v>0.12751677852348994</v>
      </c>
      <c r="I30" s="5">
        <f t="shared" si="2"/>
        <v>0.27684563758389263</v>
      </c>
      <c r="J30" s="5">
        <f t="shared" si="2"/>
        <v>0.47147651006711411</v>
      </c>
      <c r="K30" s="5">
        <f t="shared" si="3"/>
        <v>0.20805369127516779</v>
      </c>
      <c r="L30" s="5">
        <f t="shared" si="3"/>
        <v>0.20469798657718122</v>
      </c>
      <c r="M30" s="5">
        <f t="shared" si="3"/>
        <v>0.35067114093959734</v>
      </c>
      <c r="N30" s="5">
        <f t="shared" si="3"/>
        <v>0.23657718120805368</v>
      </c>
      <c r="O30" s="5">
        <f t="shared" si="4"/>
        <v>8.8926174496644292E-2</v>
      </c>
      <c r="P30" s="5">
        <f t="shared" si="4"/>
        <v>0.13087248322147652</v>
      </c>
      <c r="Q30" s="5">
        <f t="shared" si="4"/>
        <v>0.23825503355704697</v>
      </c>
      <c r="R30" s="5">
        <f t="shared" si="4"/>
        <v>0.54194630872483218</v>
      </c>
      <c r="S30" s="5">
        <f t="shared" si="5"/>
        <v>0.91107382550335569</v>
      </c>
    </row>
    <row r="31" spans="1:20" x14ac:dyDescent="0.25">
      <c r="A31" t="s">
        <v>31</v>
      </c>
      <c r="B31" t="s">
        <v>32</v>
      </c>
      <c r="C31" s="5">
        <f t="shared" si="1"/>
        <v>0.143646408839779</v>
      </c>
      <c r="D31" s="5">
        <f t="shared" si="1"/>
        <v>0.14751381215469614</v>
      </c>
      <c r="E31" s="5">
        <f t="shared" si="1"/>
        <v>0.25801104972375688</v>
      </c>
      <c r="F31" s="5">
        <f t="shared" si="1"/>
        <v>0.45082872928176798</v>
      </c>
      <c r="G31" s="5">
        <f t="shared" si="2"/>
        <v>0.10165745856353592</v>
      </c>
      <c r="H31" s="5">
        <f t="shared" si="2"/>
        <v>0.10773480662983426</v>
      </c>
      <c r="I31" s="5">
        <f t="shared" si="2"/>
        <v>0.20994475138121546</v>
      </c>
      <c r="J31" s="5">
        <f t="shared" si="2"/>
        <v>0.58066298342541434</v>
      </c>
      <c r="K31" s="5">
        <f t="shared" si="3"/>
        <v>0.17292817679558012</v>
      </c>
      <c r="L31" s="5">
        <f t="shared" si="3"/>
        <v>0.15193370165745856</v>
      </c>
      <c r="M31" s="5">
        <f t="shared" si="3"/>
        <v>0.33093922651933699</v>
      </c>
      <c r="N31" s="5">
        <f t="shared" si="3"/>
        <v>0.3441988950276243</v>
      </c>
      <c r="O31" s="5">
        <f t="shared" si="4"/>
        <v>7.7900552486187852E-2</v>
      </c>
      <c r="P31" s="5">
        <f t="shared" si="4"/>
        <v>9.3922651933701654E-2</v>
      </c>
      <c r="Q31" s="5">
        <f t="shared" si="4"/>
        <v>0.18674033149171271</v>
      </c>
      <c r="R31" s="5">
        <f t="shared" si="4"/>
        <v>0.64143646408839783</v>
      </c>
      <c r="S31" s="5">
        <f t="shared" si="5"/>
        <v>0.92209944751381223</v>
      </c>
    </row>
    <row r="32" spans="1:20" x14ac:dyDescent="0.25">
      <c r="A32" t="s">
        <v>33</v>
      </c>
      <c r="B32" t="s">
        <v>34</v>
      </c>
      <c r="C32" s="5">
        <f t="shared" si="1"/>
        <v>0.16967509025270758</v>
      </c>
      <c r="D32" s="5">
        <f t="shared" si="1"/>
        <v>0.18669417225373905</v>
      </c>
      <c r="E32" s="5">
        <f t="shared" si="1"/>
        <v>0.32181536874677669</v>
      </c>
      <c r="F32" s="5">
        <f t="shared" si="1"/>
        <v>0.32181536874677669</v>
      </c>
      <c r="G32" s="5">
        <f t="shared" si="2"/>
        <v>0.10933470861268695</v>
      </c>
      <c r="H32" s="5">
        <f t="shared" si="2"/>
        <v>0.10985043837029397</v>
      </c>
      <c r="I32" s="5">
        <f t="shared" si="2"/>
        <v>0.2408457968024755</v>
      </c>
      <c r="J32" s="5">
        <f t="shared" si="2"/>
        <v>0.53996905621454361</v>
      </c>
      <c r="K32" s="5">
        <f t="shared" si="3"/>
        <v>0.19855595667870035</v>
      </c>
      <c r="L32" s="5">
        <f t="shared" si="3"/>
        <v>0.18050541516245489</v>
      </c>
      <c r="M32" s="5">
        <f t="shared" si="3"/>
        <v>0.35379061371841153</v>
      </c>
      <c r="N32" s="5">
        <f t="shared" si="3"/>
        <v>0.26714801444043323</v>
      </c>
      <c r="O32" s="5">
        <f t="shared" si="4"/>
        <v>7.7875193398659101E-2</v>
      </c>
      <c r="P32" s="5">
        <f t="shared" si="4"/>
        <v>0.11036616812790098</v>
      </c>
      <c r="Q32" s="5">
        <f t="shared" si="4"/>
        <v>0.21248066013408973</v>
      </c>
      <c r="R32" s="5">
        <f t="shared" si="4"/>
        <v>0.59927797833935015</v>
      </c>
      <c r="S32" s="5">
        <f t="shared" si="5"/>
        <v>0.92212480660134089</v>
      </c>
    </row>
    <row r="33" spans="1:19" x14ac:dyDescent="0.25">
      <c r="A33" t="s">
        <v>35</v>
      </c>
      <c r="B33" t="s">
        <v>36</v>
      </c>
      <c r="C33" s="5">
        <f t="shared" si="1"/>
        <v>8.5964912280701758E-2</v>
      </c>
      <c r="D33" s="5">
        <f t="shared" si="1"/>
        <v>0.21052631578947367</v>
      </c>
      <c r="E33" s="5">
        <f t="shared" si="1"/>
        <v>0.37631578947368421</v>
      </c>
      <c r="F33" s="5">
        <f t="shared" si="1"/>
        <v>0.32719298245614037</v>
      </c>
      <c r="G33" s="5">
        <f t="shared" si="2"/>
        <v>5.701754385964912E-2</v>
      </c>
      <c r="H33" s="5">
        <f t="shared" si="2"/>
        <v>9.0350877192982459E-2</v>
      </c>
      <c r="I33" s="5">
        <f t="shared" si="2"/>
        <v>0.32807017543859651</v>
      </c>
      <c r="J33" s="5">
        <f t="shared" si="2"/>
        <v>0.5245614035087719</v>
      </c>
      <c r="K33" s="5">
        <f t="shared" si="3"/>
        <v>0.10614035087719298</v>
      </c>
      <c r="L33" s="5">
        <f t="shared" si="3"/>
        <v>0.20263157894736841</v>
      </c>
      <c r="M33" s="5">
        <f t="shared" si="3"/>
        <v>0.44298245614035087</v>
      </c>
      <c r="N33" s="5">
        <f t="shared" si="3"/>
        <v>0.24824561403508771</v>
      </c>
      <c r="O33" s="5">
        <f t="shared" si="4"/>
        <v>3.8596491228070177E-2</v>
      </c>
      <c r="P33" s="5">
        <f t="shared" si="4"/>
        <v>8.5964912280701758E-2</v>
      </c>
      <c r="Q33" s="5">
        <f t="shared" si="4"/>
        <v>0.29122807017543861</v>
      </c>
      <c r="R33" s="5">
        <f t="shared" si="4"/>
        <v>0.58421052631578951</v>
      </c>
      <c r="S33" s="5">
        <f t="shared" si="5"/>
        <v>0.96140350877192993</v>
      </c>
    </row>
    <row r="34" spans="1:19" x14ac:dyDescent="0.25">
      <c r="A34" t="s">
        <v>37</v>
      </c>
      <c r="B34" t="s">
        <v>38</v>
      </c>
      <c r="C34" s="5">
        <f t="shared" si="1"/>
        <v>0.13934426229508196</v>
      </c>
      <c r="D34" s="5">
        <f t="shared" si="1"/>
        <v>0.13934426229508196</v>
      </c>
      <c r="E34" s="5">
        <f t="shared" si="1"/>
        <v>0.29200819672131145</v>
      </c>
      <c r="F34" s="5">
        <f t="shared" si="1"/>
        <v>0.42930327868852458</v>
      </c>
      <c r="G34" s="5">
        <f t="shared" si="2"/>
        <v>9.8360655737704916E-2</v>
      </c>
      <c r="H34" s="5">
        <f t="shared" si="2"/>
        <v>8.9139344262295084E-2</v>
      </c>
      <c r="I34" s="5">
        <f t="shared" si="2"/>
        <v>0.2151639344262295</v>
      </c>
      <c r="J34" s="5">
        <f t="shared" si="2"/>
        <v>0.5973360655737705</v>
      </c>
      <c r="K34" s="5">
        <f t="shared" si="3"/>
        <v>0.17110655737704919</v>
      </c>
      <c r="L34" s="5">
        <f t="shared" si="3"/>
        <v>0.13627049180327869</v>
      </c>
      <c r="M34" s="5">
        <f t="shared" si="3"/>
        <v>0.34528688524590162</v>
      </c>
      <c r="N34" s="5">
        <f t="shared" si="3"/>
        <v>0.3473360655737705</v>
      </c>
      <c r="O34" s="5">
        <f t="shared" si="4"/>
        <v>6.8647540983606564E-2</v>
      </c>
      <c r="P34" s="5">
        <f t="shared" si="4"/>
        <v>8.4016393442622947E-2</v>
      </c>
      <c r="Q34" s="5">
        <f t="shared" si="4"/>
        <v>0.18135245901639344</v>
      </c>
      <c r="R34" s="5">
        <f t="shared" si="4"/>
        <v>0.66598360655737709</v>
      </c>
      <c r="S34" s="5">
        <f t="shared" si="5"/>
        <v>0.93135245901639352</v>
      </c>
    </row>
    <row r="35" spans="1:19" x14ac:dyDescent="0.25">
      <c r="A35" t="s">
        <v>39</v>
      </c>
      <c r="B35" t="s">
        <v>40</v>
      </c>
      <c r="C35" s="5">
        <f t="shared" si="1"/>
        <v>0.13744343891402716</v>
      </c>
      <c r="D35" s="5">
        <f t="shared" si="1"/>
        <v>0.21040723981900453</v>
      </c>
      <c r="E35" s="5">
        <f t="shared" si="1"/>
        <v>0.34276018099547512</v>
      </c>
      <c r="F35" s="5">
        <f t="shared" si="1"/>
        <v>0.30938914027149322</v>
      </c>
      <c r="G35" s="5">
        <f t="shared" si="2"/>
        <v>8.031674208144797E-2</v>
      </c>
      <c r="H35" s="5">
        <f t="shared" si="2"/>
        <v>0.12273755656108597</v>
      </c>
      <c r="I35" s="5">
        <f t="shared" si="2"/>
        <v>0.28506787330316741</v>
      </c>
      <c r="J35" s="5">
        <f t="shared" si="2"/>
        <v>0.5118778280542986</v>
      </c>
      <c r="K35" s="5">
        <f t="shared" si="3"/>
        <v>0.1504524886877828</v>
      </c>
      <c r="L35" s="5">
        <f t="shared" si="3"/>
        <v>0.2160633484162896</v>
      </c>
      <c r="M35" s="5">
        <f t="shared" si="3"/>
        <v>0.38518099547511314</v>
      </c>
      <c r="N35" s="5">
        <f t="shared" si="3"/>
        <v>0.24830316742081449</v>
      </c>
      <c r="O35" s="5">
        <f t="shared" si="4"/>
        <v>5.7126696832579184E-2</v>
      </c>
      <c r="P35" s="5">
        <f t="shared" si="4"/>
        <v>0.11199095022624435</v>
      </c>
      <c r="Q35" s="5">
        <f t="shared" si="4"/>
        <v>0.2415158371040724</v>
      </c>
      <c r="R35" s="5">
        <f t="shared" si="4"/>
        <v>0.58936651583710409</v>
      </c>
      <c r="S35" s="5">
        <f t="shared" si="5"/>
        <v>0.9428733031674208</v>
      </c>
    </row>
    <row r="36" spans="1:19" x14ac:dyDescent="0.25">
      <c r="A36" t="s">
        <v>41</v>
      </c>
      <c r="B36" t="s">
        <v>42</v>
      </c>
      <c r="C36" s="5">
        <f t="shared" si="1"/>
        <v>0.15964523281596452</v>
      </c>
      <c r="D36" s="5">
        <f t="shared" si="1"/>
        <v>0.13137472283813748</v>
      </c>
      <c r="E36" s="5">
        <f t="shared" si="1"/>
        <v>0.31596452328159647</v>
      </c>
      <c r="F36" s="5">
        <f t="shared" si="1"/>
        <v>0.39301552106430154</v>
      </c>
      <c r="G36" s="5">
        <f t="shared" si="2"/>
        <v>0.12804878048780488</v>
      </c>
      <c r="H36" s="5">
        <f t="shared" si="2"/>
        <v>7.372505543237251E-2</v>
      </c>
      <c r="I36" s="5">
        <f t="shared" si="2"/>
        <v>0.2156319290465632</v>
      </c>
      <c r="J36" s="5">
        <f t="shared" si="2"/>
        <v>0.58259423503325947</v>
      </c>
      <c r="K36" s="5">
        <f t="shared" si="3"/>
        <v>0.17904656319290466</v>
      </c>
      <c r="L36" s="5">
        <f t="shared" si="3"/>
        <v>0.13137472283813748</v>
      </c>
      <c r="M36" s="5">
        <f t="shared" si="3"/>
        <v>0.35643015521064303</v>
      </c>
      <c r="N36" s="5">
        <f t="shared" si="3"/>
        <v>0.33314855875831484</v>
      </c>
      <c r="O36" s="5">
        <f t="shared" si="4"/>
        <v>9.3126385809312637E-2</v>
      </c>
      <c r="P36" s="5">
        <f t="shared" si="4"/>
        <v>8.2039911308203997E-2</v>
      </c>
      <c r="Q36" s="5">
        <f t="shared" si="4"/>
        <v>0.18348115299334811</v>
      </c>
      <c r="R36" s="5">
        <f t="shared" si="4"/>
        <v>0.64135254988913526</v>
      </c>
      <c r="S36" s="5">
        <f t="shared" si="5"/>
        <v>0.90687361419068735</v>
      </c>
    </row>
    <row r="37" spans="1:19" x14ac:dyDescent="0.25">
      <c r="A37" t="s">
        <v>43</v>
      </c>
      <c r="B37" t="s">
        <v>44</v>
      </c>
      <c r="C37" s="5">
        <f t="shared" si="1"/>
        <v>0.22888616891064872</v>
      </c>
      <c r="D37" s="5">
        <f t="shared" si="1"/>
        <v>0.18727050183598531</v>
      </c>
      <c r="E37" s="5">
        <f t="shared" si="1"/>
        <v>0.25091799265605874</v>
      </c>
      <c r="F37" s="5">
        <f t="shared" si="1"/>
        <v>0.33292533659730722</v>
      </c>
      <c r="G37" s="5">
        <f t="shared" si="2"/>
        <v>0.18359853121175029</v>
      </c>
      <c r="H37" s="5">
        <f t="shared" si="2"/>
        <v>0.11872705018359853</v>
      </c>
      <c r="I37" s="5">
        <f t="shared" si="2"/>
        <v>0.20563035495716034</v>
      </c>
      <c r="J37" s="5">
        <f t="shared" si="2"/>
        <v>0.49204406364749081</v>
      </c>
      <c r="K37" s="5">
        <f t="shared" si="3"/>
        <v>0.26193390452876375</v>
      </c>
      <c r="L37" s="5">
        <f t="shared" si="3"/>
        <v>0.15299877600979192</v>
      </c>
      <c r="M37" s="5">
        <f t="shared" si="3"/>
        <v>0.29620563035495717</v>
      </c>
      <c r="N37" s="5">
        <f t="shared" si="3"/>
        <v>0.28886168910648713</v>
      </c>
      <c r="O37" s="5">
        <f t="shared" si="4"/>
        <v>0.13586291309669524</v>
      </c>
      <c r="P37" s="5">
        <f t="shared" si="4"/>
        <v>0.12974296205630356</v>
      </c>
      <c r="Q37" s="5">
        <f t="shared" si="4"/>
        <v>0.19583843329253367</v>
      </c>
      <c r="R37" s="5">
        <f t="shared" si="4"/>
        <v>0.53855569155446759</v>
      </c>
      <c r="S37" s="5">
        <f t="shared" si="5"/>
        <v>0.86413708690330482</v>
      </c>
    </row>
    <row r="38" spans="1:19" x14ac:dyDescent="0.25">
      <c r="A38" t="s">
        <v>81</v>
      </c>
      <c r="B38" t="s">
        <v>82</v>
      </c>
      <c r="C38" s="5">
        <f t="shared" si="1"/>
        <v>0.35769603097773478</v>
      </c>
      <c r="D38" s="5">
        <f t="shared" si="1"/>
        <v>0.1665053242981607</v>
      </c>
      <c r="E38" s="5">
        <f t="shared" si="1"/>
        <v>0.17618586640851888</v>
      </c>
      <c r="F38" s="5">
        <f t="shared" si="1"/>
        <v>0.29961277831558569</v>
      </c>
      <c r="G38" s="5">
        <f t="shared" si="2"/>
        <v>0.21490803484995161</v>
      </c>
      <c r="H38" s="5">
        <f t="shared" si="2"/>
        <v>0.18828654404646661</v>
      </c>
      <c r="I38" s="5">
        <f t="shared" si="2"/>
        <v>0.15343659244917715</v>
      </c>
      <c r="J38" s="5">
        <f t="shared" si="2"/>
        <v>0.44336882865440463</v>
      </c>
      <c r="K38" s="5">
        <f t="shared" si="3"/>
        <v>0.41239109390125844</v>
      </c>
      <c r="L38" s="5">
        <f t="shared" si="3"/>
        <v>0.13697967086156826</v>
      </c>
      <c r="M38" s="5">
        <f t="shared" si="3"/>
        <v>0.2047434656340755</v>
      </c>
      <c r="N38" s="5">
        <f t="shared" si="3"/>
        <v>0.24588576960309777</v>
      </c>
      <c r="O38" s="5">
        <f t="shared" si="4"/>
        <v>0.18247821878025169</v>
      </c>
      <c r="P38" s="5">
        <f t="shared" si="4"/>
        <v>0.19796708615682479</v>
      </c>
      <c r="Q38" s="5">
        <f t="shared" si="4"/>
        <v>0.13891577928363988</v>
      </c>
      <c r="R38" s="5">
        <f t="shared" si="4"/>
        <v>0.48063891577928364</v>
      </c>
      <c r="S38" s="5">
        <f t="shared" si="5"/>
        <v>0.81752178121974828</v>
      </c>
    </row>
    <row r="39" spans="1:19" x14ac:dyDescent="0.25">
      <c r="A39" t="s">
        <v>45</v>
      </c>
      <c r="B39" t="s">
        <v>46</v>
      </c>
      <c r="C39" s="5">
        <f t="shared" si="1"/>
        <v>0.42760942760942761</v>
      </c>
      <c r="D39" s="5">
        <f t="shared" si="1"/>
        <v>0.14253647586980919</v>
      </c>
      <c r="E39" s="5">
        <f t="shared" si="1"/>
        <v>0.17059483726150393</v>
      </c>
      <c r="F39" s="5">
        <f t="shared" si="1"/>
        <v>0.25925925925925924</v>
      </c>
      <c r="G39" s="5">
        <f t="shared" si="2"/>
        <v>0.30078563411896747</v>
      </c>
      <c r="H39" s="5">
        <f t="shared" si="2"/>
        <v>0.17059483726150393</v>
      </c>
      <c r="I39" s="5">
        <f t="shared" si="2"/>
        <v>0.13804713804713806</v>
      </c>
      <c r="J39" s="5">
        <f t="shared" si="2"/>
        <v>0.39057239057239057</v>
      </c>
      <c r="K39" s="5">
        <f t="shared" si="3"/>
        <v>0.46127946127946129</v>
      </c>
      <c r="L39" s="5">
        <f t="shared" si="3"/>
        <v>0.12794612794612795</v>
      </c>
      <c r="M39" s="5">
        <f t="shared" si="3"/>
        <v>0.1941638608305275</v>
      </c>
      <c r="N39" s="5">
        <f t="shared" si="3"/>
        <v>0.21661054994388329</v>
      </c>
      <c r="O39" s="5">
        <f t="shared" si="4"/>
        <v>0.265993265993266</v>
      </c>
      <c r="P39" s="5">
        <f t="shared" si="4"/>
        <v>0.18518518518518517</v>
      </c>
      <c r="Q39" s="5">
        <f t="shared" si="4"/>
        <v>0.11784511784511785</v>
      </c>
      <c r="R39" s="5">
        <f t="shared" si="4"/>
        <v>0.43097643097643096</v>
      </c>
      <c r="S39" s="5">
        <f t="shared" si="5"/>
        <v>0.734006734006734</v>
      </c>
    </row>
    <row r="40" spans="1:19" x14ac:dyDescent="0.25">
      <c r="A40" t="s">
        <v>47</v>
      </c>
      <c r="B40" t="s">
        <v>48</v>
      </c>
      <c r="C40" s="5" t="e">
        <f t="shared" si="1"/>
        <v>#DIV/0!</v>
      </c>
      <c r="D40" s="5" t="e">
        <f t="shared" si="1"/>
        <v>#DIV/0!</v>
      </c>
      <c r="E40" s="5" t="e">
        <f t="shared" si="1"/>
        <v>#DIV/0!</v>
      </c>
      <c r="F40" s="5" t="e">
        <f t="shared" si="1"/>
        <v>#DIV/0!</v>
      </c>
      <c r="G40" s="5" t="e">
        <f t="shared" si="2"/>
        <v>#DIV/0!</v>
      </c>
      <c r="H40" s="5" t="e">
        <f t="shared" si="2"/>
        <v>#DIV/0!</v>
      </c>
      <c r="I40" s="5" t="e">
        <f t="shared" si="2"/>
        <v>#DIV/0!</v>
      </c>
      <c r="J40" s="5" t="e">
        <f t="shared" si="2"/>
        <v>#DIV/0!</v>
      </c>
      <c r="K40" s="5" t="e">
        <f t="shared" si="3"/>
        <v>#DIV/0!</v>
      </c>
      <c r="L40" s="5" t="e">
        <f t="shared" si="3"/>
        <v>#DIV/0!</v>
      </c>
      <c r="M40" s="5" t="e">
        <f t="shared" si="3"/>
        <v>#DIV/0!</v>
      </c>
      <c r="N40" s="5" t="e">
        <f t="shared" si="3"/>
        <v>#DIV/0!</v>
      </c>
      <c r="O40" s="5" t="e">
        <f t="shared" si="4"/>
        <v>#DIV/0!</v>
      </c>
      <c r="P40" s="5" t="e">
        <f t="shared" si="4"/>
        <v>#DIV/0!</v>
      </c>
      <c r="Q40" s="5" t="e">
        <f t="shared" si="4"/>
        <v>#DIV/0!</v>
      </c>
      <c r="R40" s="5" t="e">
        <f t="shared" si="4"/>
        <v>#DIV/0!</v>
      </c>
      <c r="S40" s="5" t="e">
        <f t="shared" si="5"/>
        <v>#DIV/0!</v>
      </c>
    </row>
    <row r="41" spans="1:19" x14ac:dyDescent="0.25">
      <c r="A41" t="s">
        <v>87</v>
      </c>
      <c r="B41" t="s">
        <v>88</v>
      </c>
      <c r="C41" s="5">
        <f t="shared" ref="C41:F42" si="6">(C18/($C18+$D18+$E18+$F18))</f>
        <v>0.1702127659574468</v>
      </c>
      <c r="D41" s="5">
        <f t="shared" si="6"/>
        <v>0.14893617021276595</v>
      </c>
      <c r="E41" s="5">
        <f t="shared" si="6"/>
        <v>0.34042553191489361</v>
      </c>
      <c r="F41" s="5">
        <f t="shared" si="6"/>
        <v>0.34042553191489361</v>
      </c>
      <c r="G41" s="5">
        <f t="shared" ref="G41:J42" si="7">(G18/($G18+$H18+$I18+$J18))</f>
        <v>9.5744680851063829E-2</v>
      </c>
      <c r="H41" s="5">
        <f t="shared" si="7"/>
        <v>0.1276595744680851</v>
      </c>
      <c r="I41" s="5">
        <f t="shared" si="7"/>
        <v>0.24468085106382978</v>
      </c>
      <c r="J41" s="5">
        <f t="shared" si="7"/>
        <v>0.53191489361702127</v>
      </c>
      <c r="K41" s="5">
        <f t="shared" ref="K41:N42" si="8">(K18/($K18+$L18+$M18+$N18))</f>
        <v>0.19148936170212766</v>
      </c>
      <c r="L41" s="5">
        <f t="shared" si="8"/>
        <v>0.11702127659574468</v>
      </c>
      <c r="M41" s="5">
        <f t="shared" si="8"/>
        <v>0.32978723404255317</v>
      </c>
      <c r="N41" s="5">
        <f t="shared" si="8"/>
        <v>0.36170212765957449</v>
      </c>
      <c r="O41" s="5">
        <f t="shared" ref="O41:R42" si="9">(O18/($O18+$P18+$Q18+$R18))</f>
        <v>7.4468085106382975E-2</v>
      </c>
      <c r="P41" s="5">
        <f t="shared" si="9"/>
        <v>0.1276595744680851</v>
      </c>
      <c r="Q41" s="5">
        <f>(Q18/($O18+$P18+$Q18+$R18))</f>
        <v>0.19148936170212766</v>
      </c>
      <c r="R41" s="5">
        <f t="shared" si="9"/>
        <v>0.6063829787234043</v>
      </c>
      <c r="S41" s="5">
        <f t="shared" si="5"/>
        <v>0.92553191489361708</v>
      </c>
    </row>
    <row r="42" spans="1:19" x14ac:dyDescent="0.25">
      <c r="A42" t="s">
        <v>89</v>
      </c>
      <c r="B42" t="s">
        <v>90</v>
      </c>
      <c r="C42" s="5">
        <f t="shared" si="6"/>
        <v>0.16176470588235295</v>
      </c>
      <c r="D42" s="5">
        <f t="shared" si="6"/>
        <v>0.14705882352941177</v>
      </c>
      <c r="E42" s="5">
        <f t="shared" si="6"/>
        <v>0.3235294117647059</v>
      </c>
      <c r="F42" s="5">
        <f t="shared" si="6"/>
        <v>0.36764705882352944</v>
      </c>
      <c r="G42" s="5">
        <f t="shared" si="7"/>
        <v>0.11764705882352941</v>
      </c>
      <c r="H42" s="5">
        <f t="shared" si="7"/>
        <v>0.14705882352941177</v>
      </c>
      <c r="I42" s="5">
        <f t="shared" si="7"/>
        <v>0.23529411764705882</v>
      </c>
      <c r="J42" s="5">
        <f t="shared" si="7"/>
        <v>0.5</v>
      </c>
      <c r="K42" s="5">
        <f t="shared" si="8"/>
        <v>0.16176470588235295</v>
      </c>
      <c r="L42" s="5">
        <f t="shared" si="8"/>
        <v>0.20588235294117646</v>
      </c>
      <c r="M42" s="5">
        <f t="shared" si="8"/>
        <v>0.26470588235294118</v>
      </c>
      <c r="N42" s="5">
        <f t="shared" si="8"/>
        <v>0.36764705882352944</v>
      </c>
      <c r="O42" s="5">
        <f t="shared" si="9"/>
        <v>7.3529411764705885E-2</v>
      </c>
      <c r="P42" s="5">
        <f t="shared" si="9"/>
        <v>0.13235294117647059</v>
      </c>
      <c r="Q42" s="5">
        <f t="shared" si="9"/>
        <v>0.17647058823529413</v>
      </c>
      <c r="R42" s="5">
        <f t="shared" si="9"/>
        <v>0.61764705882352944</v>
      </c>
      <c r="S42" s="5">
        <f t="shared" si="5"/>
        <v>0.92647058823529416</v>
      </c>
    </row>
    <row r="43" spans="1:19" x14ac:dyDescent="0.25">
      <c r="A43" t="s">
        <v>49</v>
      </c>
      <c r="B43" t="s">
        <v>18</v>
      </c>
      <c r="C43" s="5">
        <f>(C21/($C21+$D21+$E21+$F21))</f>
        <v>0.19833815028901733</v>
      </c>
      <c r="D43" s="5">
        <f>(D21/($C21+$D21+$E21+$F21))</f>
        <v>0.17003853564547206</v>
      </c>
      <c r="E43" s="5">
        <f>(E21/($C21+$D21+$E21+$F21))</f>
        <v>0.28837508028259473</v>
      </c>
      <c r="F43" s="5">
        <f>(F21/($C21+$D21+$E21+$F21))</f>
        <v>0.34324823378291586</v>
      </c>
      <c r="G43" s="5">
        <f>(G21/($G21+$H21+$I21+$J21))</f>
        <v>0.13720295439948618</v>
      </c>
      <c r="H43" s="5">
        <f>(H21/($G21+$H21+$I21+$J21))</f>
        <v>0.1173330122029544</v>
      </c>
      <c r="I43" s="5">
        <f>(I21/($G21+$H21+$I21+$J21))</f>
        <v>0.22567437379576108</v>
      </c>
      <c r="J43" s="5">
        <f>(J21/($G21+$H21+$I21+$J21))</f>
        <v>0.51978965960179835</v>
      </c>
      <c r="K43" s="5">
        <f>(K21/($K21+$L21+$M21+$N21))</f>
        <v>0.22535324341682722</v>
      </c>
      <c r="L43" s="5">
        <f>(L21/($K21+$L21+$M21+$N21))</f>
        <v>0.16012363519588954</v>
      </c>
      <c r="M43" s="5">
        <f>(M21/($K21+$L21+$M21+$N21))</f>
        <v>0.3274727039177906</v>
      </c>
      <c r="N43" s="5">
        <f>(N21/($K21+$L21+$M21+$N21))</f>
        <v>0.28705041746949261</v>
      </c>
      <c r="O43" s="5">
        <f>(O21/($O21+$P21+$Q21+$R21))</f>
        <v>0.1053709055876686</v>
      </c>
      <c r="P43" s="5">
        <f>(P21/($O21+$P21+$Q21+$R21))</f>
        <v>0.11781470777135516</v>
      </c>
      <c r="Q43" s="5">
        <f>(Q21/($O21+$P21+$Q21+$R21))</f>
        <v>0.19906069364161849</v>
      </c>
      <c r="R43" s="5">
        <f>(R21/($O21+$P21+$Q21+$R21))</f>
        <v>0.57775369299935775</v>
      </c>
      <c r="S43" s="5">
        <f>(P43+Q43+R43)</f>
        <v>0.8946290944123314</v>
      </c>
    </row>
    <row r="45" spans="1:19" x14ac:dyDescent="0.25">
      <c r="C45" t="s">
        <v>83</v>
      </c>
      <c r="D45" t="s">
        <v>84</v>
      </c>
      <c r="E45" t="s">
        <v>61</v>
      </c>
      <c r="F45" t="s">
        <v>85</v>
      </c>
    </row>
    <row r="46" spans="1:19" x14ac:dyDescent="0.25">
      <c r="B46" t="s">
        <v>57</v>
      </c>
      <c r="C46" s="6">
        <f>C43</f>
        <v>0.19833815028901733</v>
      </c>
      <c r="D46" s="6">
        <f>(G43)</f>
        <v>0.13720295439948618</v>
      </c>
      <c r="E46" s="6">
        <f>(K43)</f>
        <v>0.22535324341682722</v>
      </c>
      <c r="F46" s="6">
        <f>(O43)</f>
        <v>0.1053709055876686</v>
      </c>
    </row>
    <row r="47" spans="1:19" x14ac:dyDescent="0.25">
      <c r="B47" t="s">
        <v>67</v>
      </c>
      <c r="C47" s="6">
        <f>D43</f>
        <v>0.17003853564547206</v>
      </c>
      <c r="D47" s="6">
        <f>(H43)</f>
        <v>0.1173330122029544</v>
      </c>
      <c r="E47" s="6">
        <f>(L43)</f>
        <v>0.16012363519588954</v>
      </c>
      <c r="F47" s="6">
        <f>(P43)</f>
        <v>0.11781470777135516</v>
      </c>
    </row>
    <row r="48" spans="1:19" x14ac:dyDescent="0.25">
      <c r="B48" t="s">
        <v>86</v>
      </c>
      <c r="C48" s="6">
        <f>(E43)</f>
        <v>0.28837508028259473</v>
      </c>
      <c r="D48" s="6">
        <f>(I43)</f>
        <v>0.22567437379576108</v>
      </c>
      <c r="E48" s="6">
        <f>(M43)</f>
        <v>0.3274727039177906</v>
      </c>
      <c r="F48" s="6">
        <f>(Q43)</f>
        <v>0.19906069364161849</v>
      </c>
    </row>
    <row r="49" spans="2:6" x14ac:dyDescent="0.25">
      <c r="B49" t="s">
        <v>68</v>
      </c>
      <c r="C49" s="6">
        <f>(F43)</f>
        <v>0.34324823378291586</v>
      </c>
      <c r="D49" s="6">
        <f>(J43)</f>
        <v>0.51978965960179835</v>
      </c>
      <c r="E49" s="6">
        <f>(N43)</f>
        <v>0.28705041746949261</v>
      </c>
      <c r="F49" s="6">
        <f>(R43)</f>
        <v>0.57775369299935775</v>
      </c>
    </row>
  </sheetData>
  <mergeCells count="4">
    <mergeCell ref="C23:F23"/>
    <mergeCell ref="G23:J23"/>
    <mergeCell ref="K23:N23"/>
    <mergeCell ref="O23:R2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49"/>
  <sheetViews>
    <sheetView topLeftCell="C147" zoomScale="70" zoomScaleNormal="70" workbookViewId="0">
      <selection activeCell="U33" sqref="U33"/>
    </sheetView>
  </sheetViews>
  <sheetFormatPr baseColWidth="10" defaultColWidth="11.42578125" defaultRowHeight="15" x14ac:dyDescent="0.25"/>
  <cols>
    <col min="2" max="2" width="12.7109375" customWidth="1"/>
    <col min="19" max="19" width="11.5703125" customWidth="1"/>
  </cols>
  <sheetData>
    <row r="1" spans="1:19" x14ac:dyDescent="0.25">
      <c r="A1" t="s">
        <v>0</v>
      </c>
      <c r="B1" t="s">
        <v>1</v>
      </c>
      <c r="C1" t="s">
        <v>2</v>
      </c>
      <c r="D1" t="s">
        <v>69</v>
      </c>
      <c r="E1" t="s">
        <v>70</v>
      </c>
      <c r="F1" t="s">
        <v>71</v>
      </c>
      <c r="G1" t="s">
        <v>6</v>
      </c>
      <c r="H1" t="s">
        <v>72</v>
      </c>
      <c r="I1" t="s">
        <v>73</v>
      </c>
      <c r="J1" t="s">
        <v>74</v>
      </c>
      <c r="K1" t="s">
        <v>10</v>
      </c>
      <c r="L1" t="s">
        <v>75</v>
      </c>
      <c r="M1" t="s">
        <v>76</v>
      </c>
      <c r="N1" t="s">
        <v>77</v>
      </c>
      <c r="O1" t="s">
        <v>14</v>
      </c>
      <c r="P1" t="s">
        <v>78</v>
      </c>
      <c r="Q1" t="s">
        <v>79</v>
      </c>
      <c r="R1" t="s">
        <v>80</v>
      </c>
      <c r="S1" t="s">
        <v>18</v>
      </c>
    </row>
    <row r="2" spans="1:19" x14ac:dyDescent="0.25">
      <c r="A2" t="s">
        <v>19</v>
      </c>
      <c r="B2" t="s">
        <v>20</v>
      </c>
      <c r="C2">
        <v>538</v>
      </c>
      <c r="D2">
        <v>406</v>
      </c>
      <c r="E2">
        <v>697</v>
      </c>
      <c r="F2">
        <v>736</v>
      </c>
      <c r="G2">
        <v>349</v>
      </c>
      <c r="H2">
        <v>325</v>
      </c>
      <c r="I2">
        <v>529</v>
      </c>
      <c r="J2">
        <v>1174</v>
      </c>
      <c r="K2">
        <v>590</v>
      </c>
      <c r="L2">
        <v>390</v>
      </c>
      <c r="M2">
        <v>755</v>
      </c>
      <c r="N2">
        <v>642</v>
      </c>
      <c r="O2">
        <v>259</v>
      </c>
      <c r="P2">
        <v>317</v>
      </c>
      <c r="Q2">
        <v>458</v>
      </c>
      <c r="R2">
        <v>1343</v>
      </c>
      <c r="S2">
        <v>2377</v>
      </c>
    </row>
    <row r="3" spans="1:19" x14ac:dyDescent="0.25">
      <c r="A3" t="s">
        <v>21</v>
      </c>
      <c r="B3" t="s">
        <v>22</v>
      </c>
      <c r="C3">
        <v>278</v>
      </c>
      <c r="D3">
        <v>194</v>
      </c>
      <c r="E3">
        <v>296</v>
      </c>
      <c r="F3">
        <v>298</v>
      </c>
      <c r="G3">
        <v>198</v>
      </c>
      <c r="H3">
        <v>152</v>
      </c>
      <c r="I3">
        <v>243</v>
      </c>
      <c r="J3">
        <v>473</v>
      </c>
      <c r="K3">
        <v>307</v>
      </c>
      <c r="L3">
        <v>180</v>
      </c>
      <c r="M3">
        <v>337</v>
      </c>
      <c r="N3">
        <v>242</v>
      </c>
      <c r="O3">
        <v>161</v>
      </c>
      <c r="P3">
        <v>159</v>
      </c>
      <c r="Q3">
        <v>193</v>
      </c>
      <c r="R3">
        <v>553</v>
      </c>
      <c r="S3">
        <v>1066</v>
      </c>
    </row>
    <row r="4" spans="1:19" x14ac:dyDescent="0.25">
      <c r="A4" t="s">
        <v>23</v>
      </c>
      <c r="B4" t="s">
        <v>24</v>
      </c>
      <c r="C4">
        <v>808</v>
      </c>
      <c r="D4">
        <v>625</v>
      </c>
      <c r="E4">
        <v>1106</v>
      </c>
      <c r="F4">
        <v>1218</v>
      </c>
      <c r="G4">
        <v>587</v>
      </c>
      <c r="H4">
        <v>439</v>
      </c>
      <c r="I4">
        <v>808</v>
      </c>
      <c r="J4">
        <v>1923</v>
      </c>
      <c r="K4">
        <v>907</v>
      </c>
      <c r="L4">
        <v>542</v>
      </c>
      <c r="M4">
        <v>1242</v>
      </c>
      <c r="N4">
        <v>1066</v>
      </c>
      <c r="O4">
        <v>449</v>
      </c>
      <c r="P4">
        <v>450</v>
      </c>
      <c r="Q4">
        <v>693</v>
      </c>
      <c r="R4">
        <v>2165</v>
      </c>
      <c r="S4">
        <v>3757</v>
      </c>
    </row>
    <row r="5" spans="1:19" x14ac:dyDescent="0.25">
      <c r="A5" t="s">
        <v>25</v>
      </c>
      <c r="B5" t="s">
        <v>26</v>
      </c>
      <c r="C5">
        <v>756</v>
      </c>
      <c r="D5">
        <v>550</v>
      </c>
      <c r="E5">
        <v>1050</v>
      </c>
      <c r="F5">
        <v>1166</v>
      </c>
      <c r="G5">
        <v>521</v>
      </c>
      <c r="H5">
        <v>404</v>
      </c>
      <c r="I5">
        <v>755</v>
      </c>
      <c r="J5">
        <v>1842</v>
      </c>
      <c r="K5">
        <v>846</v>
      </c>
      <c r="L5">
        <v>470</v>
      </c>
      <c r="M5">
        <v>1199</v>
      </c>
      <c r="N5">
        <v>1007</v>
      </c>
      <c r="O5">
        <v>392</v>
      </c>
      <c r="P5">
        <v>414</v>
      </c>
      <c r="Q5">
        <v>676</v>
      </c>
      <c r="R5">
        <v>2040</v>
      </c>
      <c r="S5">
        <v>3522</v>
      </c>
    </row>
    <row r="6" spans="1:19" x14ac:dyDescent="0.25">
      <c r="A6" t="s">
        <v>27</v>
      </c>
      <c r="B6" t="s">
        <v>28</v>
      </c>
      <c r="C6">
        <v>41</v>
      </c>
      <c r="D6">
        <v>50</v>
      </c>
      <c r="E6">
        <v>80</v>
      </c>
      <c r="F6">
        <v>90</v>
      </c>
      <c r="G6">
        <v>28</v>
      </c>
      <c r="H6">
        <v>29</v>
      </c>
      <c r="I6">
        <v>63</v>
      </c>
      <c r="J6">
        <v>141</v>
      </c>
      <c r="K6">
        <v>43</v>
      </c>
      <c r="L6">
        <v>46</v>
      </c>
      <c r="M6">
        <v>109</v>
      </c>
      <c r="N6">
        <v>63</v>
      </c>
      <c r="O6">
        <v>22</v>
      </c>
      <c r="P6">
        <v>29</v>
      </c>
      <c r="Q6">
        <v>54</v>
      </c>
      <c r="R6">
        <v>156</v>
      </c>
      <c r="S6">
        <v>261</v>
      </c>
    </row>
    <row r="7" spans="1:19" x14ac:dyDescent="0.25">
      <c r="A7" t="s">
        <v>29</v>
      </c>
      <c r="B7" t="s">
        <v>30</v>
      </c>
      <c r="C7">
        <v>154</v>
      </c>
      <c r="D7">
        <v>129</v>
      </c>
      <c r="E7">
        <v>174</v>
      </c>
      <c r="F7">
        <v>156</v>
      </c>
      <c r="G7">
        <v>123</v>
      </c>
      <c r="H7">
        <v>75</v>
      </c>
      <c r="I7">
        <v>156</v>
      </c>
      <c r="J7">
        <v>259</v>
      </c>
      <c r="K7">
        <v>182</v>
      </c>
      <c r="L7">
        <v>119</v>
      </c>
      <c r="M7">
        <v>198</v>
      </c>
      <c r="N7">
        <v>114</v>
      </c>
      <c r="O7">
        <v>97</v>
      </c>
      <c r="P7">
        <v>75</v>
      </c>
      <c r="Q7">
        <v>139</v>
      </c>
      <c r="R7">
        <v>302</v>
      </c>
      <c r="S7">
        <v>613</v>
      </c>
    </row>
    <row r="8" spans="1:19" x14ac:dyDescent="0.25">
      <c r="A8" t="s">
        <v>31</v>
      </c>
      <c r="B8" t="s">
        <v>32</v>
      </c>
      <c r="C8">
        <v>347</v>
      </c>
      <c r="D8">
        <v>272</v>
      </c>
      <c r="E8">
        <v>509</v>
      </c>
      <c r="F8">
        <v>899</v>
      </c>
      <c r="G8">
        <v>238</v>
      </c>
      <c r="H8">
        <v>215</v>
      </c>
      <c r="I8">
        <v>406</v>
      </c>
      <c r="J8">
        <v>1168</v>
      </c>
      <c r="K8">
        <v>388</v>
      </c>
      <c r="L8">
        <v>278</v>
      </c>
      <c r="M8">
        <v>660</v>
      </c>
      <c r="N8">
        <v>701</v>
      </c>
      <c r="O8">
        <v>183</v>
      </c>
      <c r="P8">
        <v>191</v>
      </c>
      <c r="Q8">
        <v>371</v>
      </c>
      <c r="R8">
        <v>1282</v>
      </c>
      <c r="S8">
        <v>2027</v>
      </c>
    </row>
    <row r="9" spans="1:19" x14ac:dyDescent="0.25">
      <c r="A9" t="s">
        <v>33</v>
      </c>
      <c r="B9" t="s">
        <v>34</v>
      </c>
      <c r="C9">
        <v>440</v>
      </c>
      <c r="D9">
        <v>412</v>
      </c>
      <c r="E9">
        <v>726</v>
      </c>
      <c r="F9">
        <v>829</v>
      </c>
      <c r="G9">
        <v>260</v>
      </c>
      <c r="H9">
        <v>258</v>
      </c>
      <c r="I9">
        <v>563</v>
      </c>
      <c r="J9">
        <v>1326</v>
      </c>
      <c r="K9">
        <v>507</v>
      </c>
      <c r="L9">
        <v>376</v>
      </c>
      <c r="M9">
        <v>844</v>
      </c>
      <c r="N9">
        <v>680</v>
      </c>
      <c r="O9">
        <v>177</v>
      </c>
      <c r="P9">
        <v>268</v>
      </c>
      <c r="Q9">
        <v>465</v>
      </c>
      <c r="R9">
        <v>1497</v>
      </c>
      <c r="S9">
        <v>2407</v>
      </c>
    </row>
    <row r="10" spans="1:19" x14ac:dyDescent="0.25">
      <c r="A10" t="s">
        <v>35</v>
      </c>
      <c r="B10" t="s">
        <v>36</v>
      </c>
      <c r="C10">
        <v>123</v>
      </c>
      <c r="D10">
        <v>256</v>
      </c>
      <c r="E10">
        <v>446</v>
      </c>
      <c r="F10">
        <v>371</v>
      </c>
      <c r="G10">
        <v>93</v>
      </c>
      <c r="H10">
        <v>99</v>
      </c>
      <c r="I10">
        <v>358</v>
      </c>
      <c r="J10">
        <v>646</v>
      </c>
      <c r="K10">
        <v>150</v>
      </c>
      <c r="L10">
        <v>235</v>
      </c>
      <c r="M10">
        <v>517</v>
      </c>
      <c r="N10">
        <v>294</v>
      </c>
      <c r="O10">
        <v>69</v>
      </c>
      <c r="P10">
        <v>97</v>
      </c>
      <c r="Q10">
        <v>316</v>
      </c>
      <c r="R10">
        <v>714</v>
      </c>
      <c r="S10">
        <v>1196</v>
      </c>
    </row>
    <row r="11" spans="1:19" x14ac:dyDescent="0.25">
      <c r="A11" t="s">
        <v>37</v>
      </c>
      <c r="B11" t="s">
        <v>38</v>
      </c>
      <c r="C11">
        <v>157</v>
      </c>
      <c r="D11">
        <v>152</v>
      </c>
      <c r="E11">
        <v>351</v>
      </c>
      <c r="F11">
        <v>463</v>
      </c>
      <c r="G11">
        <v>93</v>
      </c>
      <c r="H11">
        <v>108</v>
      </c>
      <c r="I11">
        <v>223</v>
      </c>
      <c r="J11">
        <v>699</v>
      </c>
      <c r="K11">
        <v>183</v>
      </c>
      <c r="L11">
        <v>156</v>
      </c>
      <c r="M11">
        <v>384</v>
      </c>
      <c r="N11">
        <v>400</v>
      </c>
      <c r="O11">
        <v>81</v>
      </c>
      <c r="P11">
        <v>93</v>
      </c>
      <c r="Q11">
        <v>172</v>
      </c>
      <c r="R11">
        <v>777</v>
      </c>
      <c r="S11">
        <v>1123</v>
      </c>
    </row>
    <row r="12" spans="1:19" x14ac:dyDescent="0.25">
      <c r="A12" t="s">
        <v>39</v>
      </c>
      <c r="B12" t="s">
        <v>40</v>
      </c>
      <c r="C12">
        <v>248</v>
      </c>
      <c r="D12">
        <v>399</v>
      </c>
      <c r="E12">
        <v>679</v>
      </c>
      <c r="F12">
        <v>573</v>
      </c>
      <c r="G12">
        <v>165</v>
      </c>
      <c r="H12">
        <v>202</v>
      </c>
      <c r="I12">
        <v>520</v>
      </c>
      <c r="J12">
        <v>1012</v>
      </c>
      <c r="K12">
        <v>277</v>
      </c>
      <c r="L12">
        <v>398</v>
      </c>
      <c r="M12">
        <v>751</v>
      </c>
      <c r="N12">
        <v>473</v>
      </c>
      <c r="O12">
        <v>110</v>
      </c>
      <c r="P12">
        <v>205</v>
      </c>
      <c r="Q12">
        <v>433</v>
      </c>
      <c r="R12">
        <v>1151</v>
      </c>
      <c r="S12">
        <v>1899</v>
      </c>
    </row>
    <row r="13" spans="1:19" x14ac:dyDescent="0.25">
      <c r="A13" t="s">
        <v>41</v>
      </c>
      <c r="B13" t="s">
        <v>42</v>
      </c>
      <c r="C13">
        <v>338</v>
      </c>
      <c r="D13">
        <v>272</v>
      </c>
      <c r="E13">
        <v>575</v>
      </c>
      <c r="F13">
        <v>781</v>
      </c>
      <c r="G13">
        <v>247</v>
      </c>
      <c r="H13">
        <v>159</v>
      </c>
      <c r="I13">
        <v>385</v>
      </c>
      <c r="J13">
        <v>1175</v>
      </c>
      <c r="K13">
        <v>383</v>
      </c>
      <c r="L13">
        <v>247</v>
      </c>
      <c r="M13">
        <v>691</v>
      </c>
      <c r="N13">
        <v>645</v>
      </c>
      <c r="O13">
        <v>189</v>
      </c>
      <c r="P13">
        <v>170</v>
      </c>
      <c r="Q13">
        <v>328</v>
      </c>
      <c r="R13">
        <v>1279</v>
      </c>
      <c r="S13">
        <v>1966</v>
      </c>
    </row>
    <row r="14" spans="1:19" x14ac:dyDescent="0.25">
      <c r="A14" t="s">
        <v>43</v>
      </c>
      <c r="B14" t="s">
        <v>44</v>
      </c>
      <c r="C14">
        <v>214</v>
      </c>
      <c r="D14">
        <v>158</v>
      </c>
      <c r="E14">
        <v>215</v>
      </c>
      <c r="F14">
        <v>266</v>
      </c>
      <c r="G14">
        <v>164</v>
      </c>
      <c r="H14">
        <v>110</v>
      </c>
      <c r="I14">
        <v>166</v>
      </c>
      <c r="J14">
        <v>413</v>
      </c>
      <c r="K14">
        <v>240</v>
      </c>
      <c r="L14">
        <v>143</v>
      </c>
      <c r="M14">
        <v>243</v>
      </c>
      <c r="N14">
        <v>227</v>
      </c>
      <c r="O14">
        <v>117</v>
      </c>
      <c r="P14">
        <v>126</v>
      </c>
      <c r="Q14">
        <v>158</v>
      </c>
      <c r="R14">
        <v>452</v>
      </c>
      <c r="S14">
        <v>853</v>
      </c>
    </row>
    <row r="15" spans="1:19" x14ac:dyDescent="0.25">
      <c r="A15" t="s">
        <v>81</v>
      </c>
      <c r="B15" t="s">
        <v>82</v>
      </c>
      <c r="C15">
        <v>733</v>
      </c>
      <c r="D15">
        <v>312</v>
      </c>
      <c r="E15">
        <v>324</v>
      </c>
      <c r="F15">
        <v>493</v>
      </c>
      <c r="G15">
        <v>442</v>
      </c>
      <c r="H15">
        <v>380</v>
      </c>
      <c r="I15">
        <v>294</v>
      </c>
      <c r="J15">
        <v>746</v>
      </c>
      <c r="K15">
        <v>829</v>
      </c>
      <c r="L15">
        <v>269</v>
      </c>
      <c r="M15">
        <v>352</v>
      </c>
      <c r="N15">
        <v>412</v>
      </c>
      <c r="O15">
        <v>403</v>
      </c>
      <c r="P15">
        <v>373</v>
      </c>
      <c r="Q15">
        <v>272</v>
      </c>
      <c r="R15">
        <v>814</v>
      </c>
      <c r="S15">
        <v>1862</v>
      </c>
    </row>
    <row r="16" spans="1:19" x14ac:dyDescent="0.25">
      <c r="A16" t="s">
        <v>45</v>
      </c>
      <c r="B16" t="s">
        <v>46</v>
      </c>
      <c r="C16">
        <v>456</v>
      </c>
      <c r="D16">
        <v>120</v>
      </c>
      <c r="E16">
        <v>184</v>
      </c>
      <c r="F16">
        <v>258</v>
      </c>
      <c r="G16">
        <v>341</v>
      </c>
      <c r="H16">
        <v>143</v>
      </c>
      <c r="I16">
        <v>148</v>
      </c>
      <c r="J16">
        <v>386</v>
      </c>
      <c r="K16">
        <v>482</v>
      </c>
      <c r="L16">
        <v>113</v>
      </c>
      <c r="M16">
        <v>212</v>
      </c>
      <c r="N16">
        <v>211</v>
      </c>
      <c r="O16">
        <v>300</v>
      </c>
      <c r="P16">
        <v>163</v>
      </c>
      <c r="Q16">
        <v>138</v>
      </c>
      <c r="R16">
        <v>417</v>
      </c>
      <c r="S16">
        <v>1018</v>
      </c>
    </row>
    <row r="17" spans="1:20" x14ac:dyDescent="0.25">
      <c r="A17" t="s">
        <v>87</v>
      </c>
      <c r="B17" t="s">
        <v>88</v>
      </c>
      <c r="C17">
        <v>20</v>
      </c>
      <c r="D17">
        <v>31</v>
      </c>
      <c r="E17">
        <v>51</v>
      </c>
      <c r="F17">
        <v>40</v>
      </c>
      <c r="G17">
        <v>11</v>
      </c>
      <c r="H17">
        <v>23</v>
      </c>
      <c r="I17">
        <v>39</v>
      </c>
      <c r="J17">
        <v>69</v>
      </c>
      <c r="K17">
        <v>22</v>
      </c>
      <c r="L17">
        <v>25</v>
      </c>
      <c r="M17">
        <v>54</v>
      </c>
      <c r="N17">
        <v>41</v>
      </c>
      <c r="O17">
        <v>7</v>
      </c>
      <c r="P17">
        <v>19</v>
      </c>
      <c r="Q17">
        <v>35</v>
      </c>
      <c r="R17">
        <v>81</v>
      </c>
      <c r="S17">
        <v>142</v>
      </c>
      <c r="T17" s="9"/>
    </row>
    <row r="18" spans="1:20" x14ac:dyDescent="0.25">
      <c r="A18" t="s">
        <v>89</v>
      </c>
      <c r="B18" t="s">
        <v>90</v>
      </c>
      <c r="C18">
        <v>5</v>
      </c>
      <c r="D18">
        <v>22</v>
      </c>
      <c r="E18">
        <v>31</v>
      </c>
      <c r="F18">
        <v>27</v>
      </c>
      <c r="G18">
        <v>5</v>
      </c>
      <c r="H18">
        <v>6</v>
      </c>
      <c r="I18">
        <v>31</v>
      </c>
      <c r="J18">
        <v>43</v>
      </c>
      <c r="K18">
        <v>10</v>
      </c>
      <c r="L18">
        <v>17</v>
      </c>
      <c r="M18">
        <v>36</v>
      </c>
      <c r="N18">
        <v>22</v>
      </c>
      <c r="O18">
        <v>3</v>
      </c>
      <c r="P18">
        <v>11</v>
      </c>
      <c r="Q18">
        <v>16</v>
      </c>
      <c r="R18">
        <v>55</v>
      </c>
      <c r="S18">
        <v>85</v>
      </c>
    </row>
    <row r="19" spans="1:20" x14ac:dyDescent="0.25">
      <c r="A19" t="s">
        <v>91</v>
      </c>
      <c r="B19" t="s">
        <v>93</v>
      </c>
      <c r="C19">
        <v>9</v>
      </c>
      <c r="D19">
        <v>22</v>
      </c>
      <c r="E19">
        <v>58</v>
      </c>
      <c r="F19">
        <v>27</v>
      </c>
      <c r="G19">
        <v>4</v>
      </c>
      <c r="H19">
        <v>10</v>
      </c>
      <c r="I19">
        <v>37</v>
      </c>
      <c r="J19">
        <v>65</v>
      </c>
      <c r="K19">
        <v>9</v>
      </c>
      <c r="L19">
        <v>25</v>
      </c>
      <c r="M19">
        <v>58</v>
      </c>
      <c r="N19">
        <v>24</v>
      </c>
      <c r="O19">
        <v>4</v>
      </c>
      <c r="P19">
        <v>5</v>
      </c>
      <c r="Q19">
        <v>42</v>
      </c>
      <c r="R19">
        <v>65</v>
      </c>
      <c r="S19">
        <v>116</v>
      </c>
    </row>
    <row r="20" spans="1:20" x14ac:dyDescent="0.25">
      <c r="A20" t="s">
        <v>49</v>
      </c>
      <c r="B20" t="s">
        <v>18</v>
      </c>
      <c r="C20">
        <v>5665</v>
      </c>
      <c r="D20">
        <v>4382</v>
      </c>
      <c r="E20">
        <v>7552</v>
      </c>
      <c r="F20">
        <v>8691</v>
      </c>
      <c r="G20">
        <v>3869</v>
      </c>
      <c r="H20">
        <v>3137</v>
      </c>
      <c r="I20">
        <v>5724</v>
      </c>
      <c r="J20">
        <v>13560</v>
      </c>
      <c r="K20">
        <v>6355</v>
      </c>
      <c r="L20">
        <v>4029</v>
      </c>
      <c r="M20">
        <v>8642</v>
      </c>
      <c r="N20">
        <v>7264</v>
      </c>
      <c r="O20">
        <v>3023</v>
      </c>
      <c r="P20">
        <v>3165</v>
      </c>
      <c r="Q20">
        <v>4959</v>
      </c>
      <c r="R20">
        <v>15143</v>
      </c>
      <c r="S20">
        <v>26290</v>
      </c>
    </row>
    <row r="23" spans="1:20" x14ac:dyDescent="0.25">
      <c r="C23" s="29" t="s">
        <v>53</v>
      </c>
      <c r="D23" s="29"/>
      <c r="E23" s="29"/>
      <c r="F23" s="29"/>
      <c r="G23" s="29" t="s">
        <v>54</v>
      </c>
      <c r="H23" s="29"/>
      <c r="I23" s="29"/>
      <c r="J23" s="29"/>
      <c r="K23" s="29" t="s">
        <v>55</v>
      </c>
      <c r="L23" s="29"/>
      <c r="M23" s="29"/>
      <c r="N23" s="29"/>
      <c r="O23" s="29" t="s">
        <v>56</v>
      </c>
      <c r="P23" s="29"/>
      <c r="Q23" s="29"/>
      <c r="R23" s="29"/>
    </row>
    <row r="24" spans="1:20" x14ac:dyDescent="0.25">
      <c r="A24" t="s">
        <v>0</v>
      </c>
      <c r="C24" s="3" t="s">
        <v>57</v>
      </c>
      <c r="D24" s="3" t="s">
        <v>67</v>
      </c>
      <c r="E24" s="3" t="s">
        <v>58</v>
      </c>
      <c r="F24" s="3" t="s">
        <v>68</v>
      </c>
      <c r="G24" s="3" t="s">
        <v>57</v>
      </c>
      <c r="H24" s="3" t="s">
        <v>67</v>
      </c>
      <c r="I24" s="3" t="s">
        <v>58</v>
      </c>
      <c r="J24" s="3" t="s">
        <v>68</v>
      </c>
      <c r="K24" s="3" t="s">
        <v>57</v>
      </c>
      <c r="L24" s="3" t="s">
        <v>67</v>
      </c>
      <c r="M24" s="3" t="s">
        <v>58</v>
      </c>
      <c r="N24" s="3" t="s">
        <v>68</v>
      </c>
      <c r="O24" s="3" t="s">
        <v>57</v>
      </c>
      <c r="P24" s="3" t="s">
        <v>67</v>
      </c>
      <c r="Q24" s="3" t="s">
        <v>58</v>
      </c>
      <c r="R24" s="3" t="s">
        <v>68</v>
      </c>
      <c r="S24" t="s">
        <v>50</v>
      </c>
    </row>
    <row r="25" spans="1:20" x14ac:dyDescent="0.25">
      <c r="A25" t="s">
        <v>19</v>
      </c>
      <c r="B25" t="s">
        <v>20</v>
      </c>
      <c r="C25" s="6">
        <f>(C2/($C2+$D2+$E2+$F2))</f>
        <v>0.22633571729070256</v>
      </c>
      <c r="D25" s="6">
        <f t="shared" ref="C25:F40" si="0">(D2/($C2+$D2+$E2+$F2))</f>
        <v>0.17080353386621791</v>
      </c>
      <c r="E25" s="6">
        <f t="shared" si="0"/>
        <v>0.29322675641564999</v>
      </c>
      <c r="F25" s="6">
        <f t="shared" si="0"/>
        <v>0.30963399242742956</v>
      </c>
      <c r="G25" s="6">
        <f t="shared" ref="G25:J40" si="1">(G2/($G2+$H2+$I2+$J2))</f>
        <v>0.14682372738746319</v>
      </c>
      <c r="H25" s="6">
        <f t="shared" si="1"/>
        <v>0.13672696676482962</v>
      </c>
      <c r="I25" s="6">
        <f t="shared" si="1"/>
        <v>0.22254943205721497</v>
      </c>
      <c r="J25" s="6">
        <f t="shared" si="1"/>
        <v>0.49389987379049222</v>
      </c>
      <c r="K25" s="6">
        <f t="shared" ref="K25:N40" si="2">(K2/($K2+$L2+$M2+$N2))</f>
        <v>0.24821203197307531</v>
      </c>
      <c r="L25" s="6">
        <f t="shared" si="2"/>
        <v>0.16407236011779555</v>
      </c>
      <c r="M25" s="6">
        <f t="shared" si="2"/>
        <v>0.31762726125368113</v>
      </c>
      <c r="N25" s="6">
        <f t="shared" si="2"/>
        <v>0.27008834665544806</v>
      </c>
      <c r="O25" s="6">
        <f t="shared" ref="O25:R40" si="3">(O2/($O2+$P2+$Q2+$R2))</f>
        <v>0.10896087505258729</v>
      </c>
      <c r="P25" s="6">
        <f t="shared" si="3"/>
        <v>0.13336137989061841</v>
      </c>
      <c r="Q25" s="6">
        <f t="shared" si="3"/>
        <v>0.19267984854859066</v>
      </c>
      <c r="R25" s="6">
        <f t="shared" si="3"/>
        <v>0.56499789650820365</v>
      </c>
      <c r="S25" s="6">
        <f>(P25+Q25+R25)</f>
        <v>0.89103912494741278</v>
      </c>
    </row>
    <row r="26" spans="1:20" x14ac:dyDescent="0.25">
      <c r="A26" t="s">
        <v>21</v>
      </c>
      <c r="B26" t="s">
        <v>22</v>
      </c>
      <c r="C26" s="6">
        <f t="shared" si="0"/>
        <v>0.2607879924953096</v>
      </c>
      <c r="D26" s="6">
        <f t="shared" si="0"/>
        <v>0.18198874296435272</v>
      </c>
      <c r="E26" s="6">
        <f t="shared" si="0"/>
        <v>0.2776735459662289</v>
      </c>
      <c r="F26" s="6">
        <f t="shared" si="0"/>
        <v>0.27954971857410882</v>
      </c>
      <c r="G26" s="6">
        <f t="shared" si="1"/>
        <v>0.18574108818011256</v>
      </c>
      <c r="H26" s="6">
        <f t="shared" si="1"/>
        <v>0.14258911819887429</v>
      </c>
      <c r="I26" s="6">
        <f t="shared" si="1"/>
        <v>0.22795497185741087</v>
      </c>
      <c r="J26" s="6">
        <f t="shared" si="1"/>
        <v>0.44371482176360227</v>
      </c>
      <c r="K26" s="6">
        <f t="shared" si="2"/>
        <v>0.2879924953095685</v>
      </c>
      <c r="L26" s="6">
        <f t="shared" si="2"/>
        <v>0.16885553470919323</v>
      </c>
      <c r="M26" s="6">
        <f t="shared" si="2"/>
        <v>0.31613508442776733</v>
      </c>
      <c r="N26" s="6">
        <f t="shared" si="2"/>
        <v>0.22701688555347091</v>
      </c>
      <c r="O26" s="6">
        <f t="shared" si="3"/>
        <v>0.15103189493433397</v>
      </c>
      <c r="P26" s="6">
        <f t="shared" si="3"/>
        <v>0.14915572232645402</v>
      </c>
      <c r="Q26" s="6">
        <f t="shared" si="3"/>
        <v>0.18105065666041276</v>
      </c>
      <c r="R26" s="6">
        <f t="shared" si="3"/>
        <v>0.51876172607879922</v>
      </c>
      <c r="S26" s="6">
        <f>(P26+Q26+R26)</f>
        <v>0.848968105065666</v>
      </c>
    </row>
    <row r="27" spans="1:20" x14ac:dyDescent="0.25">
      <c r="A27" t="s">
        <v>23</v>
      </c>
      <c r="B27" t="s">
        <v>24</v>
      </c>
      <c r="C27" s="6">
        <f t="shared" si="0"/>
        <v>0.215065211605004</v>
      </c>
      <c r="D27" s="6">
        <f t="shared" si="0"/>
        <v>0.1663561352142667</v>
      </c>
      <c r="E27" s="6">
        <f t="shared" si="0"/>
        <v>0.29438381687516635</v>
      </c>
      <c r="F27" s="6">
        <f t="shared" si="0"/>
        <v>0.32419483630556295</v>
      </c>
      <c r="G27" s="6">
        <f t="shared" si="1"/>
        <v>0.15624168219323928</v>
      </c>
      <c r="H27" s="6">
        <f t="shared" si="1"/>
        <v>0.11684854937450093</v>
      </c>
      <c r="I27" s="6">
        <f t="shared" si="1"/>
        <v>0.215065211605004</v>
      </c>
      <c r="J27" s="6">
        <f t="shared" si="1"/>
        <v>0.51184455682725583</v>
      </c>
      <c r="K27" s="6">
        <f t="shared" si="2"/>
        <v>0.24141602342294383</v>
      </c>
      <c r="L27" s="6">
        <f t="shared" si="2"/>
        <v>0.14426404045781208</v>
      </c>
      <c r="M27" s="6">
        <f t="shared" si="2"/>
        <v>0.33058291189779077</v>
      </c>
      <c r="N27" s="6">
        <f t="shared" si="2"/>
        <v>0.2837370242214533</v>
      </c>
      <c r="O27" s="6">
        <f t="shared" si="3"/>
        <v>0.1195102475379292</v>
      </c>
      <c r="P27" s="6">
        <f t="shared" si="3"/>
        <v>0.11977641735427202</v>
      </c>
      <c r="Q27" s="6">
        <f t="shared" si="3"/>
        <v>0.18445568272557891</v>
      </c>
      <c r="R27" s="6">
        <f t="shared" si="3"/>
        <v>0.57625765238221982</v>
      </c>
      <c r="S27" s="6">
        <f t="shared" ref="S27:S42" si="4">(P27+Q27+R27)</f>
        <v>0.88048975246207073</v>
      </c>
    </row>
    <row r="28" spans="1:20" x14ac:dyDescent="0.25">
      <c r="A28" t="s">
        <v>25</v>
      </c>
      <c r="B28" t="s">
        <v>26</v>
      </c>
      <c r="C28" s="6">
        <f t="shared" si="0"/>
        <v>0.21465076660988075</v>
      </c>
      <c r="D28" s="6">
        <f t="shared" si="0"/>
        <v>0.15616127200454288</v>
      </c>
      <c r="E28" s="6">
        <f t="shared" si="0"/>
        <v>0.2981260647359455</v>
      </c>
      <c r="F28" s="6">
        <f t="shared" si="0"/>
        <v>0.33106189664963087</v>
      </c>
      <c r="G28" s="6">
        <f t="shared" si="1"/>
        <v>0.14792731402612153</v>
      </c>
      <c r="H28" s="6">
        <f t="shared" si="1"/>
        <v>0.11470755252697332</v>
      </c>
      <c r="I28" s="6">
        <f t="shared" si="1"/>
        <v>0.21436683702441794</v>
      </c>
      <c r="J28" s="6">
        <f t="shared" si="1"/>
        <v>0.52299829642248719</v>
      </c>
      <c r="K28" s="6">
        <f t="shared" si="2"/>
        <v>0.24020442930153321</v>
      </c>
      <c r="L28" s="6">
        <f t="shared" si="2"/>
        <v>0.13344690516751845</v>
      </c>
      <c r="M28" s="6">
        <f t="shared" si="2"/>
        <v>0.34043157296990345</v>
      </c>
      <c r="N28" s="6">
        <f t="shared" si="2"/>
        <v>0.28591709256104486</v>
      </c>
      <c r="O28" s="6">
        <f t="shared" si="3"/>
        <v>0.11130039750141965</v>
      </c>
      <c r="P28" s="6">
        <f t="shared" si="3"/>
        <v>0.11754684838160136</v>
      </c>
      <c r="Q28" s="6">
        <f t="shared" si="3"/>
        <v>0.19193639977285634</v>
      </c>
      <c r="R28" s="6">
        <f t="shared" si="3"/>
        <v>0.57921635434412266</v>
      </c>
      <c r="S28" s="6">
        <f t="shared" si="4"/>
        <v>0.88869960249858038</v>
      </c>
    </row>
    <row r="29" spans="1:20" x14ac:dyDescent="0.25">
      <c r="A29" t="s">
        <v>27</v>
      </c>
      <c r="B29" t="s">
        <v>28</v>
      </c>
      <c r="C29" s="6">
        <f t="shared" si="0"/>
        <v>0.15708812260536398</v>
      </c>
      <c r="D29" s="6">
        <f t="shared" si="0"/>
        <v>0.19157088122605365</v>
      </c>
      <c r="E29" s="6">
        <f t="shared" si="0"/>
        <v>0.3065134099616858</v>
      </c>
      <c r="F29" s="6">
        <f t="shared" si="0"/>
        <v>0.34482758620689657</v>
      </c>
      <c r="G29" s="6">
        <f t="shared" si="1"/>
        <v>0.10727969348659004</v>
      </c>
      <c r="H29" s="6">
        <f t="shared" si="1"/>
        <v>0.1111111111111111</v>
      </c>
      <c r="I29" s="6">
        <f t="shared" si="1"/>
        <v>0.2413793103448276</v>
      </c>
      <c r="J29" s="6">
        <f t="shared" si="1"/>
        <v>0.54022988505747127</v>
      </c>
      <c r="K29" s="6">
        <f t="shared" si="2"/>
        <v>0.16475095785440613</v>
      </c>
      <c r="L29" s="6">
        <f t="shared" si="2"/>
        <v>0.17624521072796934</v>
      </c>
      <c r="M29" s="6">
        <f t="shared" si="2"/>
        <v>0.41762452107279696</v>
      </c>
      <c r="N29" s="6">
        <f t="shared" si="2"/>
        <v>0.2413793103448276</v>
      </c>
      <c r="O29" s="6">
        <f t="shared" si="3"/>
        <v>8.4291187739463605E-2</v>
      </c>
      <c r="P29" s="6">
        <f t="shared" si="3"/>
        <v>0.1111111111111111</v>
      </c>
      <c r="Q29" s="6">
        <f t="shared" si="3"/>
        <v>0.20689655172413793</v>
      </c>
      <c r="R29" s="6">
        <f t="shared" si="3"/>
        <v>0.5977011494252874</v>
      </c>
      <c r="S29" s="6">
        <f t="shared" si="4"/>
        <v>0.91570881226053646</v>
      </c>
    </row>
    <row r="30" spans="1:20" x14ac:dyDescent="0.25">
      <c r="A30" t="s">
        <v>29</v>
      </c>
      <c r="B30" t="s">
        <v>30</v>
      </c>
      <c r="C30" s="6">
        <f t="shared" si="0"/>
        <v>0.25122349102773245</v>
      </c>
      <c r="D30" s="6">
        <f t="shared" si="0"/>
        <v>0.21044045676998369</v>
      </c>
      <c r="E30" s="6">
        <f t="shared" si="0"/>
        <v>0.28384991843393148</v>
      </c>
      <c r="F30" s="6">
        <f t="shared" si="0"/>
        <v>0.25448613376835238</v>
      </c>
      <c r="G30" s="6">
        <f t="shared" si="1"/>
        <v>0.20065252854812399</v>
      </c>
      <c r="H30" s="6">
        <f t="shared" si="1"/>
        <v>0.12234910277324633</v>
      </c>
      <c r="I30" s="6">
        <f t="shared" si="1"/>
        <v>0.25448613376835238</v>
      </c>
      <c r="J30" s="6">
        <f t="shared" si="1"/>
        <v>0.42251223491027734</v>
      </c>
      <c r="K30" s="6">
        <f t="shared" si="2"/>
        <v>0.29690048939641112</v>
      </c>
      <c r="L30" s="6">
        <f t="shared" si="2"/>
        <v>0.19412724306688417</v>
      </c>
      <c r="M30" s="6">
        <f t="shared" si="2"/>
        <v>0.32300163132137033</v>
      </c>
      <c r="N30" s="6">
        <f t="shared" si="2"/>
        <v>0.18597063621533441</v>
      </c>
      <c r="O30" s="6">
        <f t="shared" si="3"/>
        <v>0.15823817292006526</v>
      </c>
      <c r="P30" s="6">
        <f t="shared" si="3"/>
        <v>0.12234910277324633</v>
      </c>
      <c r="Q30" s="6">
        <f t="shared" si="3"/>
        <v>0.2267536704730832</v>
      </c>
      <c r="R30" s="6">
        <f t="shared" si="3"/>
        <v>0.4926590538336052</v>
      </c>
      <c r="S30" s="6">
        <f t="shared" si="4"/>
        <v>0.84176182707993474</v>
      </c>
    </row>
    <row r="31" spans="1:20" x14ac:dyDescent="0.25">
      <c r="A31" t="s">
        <v>31</v>
      </c>
      <c r="B31" t="s">
        <v>32</v>
      </c>
      <c r="C31" s="6">
        <f t="shared" si="0"/>
        <v>0.17118894918598915</v>
      </c>
      <c r="D31" s="6">
        <f t="shared" si="0"/>
        <v>0.13418845584607794</v>
      </c>
      <c r="E31" s="6">
        <f t="shared" si="0"/>
        <v>0.25111001480019735</v>
      </c>
      <c r="F31" s="6">
        <f t="shared" si="0"/>
        <v>0.44351258016773559</v>
      </c>
      <c r="G31" s="6">
        <f t="shared" si="1"/>
        <v>0.11741489886531821</v>
      </c>
      <c r="H31" s="6">
        <f t="shared" si="1"/>
        <v>0.10606808090774544</v>
      </c>
      <c r="I31" s="6">
        <f t="shared" si="1"/>
        <v>0.20029600394671929</v>
      </c>
      <c r="J31" s="6">
        <f t="shared" si="1"/>
        <v>0.57622101628021705</v>
      </c>
      <c r="K31" s="6">
        <f t="shared" si="2"/>
        <v>0.19141588554514061</v>
      </c>
      <c r="L31" s="6">
        <f t="shared" si="2"/>
        <v>0.13714849531327084</v>
      </c>
      <c r="M31" s="6">
        <f t="shared" si="2"/>
        <v>0.32560434139121858</v>
      </c>
      <c r="N31" s="6">
        <f t="shared" si="2"/>
        <v>0.34583127775036998</v>
      </c>
      <c r="O31" s="6">
        <f t="shared" si="3"/>
        <v>9.0281203749383324E-2</v>
      </c>
      <c r="P31" s="6">
        <f t="shared" si="3"/>
        <v>9.4227923038973857E-2</v>
      </c>
      <c r="Q31" s="6">
        <f t="shared" si="3"/>
        <v>0.18302910705476072</v>
      </c>
      <c r="R31" s="6">
        <f t="shared" si="3"/>
        <v>0.6324617661568821</v>
      </c>
      <c r="S31" s="6">
        <f t="shared" si="4"/>
        <v>0.90971879625061669</v>
      </c>
    </row>
    <row r="32" spans="1:20" x14ac:dyDescent="0.25">
      <c r="A32" t="s">
        <v>33</v>
      </c>
      <c r="B32" t="s">
        <v>34</v>
      </c>
      <c r="C32" s="6">
        <f t="shared" si="0"/>
        <v>0.18280016618196926</v>
      </c>
      <c r="D32" s="6">
        <f t="shared" si="0"/>
        <v>0.17116742833402576</v>
      </c>
      <c r="E32" s="6">
        <f t="shared" si="0"/>
        <v>0.30162027420024928</v>
      </c>
      <c r="F32" s="6">
        <f t="shared" si="0"/>
        <v>0.3444121312837557</v>
      </c>
      <c r="G32" s="6">
        <f t="shared" si="1"/>
        <v>0.1080182800166182</v>
      </c>
      <c r="H32" s="6">
        <f t="shared" si="1"/>
        <v>0.10718737017033651</v>
      </c>
      <c r="I32" s="6">
        <f t="shared" si="1"/>
        <v>0.23390112172829247</v>
      </c>
      <c r="J32" s="6">
        <f t="shared" si="1"/>
        <v>0.55089322808475283</v>
      </c>
      <c r="K32" s="6">
        <f t="shared" si="2"/>
        <v>0.21063564603240548</v>
      </c>
      <c r="L32" s="6">
        <f t="shared" si="2"/>
        <v>0.15621105110095554</v>
      </c>
      <c r="M32" s="6">
        <f t="shared" si="2"/>
        <v>0.35064395513086832</v>
      </c>
      <c r="N32" s="6">
        <f t="shared" si="2"/>
        <v>0.28250934773577069</v>
      </c>
      <c r="O32" s="6">
        <f t="shared" si="3"/>
        <v>7.3535521395928546E-2</v>
      </c>
      <c r="P32" s="6">
        <f t="shared" si="3"/>
        <v>0.11134191940174491</v>
      </c>
      <c r="Q32" s="6">
        <f t="shared" si="3"/>
        <v>0.19318653926049023</v>
      </c>
      <c r="R32" s="6">
        <f t="shared" si="3"/>
        <v>0.62193601994183634</v>
      </c>
      <c r="S32" s="6">
        <f t="shared" si="4"/>
        <v>0.92646447860407144</v>
      </c>
    </row>
    <row r="33" spans="1:19" x14ac:dyDescent="0.25">
      <c r="A33" t="s">
        <v>35</v>
      </c>
      <c r="B33" t="s">
        <v>36</v>
      </c>
      <c r="C33" s="6">
        <f t="shared" si="0"/>
        <v>0.1028428093645485</v>
      </c>
      <c r="D33" s="6">
        <f t="shared" si="0"/>
        <v>0.21404682274247491</v>
      </c>
      <c r="E33" s="6">
        <f t="shared" si="0"/>
        <v>0.37290969899665549</v>
      </c>
      <c r="F33" s="6">
        <f t="shared" si="0"/>
        <v>0.31020066889632109</v>
      </c>
      <c r="G33" s="6">
        <f t="shared" si="1"/>
        <v>7.7759197324414719E-2</v>
      </c>
      <c r="H33" s="6">
        <f t="shared" si="1"/>
        <v>8.2775919732441472E-2</v>
      </c>
      <c r="I33" s="6">
        <f t="shared" si="1"/>
        <v>0.29933110367892979</v>
      </c>
      <c r="J33" s="6">
        <f t="shared" si="1"/>
        <v>0.54013377926421402</v>
      </c>
      <c r="K33" s="6">
        <f t="shared" si="2"/>
        <v>0.1254180602006689</v>
      </c>
      <c r="L33" s="6">
        <f t="shared" si="2"/>
        <v>0.19648829431438128</v>
      </c>
      <c r="M33" s="6">
        <f t="shared" si="2"/>
        <v>0.43227424749163879</v>
      </c>
      <c r="N33" s="6">
        <f t="shared" si="2"/>
        <v>0.24581939799331104</v>
      </c>
      <c r="O33" s="6">
        <f t="shared" si="3"/>
        <v>5.7692307692307696E-2</v>
      </c>
      <c r="P33" s="6">
        <f t="shared" si="3"/>
        <v>8.1103678929765888E-2</v>
      </c>
      <c r="Q33" s="6">
        <f t="shared" si="3"/>
        <v>0.26421404682274247</v>
      </c>
      <c r="R33" s="6">
        <f t="shared" si="3"/>
        <v>0.59698996655518399</v>
      </c>
      <c r="S33" s="6">
        <f t="shared" si="4"/>
        <v>0.94230769230769229</v>
      </c>
    </row>
    <row r="34" spans="1:19" x14ac:dyDescent="0.25">
      <c r="A34" t="s">
        <v>37</v>
      </c>
      <c r="B34" t="s">
        <v>38</v>
      </c>
      <c r="C34" s="6">
        <f t="shared" si="0"/>
        <v>0.13980409617097062</v>
      </c>
      <c r="D34" s="6">
        <f t="shared" si="0"/>
        <v>0.13535173642030277</v>
      </c>
      <c r="E34" s="6">
        <f t="shared" si="0"/>
        <v>0.31255565449688333</v>
      </c>
      <c r="F34" s="6">
        <f t="shared" si="0"/>
        <v>0.41228851291184326</v>
      </c>
      <c r="G34" s="6">
        <f t="shared" si="1"/>
        <v>8.2813891362422079E-2</v>
      </c>
      <c r="H34" s="6">
        <f t="shared" si="1"/>
        <v>9.6170970614425644E-2</v>
      </c>
      <c r="I34" s="6">
        <f t="shared" si="1"/>
        <v>0.19857524487978628</v>
      </c>
      <c r="J34" s="6">
        <f t="shared" si="1"/>
        <v>0.62243989314336601</v>
      </c>
      <c r="K34" s="6">
        <f t="shared" si="2"/>
        <v>0.16295636687444345</v>
      </c>
      <c r="L34" s="6">
        <f t="shared" si="2"/>
        <v>0.13891362422083706</v>
      </c>
      <c r="M34" s="6">
        <f t="shared" si="2"/>
        <v>0.34194122885129119</v>
      </c>
      <c r="N34" s="6">
        <f t="shared" si="2"/>
        <v>0.3561887800534283</v>
      </c>
      <c r="O34" s="6">
        <f t="shared" si="3"/>
        <v>7.2128227960819233E-2</v>
      </c>
      <c r="P34" s="6">
        <f t="shared" si="3"/>
        <v>8.2813891362422079E-2</v>
      </c>
      <c r="Q34" s="6">
        <f t="shared" si="3"/>
        <v>0.15316117542297417</v>
      </c>
      <c r="R34" s="6">
        <f t="shared" si="3"/>
        <v>0.69189670525378455</v>
      </c>
      <c r="S34" s="6">
        <f t="shared" si="4"/>
        <v>0.92787177203918081</v>
      </c>
    </row>
    <row r="35" spans="1:19" x14ac:dyDescent="0.25">
      <c r="A35" t="s">
        <v>39</v>
      </c>
      <c r="B35" t="s">
        <v>40</v>
      </c>
      <c r="C35" s="6">
        <f t="shared" si="0"/>
        <v>0.13059505002632965</v>
      </c>
      <c r="D35" s="6">
        <f t="shared" si="0"/>
        <v>0.21011058451816747</v>
      </c>
      <c r="E35" s="6">
        <f t="shared" si="0"/>
        <v>0.35755660874144285</v>
      </c>
      <c r="F35" s="6">
        <f t="shared" si="0"/>
        <v>0.30173775671406006</v>
      </c>
      <c r="G35" s="6">
        <f t="shared" si="1"/>
        <v>8.6887835703001584E-2</v>
      </c>
      <c r="H35" s="6">
        <f t="shared" si="1"/>
        <v>0.10637177461822012</v>
      </c>
      <c r="I35" s="6">
        <f t="shared" si="1"/>
        <v>0.27382833070036861</v>
      </c>
      <c r="J35" s="6">
        <f t="shared" si="1"/>
        <v>0.53291205897840965</v>
      </c>
      <c r="K35" s="6">
        <f t="shared" si="2"/>
        <v>0.14586624539231174</v>
      </c>
      <c r="L35" s="6">
        <f t="shared" si="2"/>
        <v>0.20958399157451291</v>
      </c>
      <c r="M35" s="6">
        <f t="shared" si="2"/>
        <v>0.39547130068457081</v>
      </c>
      <c r="N35" s="6">
        <f t="shared" si="2"/>
        <v>0.24907846234860453</v>
      </c>
      <c r="O35" s="6">
        <f t="shared" si="3"/>
        <v>5.7925223802001054E-2</v>
      </c>
      <c r="P35" s="6">
        <f t="shared" si="3"/>
        <v>0.10795155344918378</v>
      </c>
      <c r="Q35" s="6">
        <f t="shared" si="3"/>
        <v>0.22801474460242233</v>
      </c>
      <c r="R35" s="6">
        <f t="shared" si="3"/>
        <v>0.60610847814639279</v>
      </c>
      <c r="S35" s="6">
        <f t="shared" si="4"/>
        <v>0.94207477619799884</v>
      </c>
    </row>
    <row r="36" spans="1:19" x14ac:dyDescent="0.25">
      <c r="A36" t="s">
        <v>41</v>
      </c>
      <c r="B36" t="s">
        <v>42</v>
      </c>
      <c r="C36" s="6">
        <f t="shared" si="0"/>
        <v>0.17192268565615462</v>
      </c>
      <c r="D36" s="6">
        <f t="shared" si="0"/>
        <v>0.13835198372329605</v>
      </c>
      <c r="E36" s="6">
        <f t="shared" si="0"/>
        <v>0.29247202441505593</v>
      </c>
      <c r="F36" s="6">
        <f t="shared" si="0"/>
        <v>0.39725330620549337</v>
      </c>
      <c r="G36" s="6">
        <f t="shared" si="1"/>
        <v>0.12563580874872837</v>
      </c>
      <c r="H36" s="6">
        <f t="shared" si="1"/>
        <v>8.0874872838250247E-2</v>
      </c>
      <c r="I36" s="6">
        <f t="shared" si="1"/>
        <v>0.1958290946083418</v>
      </c>
      <c r="J36" s="6">
        <f t="shared" si="1"/>
        <v>0.59766022380467954</v>
      </c>
      <c r="K36" s="6">
        <f t="shared" si="2"/>
        <v>0.1948118006103764</v>
      </c>
      <c r="L36" s="6">
        <f t="shared" si="2"/>
        <v>0.12563580874872837</v>
      </c>
      <c r="M36" s="6">
        <f t="shared" si="2"/>
        <v>0.35147507629704983</v>
      </c>
      <c r="N36" s="6">
        <f t="shared" si="2"/>
        <v>0.32807731434384535</v>
      </c>
      <c r="O36" s="6">
        <f t="shared" si="3"/>
        <v>9.6134282807731439E-2</v>
      </c>
      <c r="P36" s="6">
        <f t="shared" si="3"/>
        <v>8.6469989827060015E-2</v>
      </c>
      <c r="Q36" s="6">
        <f t="shared" si="3"/>
        <v>0.16683621566632756</v>
      </c>
      <c r="R36" s="6">
        <f t="shared" si="3"/>
        <v>0.65055951169888093</v>
      </c>
      <c r="S36" s="6">
        <f t="shared" si="4"/>
        <v>0.90386571719226849</v>
      </c>
    </row>
    <row r="37" spans="1:19" x14ac:dyDescent="0.25">
      <c r="A37" t="s">
        <v>43</v>
      </c>
      <c r="B37" t="s">
        <v>44</v>
      </c>
      <c r="C37" s="6">
        <f t="shared" si="0"/>
        <v>0.25087924970691677</v>
      </c>
      <c r="D37" s="6">
        <f t="shared" si="0"/>
        <v>0.18522860492379836</v>
      </c>
      <c r="E37" s="6">
        <f t="shared" si="0"/>
        <v>0.25205158264947247</v>
      </c>
      <c r="F37" s="6">
        <f t="shared" si="0"/>
        <v>0.31184056271981242</v>
      </c>
      <c r="G37" s="6">
        <f t="shared" si="1"/>
        <v>0.19226260257913247</v>
      </c>
      <c r="H37" s="6">
        <f t="shared" si="1"/>
        <v>0.12895662368112543</v>
      </c>
      <c r="I37" s="6">
        <f t="shared" si="1"/>
        <v>0.19460726846424384</v>
      </c>
      <c r="J37" s="6">
        <f t="shared" si="1"/>
        <v>0.48417350527549824</v>
      </c>
      <c r="K37" s="6">
        <f t="shared" si="2"/>
        <v>0.2813599062133646</v>
      </c>
      <c r="L37" s="6">
        <f t="shared" si="2"/>
        <v>0.16764361078546308</v>
      </c>
      <c r="M37" s="6">
        <f t="shared" si="2"/>
        <v>0.28487690504103164</v>
      </c>
      <c r="N37" s="6">
        <f t="shared" si="2"/>
        <v>0.26611957796014069</v>
      </c>
      <c r="O37" s="6">
        <f t="shared" si="3"/>
        <v>0.13716295427901523</v>
      </c>
      <c r="P37" s="6">
        <f t="shared" si="3"/>
        <v>0.1477139507620164</v>
      </c>
      <c r="Q37" s="6">
        <f t="shared" si="3"/>
        <v>0.18522860492379836</v>
      </c>
      <c r="R37" s="6">
        <f t="shared" si="3"/>
        <v>0.52989449003516997</v>
      </c>
      <c r="S37" s="6">
        <f t="shared" si="4"/>
        <v>0.86283704572098474</v>
      </c>
    </row>
    <row r="38" spans="1:19" x14ac:dyDescent="0.25">
      <c r="A38" t="s">
        <v>81</v>
      </c>
      <c r="B38" t="s">
        <v>82</v>
      </c>
      <c r="C38" s="6">
        <f t="shared" si="0"/>
        <v>0.3936627282491944</v>
      </c>
      <c r="D38" s="6">
        <f t="shared" si="0"/>
        <v>0.16756176154672395</v>
      </c>
      <c r="E38" s="6">
        <f t="shared" si="0"/>
        <v>0.17400644468313642</v>
      </c>
      <c r="F38" s="6">
        <f t="shared" si="0"/>
        <v>0.2647690655209452</v>
      </c>
      <c r="G38" s="6">
        <f t="shared" si="1"/>
        <v>0.23737916219119226</v>
      </c>
      <c r="H38" s="6">
        <f t="shared" si="1"/>
        <v>0.20408163265306123</v>
      </c>
      <c r="I38" s="6">
        <f t="shared" si="1"/>
        <v>0.15789473684210525</v>
      </c>
      <c r="J38" s="6">
        <f t="shared" si="1"/>
        <v>0.40064446831364126</v>
      </c>
      <c r="K38" s="6">
        <f t="shared" si="2"/>
        <v>0.44522019334049412</v>
      </c>
      <c r="L38" s="6">
        <f t="shared" si="2"/>
        <v>0.14446831364124596</v>
      </c>
      <c r="M38" s="6">
        <f t="shared" si="2"/>
        <v>0.18904403866809882</v>
      </c>
      <c r="N38" s="6">
        <f t="shared" si="2"/>
        <v>0.22126745435016112</v>
      </c>
      <c r="O38" s="6">
        <f t="shared" si="3"/>
        <v>0.21643394199785176</v>
      </c>
      <c r="P38" s="6">
        <f t="shared" si="3"/>
        <v>0.20032223415682063</v>
      </c>
      <c r="Q38" s="6">
        <f t="shared" si="3"/>
        <v>0.1460794844253491</v>
      </c>
      <c r="R38" s="6">
        <f t="shared" si="3"/>
        <v>0.43716433941997851</v>
      </c>
      <c r="S38" s="6">
        <f t="shared" si="4"/>
        <v>0.78356605800214818</v>
      </c>
    </row>
    <row r="39" spans="1:19" x14ac:dyDescent="0.25">
      <c r="A39" t="s">
        <v>45</v>
      </c>
      <c r="B39" t="s">
        <v>46</v>
      </c>
      <c r="C39" s="6">
        <f t="shared" si="0"/>
        <v>0.44793713163064836</v>
      </c>
      <c r="D39" s="6">
        <f t="shared" si="0"/>
        <v>0.11787819253438114</v>
      </c>
      <c r="E39" s="6">
        <f t="shared" si="0"/>
        <v>0.18074656188605109</v>
      </c>
      <c r="F39" s="6">
        <f t="shared" si="0"/>
        <v>0.25343811394891946</v>
      </c>
      <c r="G39" s="6">
        <f t="shared" si="1"/>
        <v>0.33497053045186642</v>
      </c>
      <c r="H39" s="6">
        <f t="shared" si="1"/>
        <v>0.14047151277013753</v>
      </c>
      <c r="I39" s="6">
        <f t="shared" si="1"/>
        <v>0.14538310412573674</v>
      </c>
      <c r="J39" s="6">
        <f t="shared" si="1"/>
        <v>0.37917485265225931</v>
      </c>
      <c r="K39" s="6">
        <f t="shared" si="2"/>
        <v>0.47347740667976423</v>
      </c>
      <c r="L39" s="6">
        <f t="shared" si="2"/>
        <v>0.11100196463654224</v>
      </c>
      <c r="M39" s="6">
        <f t="shared" si="2"/>
        <v>0.20825147347740669</v>
      </c>
      <c r="N39" s="6">
        <f t="shared" si="2"/>
        <v>0.20726915520628683</v>
      </c>
      <c r="O39" s="6">
        <f t="shared" si="3"/>
        <v>0.29469548133595286</v>
      </c>
      <c r="P39" s="6">
        <f t="shared" si="3"/>
        <v>0.16011787819253437</v>
      </c>
      <c r="Q39" s="6">
        <f t="shared" si="3"/>
        <v>0.13555992141453832</v>
      </c>
      <c r="R39" s="6">
        <f t="shared" si="3"/>
        <v>0.40962671905697445</v>
      </c>
      <c r="S39" s="6">
        <f t="shared" si="4"/>
        <v>0.7053045186640472</v>
      </c>
    </row>
    <row r="40" spans="1:19" x14ac:dyDescent="0.25">
      <c r="A40" t="s">
        <v>47</v>
      </c>
      <c r="B40" t="s">
        <v>48</v>
      </c>
      <c r="C40" s="6">
        <f t="shared" si="0"/>
        <v>0.14084507042253522</v>
      </c>
      <c r="D40" s="6">
        <f t="shared" si="0"/>
        <v>0.21830985915492956</v>
      </c>
      <c r="E40" s="6">
        <f t="shared" si="0"/>
        <v>0.35915492957746481</v>
      </c>
      <c r="F40" s="6">
        <f t="shared" si="0"/>
        <v>0.28169014084507044</v>
      </c>
      <c r="G40" s="6">
        <f t="shared" si="1"/>
        <v>7.746478873239436E-2</v>
      </c>
      <c r="H40" s="6">
        <f t="shared" si="1"/>
        <v>0.1619718309859155</v>
      </c>
      <c r="I40" s="6">
        <f t="shared" si="1"/>
        <v>0.27464788732394368</v>
      </c>
      <c r="J40" s="6">
        <f t="shared" si="1"/>
        <v>0.4859154929577465</v>
      </c>
      <c r="K40" s="6">
        <f t="shared" si="2"/>
        <v>0.15492957746478872</v>
      </c>
      <c r="L40" s="6">
        <f t="shared" si="2"/>
        <v>0.176056338028169</v>
      </c>
      <c r="M40" s="6">
        <f t="shared" si="2"/>
        <v>0.38028169014084506</v>
      </c>
      <c r="N40" s="6">
        <f t="shared" si="2"/>
        <v>0.28873239436619719</v>
      </c>
      <c r="O40" s="6">
        <f t="shared" si="3"/>
        <v>4.9295774647887321E-2</v>
      </c>
      <c r="P40" s="6">
        <f t="shared" si="3"/>
        <v>0.13380281690140844</v>
      </c>
      <c r="Q40" s="6">
        <f t="shared" si="3"/>
        <v>0.24647887323943662</v>
      </c>
      <c r="R40" s="6">
        <f t="shared" si="3"/>
        <v>0.57042253521126762</v>
      </c>
      <c r="S40" s="6">
        <f t="shared" si="4"/>
        <v>0.95070422535211274</v>
      </c>
    </row>
    <row r="41" spans="1:19" x14ac:dyDescent="0.25">
      <c r="A41" t="s">
        <v>87</v>
      </c>
      <c r="B41" t="s">
        <v>88</v>
      </c>
      <c r="C41" s="6">
        <f t="shared" ref="C41:F42" si="5">(C18/($C18+$D18+$E18+$F18))</f>
        <v>5.8823529411764705E-2</v>
      </c>
      <c r="D41" s="6">
        <f t="shared" si="5"/>
        <v>0.25882352941176473</v>
      </c>
      <c r="E41" s="6">
        <f t="shared" si="5"/>
        <v>0.36470588235294116</v>
      </c>
      <c r="F41" s="6">
        <f t="shared" si="5"/>
        <v>0.31764705882352939</v>
      </c>
      <c r="G41" s="6">
        <f t="shared" ref="G41:J42" si="6">(G18/($G18+$H18+$I18+$J18))</f>
        <v>5.8823529411764705E-2</v>
      </c>
      <c r="H41" s="6">
        <f t="shared" si="6"/>
        <v>7.0588235294117646E-2</v>
      </c>
      <c r="I41" s="6">
        <f t="shared" si="6"/>
        <v>0.36470588235294116</v>
      </c>
      <c r="J41" s="6">
        <f t="shared" si="6"/>
        <v>0.50588235294117645</v>
      </c>
      <c r="K41" s="6">
        <f t="shared" ref="K41:N42" si="7">(K18/($K18+$L18+$M18+$N18))</f>
        <v>0.11764705882352941</v>
      </c>
      <c r="L41" s="6">
        <f t="shared" si="7"/>
        <v>0.2</v>
      </c>
      <c r="M41" s="6">
        <f t="shared" si="7"/>
        <v>0.42352941176470588</v>
      </c>
      <c r="N41" s="6">
        <f t="shared" si="7"/>
        <v>0.25882352941176473</v>
      </c>
      <c r="O41" s="6">
        <f t="shared" ref="O41:R42" si="8">(O18/($O18+$P18+$Q18+$R18))</f>
        <v>3.5294117647058823E-2</v>
      </c>
      <c r="P41" s="6">
        <f t="shared" si="8"/>
        <v>0.12941176470588237</v>
      </c>
      <c r="Q41" s="6">
        <f>(Q18/($O18+$P18+$Q18+$R18))</f>
        <v>0.18823529411764706</v>
      </c>
      <c r="R41" s="6">
        <f t="shared" si="8"/>
        <v>0.6470588235294118</v>
      </c>
      <c r="S41" s="6">
        <f t="shared" si="4"/>
        <v>0.96470588235294119</v>
      </c>
    </row>
    <row r="42" spans="1:19" x14ac:dyDescent="0.25">
      <c r="A42" t="s">
        <v>89</v>
      </c>
      <c r="B42" t="s">
        <v>90</v>
      </c>
      <c r="C42" s="6">
        <f t="shared" si="5"/>
        <v>7.7586206896551727E-2</v>
      </c>
      <c r="D42" s="6">
        <f t="shared" si="5"/>
        <v>0.18965517241379309</v>
      </c>
      <c r="E42" s="6">
        <f t="shared" si="5"/>
        <v>0.5</v>
      </c>
      <c r="F42" s="6">
        <f t="shared" si="5"/>
        <v>0.23275862068965517</v>
      </c>
      <c r="G42" s="6">
        <f t="shared" si="6"/>
        <v>3.4482758620689655E-2</v>
      </c>
      <c r="H42" s="6">
        <f t="shared" si="6"/>
        <v>8.6206896551724144E-2</v>
      </c>
      <c r="I42" s="6">
        <f t="shared" si="6"/>
        <v>0.31896551724137934</v>
      </c>
      <c r="J42" s="6">
        <f t="shared" si="6"/>
        <v>0.56034482758620685</v>
      </c>
      <c r="K42" s="6">
        <f t="shared" si="7"/>
        <v>7.7586206896551727E-2</v>
      </c>
      <c r="L42" s="6">
        <f t="shared" si="7"/>
        <v>0.21551724137931033</v>
      </c>
      <c r="M42" s="6">
        <f t="shared" si="7"/>
        <v>0.5</v>
      </c>
      <c r="N42" s="6">
        <f t="shared" si="7"/>
        <v>0.20689655172413793</v>
      </c>
      <c r="O42" s="6">
        <f t="shared" si="8"/>
        <v>3.4482758620689655E-2</v>
      </c>
      <c r="P42" s="6">
        <f t="shared" si="8"/>
        <v>4.3103448275862072E-2</v>
      </c>
      <c r="Q42" s="6">
        <f t="shared" si="8"/>
        <v>0.36206896551724138</v>
      </c>
      <c r="R42" s="6">
        <f t="shared" si="8"/>
        <v>0.56034482758620685</v>
      </c>
      <c r="S42" s="6">
        <f t="shared" si="4"/>
        <v>0.96551724137931028</v>
      </c>
    </row>
    <row r="43" spans="1:19" x14ac:dyDescent="0.25">
      <c r="A43" t="s">
        <v>49</v>
      </c>
      <c r="B43" t="s">
        <v>18</v>
      </c>
      <c r="C43" s="6">
        <f>+C20/S20</f>
        <v>0.21548117154811716</v>
      </c>
      <c r="D43" s="6">
        <f>+D20/$S20</f>
        <v>0.16667934575884366</v>
      </c>
      <c r="E43" s="6">
        <f t="shared" ref="E43:S43" si="9">+E20/$S20</f>
        <v>0.28725751236211489</v>
      </c>
      <c r="F43" s="6">
        <f t="shared" si="9"/>
        <v>0.33058197033092429</v>
      </c>
      <c r="G43" s="6">
        <f t="shared" si="9"/>
        <v>0.14716622289844047</v>
      </c>
      <c r="H43" s="6">
        <f t="shared" si="9"/>
        <v>0.11932293647774819</v>
      </c>
      <c r="I43" s="6">
        <f t="shared" si="9"/>
        <v>0.21772537086344618</v>
      </c>
      <c r="J43" s="6">
        <f t="shared" si="9"/>
        <v>0.51578546976036521</v>
      </c>
      <c r="K43" s="6">
        <f t="shared" si="9"/>
        <v>0.24172689235450742</v>
      </c>
      <c r="L43" s="6">
        <f t="shared" si="9"/>
        <v>0.15325218714340053</v>
      </c>
      <c r="M43" s="6">
        <f t="shared" si="9"/>
        <v>0.3287181437809053</v>
      </c>
      <c r="N43" s="6">
        <f t="shared" si="9"/>
        <v>0.27630277672118675</v>
      </c>
      <c r="O43" s="6">
        <f t="shared" si="9"/>
        <v>0.11498668695321415</v>
      </c>
      <c r="P43" s="6">
        <f t="shared" si="9"/>
        <v>0.1203879802206162</v>
      </c>
      <c r="Q43" s="6">
        <f t="shared" si="9"/>
        <v>0.18862685431723089</v>
      </c>
      <c r="R43" s="6">
        <f t="shared" si="9"/>
        <v>0.5759984785089387</v>
      </c>
      <c r="S43" s="6">
        <f t="shared" si="9"/>
        <v>1</v>
      </c>
    </row>
    <row r="45" spans="1:19" x14ac:dyDescent="0.25">
      <c r="B45" s="10"/>
      <c r="C45" s="10" t="s">
        <v>83</v>
      </c>
      <c r="D45" s="10" t="s">
        <v>84</v>
      </c>
      <c r="E45" s="10" t="s">
        <v>61</v>
      </c>
      <c r="F45" s="10" t="s">
        <v>85</v>
      </c>
    </row>
    <row r="46" spans="1:19" x14ac:dyDescent="0.25">
      <c r="B46" s="10" t="s">
        <v>57</v>
      </c>
      <c r="C46" s="11">
        <f>C43</f>
        <v>0.21548117154811716</v>
      </c>
      <c r="D46" s="11">
        <f>(G43)</f>
        <v>0.14716622289844047</v>
      </c>
      <c r="E46" s="11">
        <f>(K43)</f>
        <v>0.24172689235450742</v>
      </c>
      <c r="F46" s="11">
        <f>(O43)</f>
        <v>0.11498668695321415</v>
      </c>
    </row>
    <row r="47" spans="1:19" x14ac:dyDescent="0.25">
      <c r="B47" s="10" t="s">
        <v>67</v>
      </c>
      <c r="C47" s="11">
        <f>D43</f>
        <v>0.16667934575884366</v>
      </c>
      <c r="D47" s="11">
        <f>(H43)</f>
        <v>0.11932293647774819</v>
      </c>
      <c r="E47" s="11">
        <f>(L43)</f>
        <v>0.15325218714340053</v>
      </c>
      <c r="F47" s="11">
        <f>(P43)</f>
        <v>0.1203879802206162</v>
      </c>
    </row>
    <row r="48" spans="1:19" x14ac:dyDescent="0.25">
      <c r="B48" s="10" t="s">
        <v>86</v>
      </c>
      <c r="C48" s="11">
        <f>(E43)</f>
        <v>0.28725751236211489</v>
      </c>
      <c r="D48" s="11">
        <f>(I43)</f>
        <v>0.21772537086344618</v>
      </c>
      <c r="E48" s="11">
        <f>(M43)</f>
        <v>0.3287181437809053</v>
      </c>
      <c r="F48" s="11">
        <f>(Q43)</f>
        <v>0.18862685431723089</v>
      </c>
    </row>
    <row r="49" spans="2:6" x14ac:dyDescent="0.25">
      <c r="B49" s="10" t="s">
        <v>68</v>
      </c>
      <c r="C49" s="11">
        <f>(F43)</f>
        <v>0.33058197033092429</v>
      </c>
      <c r="D49" s="11">
        <f>(J43)</f>
        <v>0.51578546976036521</v>
      </c>
      <c r="E49" s="11">
        <f>(N43)</f>
        <v>0.27630277672118675</v>
      </c>
      <c r="F49" s="11">
        <f>(R43)</f>
        <v>0.5759984785089387</v>
      </c>
    </row>
  </sheetData>
  <mergeCells count="4">
    <mergeCell ref="C23:F23"/>
    <mergeCell ref="G23:J23"/>
    <mergeCell ref="K23:N23"/>
    <mergeCell ref="O23:R2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49"/>
  <sheetViews>
    <sheetView zoomScale="70" zoomScaleNormal="70" workbookViewId="0">
      <selection activeCell="C49" sqref="C49"/>
    </sheetView>
  </sheetViews>
  <sheetFormatPr baseColWidth="10" defaultColWidth="9.140625" defaultRowHeight="15" x14ac:dyDescent="0.25"/>
  <sheetData>
    <row r="1" spans="1:19" x14ac:dyDescent="0.25">
      <c r="A1" t="s">
        <v>0</v>
      </c>
      <c r="B1" t="s">
        <v>1</v>
      </c>
      <c r="C1" t="s">
        <v>2</v>
      </c>
      <c r="D1" t="s">
        <v>69</v>
      </c>
      <c r="E1" t="s">
        <v>70</v>
      </c>
      <c r="F1" t="s">
        <v>71</v>
      </c>
      <c r="G1" t="s">
        <v>6</v>
      </c>
      <c r="H1" t="s">
        <v>72</v>
      </c>
      <c r="I1" t="s">
        <v>73</v>
      </c>
      <c r="J1" t="s">
        <v>74</v>
      </c>
      <c r="K1" t="s">
        <v>10</v>
      </c>
      <c r="L1" t="s">
        <v>75</v>
      </c>
      <c r="M1" t="s">
        <v>76</v>
      </c>
      <c r="N1" t="s">
        <v>77</v>
      </c>
      <c r="O1" t="s">
        <v>14</v>
      </c>
      <c r="P1" t="s">
        <v>78</v>
      </c>
      <c r="Q1" t="s">
        <v>79</v>
      </c>
      <c r="R1" t="s">
        <v>80</v>
      </c>
      <c r="S1" t="s">
        <v>18</v>
      </c>
    </row>
    <row r="2" spans="1:19" x14ac:dyDescent="0.25">
      <c r="A2" t="s">
        <v>19</v>
      </c>
      <c r="B2" t="s">
        <v>20</v>
      </c>
      <c r="C2">
        <v>574</v>
      </c>
      <c r="D2">
        <v>420</v>
      </c>
      <c r="E2">
        <v>649</v>
      </c>
      <c r="F2">
        <v>701</v>
      </c>
      <c r="G2">
        <v>378</v>
      </c>
      <c r="H2">
        <v>330</v>
      </c>
      <c r="I2">
        <v>493</v>
      </c>
      <c r="J2">
        <v>1143</v>
      </c>
      <c r="K2">
        <v>660</v>
      </c>
      <c r="L2">
        <v>364</v>
      </c>
      <c r="M2">
        <v>706</v>
      </c>
      <c r="N2">
        <v>614</v>
      </c>
      <c r="O2">
        <v>285</v>
      </c>
      <c r="P2">
        <v>332</v>
      </c>
      <c r="Q2">
        <v>453</v>
      </c>
      <c r="R2">
        <v>1274</v>
      </c>
      <c r="S2">
        <v>2344</v>
      </c>
    </row>
    <row r="3" spans="1:19" x14ac:dyDescent="0.25">
      <c r="A3" t="s">
        <v>21</v>
      </c>
      <c r="B3" t="s">
        <v>22</v>
      </c>
      <c r="C3">
        <v>295</v>
      </c>
      <c r="D3">
        <v>172</v>
      </c>
      <c r="E3">
        <v>293</v>
      </c>
      <c r="F3">
        <v>272</v>
      </c>
      <c r="G3">
        <v>211</v>
      </c>
      <c r="H3">
        <v>139</v>
      </c>
      <c r="I3">
        <v>229</v>
      </c>
      <c r="J3">
        <v>453</v>
      </c>
      <c r="K3">
        <v>315</v>
      </c>
      <c r="L3">
        <v>171</v>
      </c>
      <c r="M3">
        <v>324</v>
      </c>
      <c r="N3">
        <v>222</v>
      </c>
      <c r="O3">
        <v>172</v>
      </c>
      <c r="P3">
        <v>151</v>
      </c>
      <c r="Q3">
        <v>199</v>
      </c>
      <c r="R3">
        <v>510</v>
      </c>
      <c r="S3">
        <v>1032</v>
      </c>
    </row>
    <row r="4" spans="1:19" x14ac:dyDescent="0.25">
      <c r="A4" t="s">
        <v>23</v>
      </c>
      <c r="B4" t="s">
        <v>24</v>
      </c>
      <c r="C4">
        <v>826</v>
      </c>
      <c r="D4">
        <v>626</v>
      </c>
      <c r="E4">
        <v>1059</v>
      </c>
      <c r="F4">
        <v>1222</v>
      </c>
      <c r="G4">
        <v>584</v>
      </c>
      <c r="H4">
        <v>458</v>
      </c>
      <c r="I4">
        <v>771</v>
      </c>
      <c r="J4">
        <v>1920</v>
      </c>
      <c r="K4">
        <v>921</v>
      </c>
      <c r="L4">
        <v>561</v>
      </c>
      <c r="M4">
        <v>1173</v>
      </c>
      <c r="N4">
        <v>1078</v>
      </c>
      <c r="O4">
        <v>469</v>
      </c>
      <c r="P4">
        <v>441</v>
      </c>
      <c r="Q4">
        <v>692</v>
      </c>
      <c r="R4">
        <v>2131</v>
      </c>
      <c r="S4">
        <v>3733</v>
      </c>
    </row>
    <row r="5" spans="1:19" x14ac:dyDescent="0.25">
      <c r="A5" t="s">
        <v>25</v>
      </c>
      <c r="B5" t="s">
        <v>26</v>
      </c>
      <c r="C5">
        <v>734</v>
      </c>
      <c r="D5">
        <v>555</v>
      </c>
      <c r="E5">
        <v>1003</v>
      </c>
      <c r="F5">
        <v>1125</v>
      </c>
      <c r="G5">
        <v>511</v>
      </c>
      <c r="H5">
        <v>419</v>
      </c>
      <c r="I5">
        <v>703</v>
      </c>
      <c r="J5">
        <v>1784</v>
      </c>
      <c r="K5">
        <v>831</v>
      </c>
      <c r="L5">
        <v>502</v>
      </c>
      <c r="M5">
        <v>1127</v>
      </c>
      <c r="N5">
        <v>957</v>
      </c>
      <c r="O5">
        <v>376</v>
      </c>
      <c r="P5">
        <v>423</v>
      </c>
      <c r="Q5">
        <v>653</v>
      </c>
      <c r="R5">
        <v>1965</v>
      </c>
      <c r="S5">
        <v>3417</v>
      </c>
    </row>
    <row r="6" spans="1:19" x14ac:dyDescent="0.25">
      <c r="A6" t="s">
        <v>27</v>
      </c>
      <c r="B6" t="s">
        <v>28</v>
      </c>
      <c r="C6">
        <v>39</v>
      </c>
      <c r="D6">
        <v>54</v>
      </c>
      <c r="E6">
        <v>91</v>
      </c>
      <c r="F6">
        <v>87</v>
      </c>
      <c r="G6">
        <v>27</v>
      </c>
      <c r="H6">
        <v>32</v>
      </c>
      <c r="I6">
        <v>72</v>
      </c>
      <c r="J6">
        <v>140</v>
      </c>
      <c r="K6">
        <v>46</v>
      </c>
      <c r="L6">
        <v>48</v>
      </c>
      <c r="M6">
        <v>117</v>
      </c>
      <c r="N6">
        <v>60</v>
      </c>
      <c r="O6">
        <v>19</v>
      </c>
      <c r="P6">
        <v>36</v>
      </c>
      <c r="Q6">
        <v>68</v>
      </c>
      <c r="R6">
        <v>148</v>
      </c>
      <c r="S6">
        <v>271</v>
      </c>
    </row>
    <row r="7" spans="1:19" x14ac:dyDescent="0.25">
      <c r="A7" t="s">
        <v>29</v>
      </c>
      <c r="B7" t="s">
        <v>30</v>
      </c>
      <c r="C7">
        <v>154</v>
      </c>
      <c r="D7">
        <v>111</v>
      </c>
      <c r="E7">
        <v>153</v>
      </c>
      <c r="F7">
        <v>145</v>
      </c>
      <c r="G7">
        <v>116</v>
      </c>
      <c r="H7">
        <v>82</v>
      </c>
      <c r="I7">
        <v>138</v>
      </c>
      <c r="J7">
        <v>227</v>
      </c>
      <c r="K7">
        <v>168</v>
      </c>
      <c r="L7">
        <v>108</v>
      </c>
      <c r="M7">
        <v>177</v>
      </c>
      <c r="N7">
        <v>110</v>
      </c>
      <c r="O7">
        <v>95</v>
      </c>
      <c r="P7">
        <v>81</v>
      </c>
      <c r="Q7">
        <v>118</v>
      </c>
      <c r="R7">
        <v>269</v>
      </c>
      <c r="S7">
        <v>563</v>
      </c>
    </row>
    <row r="8" spans="1:19" x14ac:dyDescent="0.25">
      <c r="A8" t="s">
        <v>31</v>
      </c>
      <c r="B8" t="s">
        <v>32</v>
      </c>
      <c r="C8">
        <v>392</v>
      </c>
      <c r="D8">
        <v>303</v>
      </c>
      <c r="E8">
        <v>470</v>
      </c>
      <c r="F8">
        <v>817</v>
      </c>
      <c r="G8">
        <v>272</v>
      </c>
      <c r="H8">
        <v>235</v>
      </c>
      <c r="I8">
        <v>402</v>
      </c>
      <c r="J8">
        <v>1073</v>
      </c>
      <c r="K8">
        <v>427</v>
      </c>
      <c r="L8">
        <v>292</v>
      </c>
      <c r="M8">
        <v>609</v>
      </c>
      <c r="N8">
        <v>654</v>
      </c>
      <c r="O8">
        <v>202</v>
      </c>
      <c r="P8">
        <v>243</v>
      </c>
      <c r="Q8">
        <v>339</v>
      </c>
      <c r="R8">
        <v>1198</v>
      </c>
      <c r="S8">
        <v>1982</v>
      </c>
    </row>
    <row r="9" spans="1:19" x14ac:dyDescent="0.25">
      <c r="A9" t="s">
        <v>33</v>
      </c>
      <c r="B9" t="s">
        <v>34</v>
      </c>
      <c r="C9">
        <v>489</v>
      </c>
      <c r="D9">
        <v>428</v>
      </c>
      <c r="E9">
        <v>731</v>
      </c>
      <c r="F9">
        <v>824</v>
      </c>
      <c r="G9">
        <v>283</v>
      </c>
      <c r="H9">
        <v>273</v>
      </c>
      <c r="I9">
        <v>565</v>
      </c>
      <c r="J9">
        <v>1351</v>
      </c>
      <c r="K9">
        <v>565</v>
      </c>
      <c r="L9">
        <v>376</v>
      </c>
      <c r="M9">
        <v>848</v>
      </c>
      <c r="N9">
        <v>683</v>
      </c>
      <c r="O9">
        <v>203</v>
      </c>
      <c r="P9">
        <v>265</v>
      </c>
      <c r="Q9">
        <v>508</v>
      </c>
      <c r="R9">
        <v>1496</v>
      </c>
      <c r="S9">
        <v>2472</v>
      </c>
    </row>
    <row r="10" spans="1:19" x14ac:dyDescent="0.25">
      <c r="A10" t="s">
        <v>35</v>
      </c>
      <c r="B10" t="s">
        <v>36</v>
      </c>
      <c r="C10">
        <v>148</v>
      </c>
      <c r="D10">
        <v>237</v>
      </c>
      <c r="E10">
        <v>441</v>
      </c>
      <c r="F10">
        <v>378</v>
      </c>
      <c r="G10">
        <v>107</v>
      </c>
      <c r="H10">
        <v>115</v>
      </c>
      <c r="I10">
        <v>362</v>
      </c>
      <c r="J10">
        <v>620</v>
      </c>
      <c r="K10">
        <v>154</v>
      </c>
      <c r="L10">
        <v>236</v>
      </c>
      <c r="M10">
        <v>509</v>
      </c>
      <c r="N10">
        <v>305</v>
      </c>
      <c r="O10">
        <v>78</v>
      </c>
      <c r="P10">
        <v>110</v>
      </c>
      <c r="Q10">
        <v>312</v>
      </c>
      <c r="R10">
        <v>704</v>
      </c>
      <c r="S10">
        <v>1204</v>
      </c>
    </row>
    <row r="11" spans="1:19" x14ac:dyDescent="0.25">
      <c r="A11" t="s">
        <v>37</v>
      </c>
      <c r="B11" t="s">
        <v>38</v>
      </c>
      <c r="C11">
        <v>215</v>
      </c>
      <c r="D11">
        <v>169</v>
      </c>
      <c r="E11">
        <v>301</v>
      </c>
      <c r="F11">
        <v>493</v>
      </c>
      <c r="G11">
        <v>139</v>
      </c>
      <c r="H11">
        <v>120</v>
      </c>
      <c r="I11">
        <v>225</v>
      </c>
      <c r="J11">
        <v>694</v>
      </c>
      <c r="K11">
        <v>245</v>
      </c>
      <c r="L11">
        <v>160</v>
      </c>
      <c r="M11">
        <v>378</v>
      </c>
      <c r="N11">
        <v>395</v>
      </c>
      <c r="O11">
        <v>115</v>
      </c>
      <c r="P11">
        <v>105</v>
      </c>
      <c r="Q11">
        <v>205</v>
      </c>
      <c r="R11">
        <v>753</v>
      </c>
      <c r="S11">
        <v>1178</v>
      </c>
    </row>
    <row r="12" spans="1:19" x14ac:dyDescent="0.25">
      <c r="A12" t="s">
        <v>39</v>
      </c>
      <c r="B12" t="s">
        <v>40</v>
      </c>
      <c r="C12">
        <v>278</v>
      </c>
      <c r="D12">
        <v>389</v>
      </c>
      <c r="E12">
        <v>687</v>
      </c>
      <c r="F12">
        <v>632</v>
      </c>
      <c r="G12">
        <v>178</v>
      </c>
      <c r="H12">
        <v>212</v>
      </c>
      <c r="I12">
        <v>486</v>
      </c>
      <c r="J12">
        <v>1110</v>
      </c>
      <c r="K12">
        <v>306</v>
      </c>
      <c r="L12">
        <v>380</v>
      </c>
      <c r="M12">
        <v>779</v>
      </c>
      <c r="N12">
        <v>521</v>
      </c>
      <c r="O12">
        <v>121</v>
      </c>
      <c r="P12">
        <v>220</v>
      </c>
      <c r="Q12">
        <v>433</v>
      </c>
      <c r="R12">
        <v>1212</v>
      </c>
      <c r="S12">
        <v>1986</v>
      </c>
    </row>
    <row r="13" spans="1:19" x14ac:dyDescent="0.25">
      <c r="A13" t="s">
        <v>41</v>
      </c>
      <c r="B13" t="s">
        <v>42</v>
      </c>
      <c r="C13">
        <v>375</v>
      </c>
      <c r="D13">
        <v>262</v>
      </c>
      <c r="E13">
        <v>572</v>
      </c>
      <c r="F13">
        <v>726</v>
      </c>
      <c r="G13">
        <v>274</v>
      </c>
      <c r="H13">
        <v>169</v>
      </c>
      <c r="I13">
        <v>384</v>
      </c>
      <c r="J13">
        <v>1108</v>
      </c>
      <c r="K13">
        <v>422</v>
      </c>
      <c r="L13">
        <v>225</v>
      </c>
      <c r="M13">
        <v>653</v>
      </c>
      <c r="N13">
        <v>635</v>
      </c>
      <c r="O13">
        <v>197</v>
      </c>
      <c r="P13">
        <v>190</v>
      </c>
      <c r="Q13">
        <v>327</v>
      </c>
      <c r="R13">
        <v>1221</v>
      </c>
      <c r="S13">
        <v>1935</v>
      </c>
    </row>
    <row r="14" spans="1:19" x14ac:dyDescent="0.25">
      <c r="A14" t="s">
        <v>43</v>
      </c>
      <c r="B14" t="s">
        <v>44</v>
      </c>
      <c r="C14">
        <v>212</v>
      </c>
      <c r="D14">
        <v>153</v>
      </c>
      <c r="E14">
        <v>222</v>
      </c>
      <c r="F14">
        <v>260</v>
      </c>
      <c r="G14">
        <v>164</v>
      </c>
      <c r="H14">
        <v>116</v>
      </c>
      <c r="I14">
        <v>155</v>
      </c>
      <c r="J14">
        <v>412</v>
      </c>
      <c r="K14">
        <v>236</v>
      </c>
      <c r="L14">
        <v>138</v>
      </c>
      <c r="M14">
        <v>253</v>
      </c>
      <c r="N14">
        <v>220</v>
      </c>
      <c r="O14">
        <v>118</v>
      </c>
      <c r="P14">
        <v>127</v>
      </c>
      <c r="Q14">
        <v>159</v>
      </c>
      <c r="R14">
        <v>443</v>
      </c>
      <c r="S14">
        <v>847</v>
      </c>
    </row>
    <row r="15" spans="1:19" x14ac:dyDescent="0.25">
      <c r="A15" t="s">
        <v>81</v>
      </c>
      <c r="B15" t="s">
        <v>82</v>
      </c>
      <c r="C15">
        <v>911</v>
      </c>
      <c r="D15">
        <v>354</v>
      </c>
      <c r="E15">
        <v>349</v>
      </c>
      <c r="F15">
        <v>546</v>
      </c>
      <c r="G15">
        <v>567</v>
      </c>
      <c r="H15">
        <v>448</v>
      </c>
      <c r="I15">
        <v>324</v>
      </c>
      <c r="J15">
        <v>821</v>
      </c>
      <c r="K15">
        <v>1022</v>
      </c>
      <c r="L15">
        <v>300</v>
      </c>
      <c r="M15">
        <v>384</v>
      </c>
      <c r="N15">
        <v>454</v>
      </c>
      <c r="O15">
        <v>508</v>
      </c>
      <c r="P15">
        <v>457</v>
      </c>
      <c r="Q15">
        <v>302</v>
      </c>
      <c r="R15">
        <v>893</v>
      </c>
      <c r="S15">
        <v>2160</v>
      </c>
    </row>
    <row r="16" spans="1:19" x14ac:dyDescent="0.25">
      <c r="A16" t="s">
        <v>45</v>
      </c>
      <c r="B16" t="s">
        <v>46</v>
      </c>
      <c r="C16">
        <v>511</v>
      </c>
      <c r="D16">
        <v>120</v>
      </c>
      <c r="E16">
        <v>172</v>
      </c>
      <c r="F16">
        <v>261</v>
      </c>
      <c r="G16">
        <v>392</v>
      </c>
      <c r="H16">
        <v>155</v>
      </c>
      <c r="I16">
        <v>139</v>
      </c>
      <c r="J16">
        <v>378</v>
      </c>
      <c r="K16">
        <v>538</v>
      </c>
      <c r="L16">
        <v>113</v>
      </c>
      <c r="M16">
        <v>202</v>
      </c>
      <c r="N16">
        <v>211</v>
      </c>
      <c r="O16">
        <v>346</v>
      </c>
      <c r="P16">
        <v>175</v>
      </c>
      <c r="Q16">
        <v>133</v>
      </c>
      <c r="R16">
        <v>410</v>
      </c>
      <c r="S16">
        <v>1064</v>
      </c>
    </row>
    <row r="17" spans="1:19" x14ac:dyDescent="0.25">
      <c r="A17" t="s">
        <v>87</v>
      </c>
      <c r="B17" t="s">
        <v>88</v>
      </c>
      <c r="C17">
        <v>24</v>
      </c>
      <c r="D17">
        <v>35</v>
      </c>
      <c r="E17">
        <v>58</v>
      </c>
      <c r="F17">
        <v>58</v>
      </c>
      <c r="G17">
        <v>12</v>
      </c>
      <c r="H17">
        <v>23</v>
      </c>
      <c r="I17">
        <v>53</v>
      </c>
      <c r="J17">
        <v>87</v>
      </c>
      <c r="K17">
        <v>28</v>
      </c>
      <c r="L17">
        <v>26</v>
      </c>
      <c r="M17">
        <v>69</v>
      </c>
      <c r="N17">
        <v>52</v>
      </c>
      <c r="O17">
        <v>9</v>
      </c>
      <c r="P17">
        <v>21</v>
      </c>
      <c r="Q17">
        <v>48</v>
      </c>
      <c r="R17">
        <v>97</v>
      </c>
      <c r="S17">
        <v>175</v>
      </c>
    </row>
    <row r="18" spans="1:19" x14ac:dyDescent="0.25">
      <c r="A18" t="s">
        <v>89</v>
      </c>
      <c r="B18" t="s">
        <v>90</v>
      </c>
      <c r="C18">
        <v>14</v>
      </c>
      <c r="D18">
        <v>23</v>
      </c>
      <c r="E18">
        <v>28</v>
      </c>
      <c r="F18">
        <v>39</v>
      </c>
      <c r="G18">
        <v>12</v>
      </c>
      <c r="H18">
        <v>10</v>
      </c>
      <c r="I18">
        <v>26</v>
      </c>
      <c r="J18">
        <v>56</v>
      </c>
      <c r="K18">
        <v>17</v>
      </c>
      <c r="L18">
        <v>21</v>
      </c>
      <c r="M18">
        <v>32</v>
      </c>
      <c r="N18">
        <v>34</v>
      </c>
      <c r="O18">
        <v>9</v>
      </c>
      <c r="P18">
        <v>9</v>
      </c>
      <c r="Q18">
        <v>15</v>
      </c>
      <c r="R18">
        <v>71</v>
      </c>
      <c r="S18">
        <v>104</v>
      </c>
    </row>
    <row r="19" spans="1:19" x14ac:dyDescent="0.25">
      <c r="A19" t="s">
        <v>91</v>
      </c>
      <c r="B19" t="s">
        <v>93</v>
      </c>
      <c r="C19">
        <v>20</v>
      </c>
      <c r="D19">
        <v>29</v>
      </c>
      <c r="E19">
        <v>57</v>
      </c>
      <c r="F19">
        <v>36</v>
      </c>
      <c r="G19">
        <v>14</v>
      </c>
      <c r="H19">
        <v>11</v>
      </c>
      <c r="I19">
        <v>45</v>
      </c>
      <c r="J19">
        <v>72</v>
      </c>
      <c r="K19">
        <v>21</v>
      </c>
      <c r="L19">
        <v>36</v>
      </c>
      <c r="M19">
        <v>48</v>
      </c>
      <c r="N19">
        <v>37</v>
      </c>
      <c r="O19">
        <v>11</v>
      </c>
      <c r="P19">
        <v>9</v>
      </c>
      <c r="Q19">
        <v>43</v>
      </c>
      <c r="R19">
        <v>79</v>
      </c>
      <c r="S19">
        <v>142</v>
      </c>
    </row>
    <row r="20" spans="1:19" x14ac:dyDescent="0.25">
      <c r="A20" t="s">
        <v>49</v>
      </c>
      <c r="B20" t="s">
        <v>18</v>
      </c>
      <c r="C20">
        <f>SUM(C2:C19)</f>
        <v>6211</v>
      </c>
      <c r="D20">
        <f t="shared" ref="D20:S20" si="0">SUM(D2:D19)</f>
        <v>4440</v>
      </c>
      <c r="E20">
        <f t="shared" si="0"/>
        <v>7336</v>
      </c>
      <c r="F20">
        <f t="shared" si="0"/>
        <v>8622</v>
      </c>
      <c r="G20">
        <f t="shared" si="0"/>
        <v>4241</v>
      </c>
      <c r="H20">
        <f t="shared" si="0"/>
        <v>3347</v>
      </c>
      <c r="I20">
        <f t="shared" si="0"/>
        <v>5572</v>
      </c>
      <c r="J20">
        <f t="shared" si="0"/>
        <v>13449</v>
      </c>
      <c r="K20">
        <f t="shared" si="0"/>
        <v>6922</v>
      </c>
      <c r="L20">
        <f t="shared" si="0"/>
        <v>4057</v>
      </c>
      <c r="M20">
        <f t="shared" si="0"/>
        <v>8388</v>
      </c>
      <c r="N20">
        <f t="shared" si="0"/>
        <v>7242</v>
      </c>
      <c r="O20">
        <f t="shared" si="0"/>
        <v>3333</v>
      </c>
      <c r="P20">
        <f t="shared" si="0"/>
        <v>3395</v>
      </c>
      <c r="Q20">
        <f t="shared" si="0"/>
        <v>5007</v>
      </c>
      <c r="R20">
        <f t="shared" si="0"/>
        <v>14874</v>
      </c>
      <c r="S20">
        <f t="shared" si="0"/>
        <v>26609</v>
      </c>
    </row>
    <row r="22" spans="1:19" x14ac:dyDescent="0.25">
      <c r="C22" s="29" t="s">
        <v>94</v>
      </c>
      <c r="D22" s="29"/>
      <c r="E22" s="29"/>
      <c r="F22" s="29"/>
      <c r="G22" s="29" t="s">
        <v>95</v>
      </c>
      <c r="H22" s="29"/>
      <c r="I22" s="29"/>
      <c r="J22" s="29"/>
      <c r="K22" s="29" t="s">
        <v>96</v>
      </c>
      <c r="L22" s="29"/>
      <c r="M22" s="29"/>
      <c r="N22" s="29"/>
      <c r="O22" s="29" t="s">
        <v>85</v>
      </c>
      <c r="P22" s="29"/>
      <c r="Q22" s="29"/>
      <c r="R22" s="29"/>
    </row>
    <row r="23" spans="1:19" x14ac:dyDescent="0.25">
      <c r="A23" t="s">
        <v>0</v>
      </c>
      <c r="B23" t="s">
        <v>1</v>
      </c>
      <c r="C23" t="s">
        <v>57</v>
      </c>
      <c r="D23" t="s">
        <v>67</v>
      </c>
      <c r="E23" t="s">
        <v>97</v>
      </c>
      <c r="F23" t="s">
        <v>68</v>
      </c>
      <c r="G23" t="s">
        <v>57</v>
      </c>
      <c r="H23" t="s">
        <v>67</v>
      </c>
      <c r="I23" t="s">
        <v>97</v>
      </c>
      <c r="J23" t="s">
        <v>68</v>
      </c>
      <c r="K23" t="s">
        <v>57</v>
      </c>
      <c r="L23" t="s">
        <v>67</v>
      </c>
      <c r="M23" t="s">
        <v>97</v>
      </c>
      <c r="N23" t="s">
        <v>68</v>
      </c>
      <c r="O23" t="s">
        <v>57</v>
      </c>
      <c r="P23" t="s">
        <v>67</v>
      </c>
      <c r="Q23" t="s">
        <v>97</v>
      </c>
      <c r="R23" t="s">
        <v>68</v>
      </c>
      <c r="S23" t="s">
        <v>98</v>
      </c>
    </row>
    <row r="24" spans="1:19" x14ac:dyDescent="0.25">
      <c r="A24" t="s">
        <v>19</v>
      </c>
      <c r="B24" t="s">
        <v>20</v>
      </c>
      <c r="C24" s="5">
        <f>C2/($C2+$D2+$E2+$F2)</f>
        <v>0.24488054607508533</v>
      </c>
      <c r="D24" s="5">
        <f>D2/($C2+$D2+$E2+$F2)</f>
        <v>0.17918088737201365</v>
      </c>
      <c r="E24" s="5">
        <f>E2/($C2+$D2+$E2+$F2)</f>
        <v>0.27687713310580203</v>
      </c>
      <c r="F24" s="5">
        <f>F2/($C2+$D2+$E2+$F2)</f>
        <v>0.29906143344709896</v>
      </c>
      <c r="G24" s="5">
        <f>G2/($G2+$H2+$I2+$J2)</f>
        <v>0.1612627986348123</v>
      </c>
      <c r="H24" s="5">
        <f>H2/($G2+$H2+$I2+$J2)</f>
        <v>0.1407849829351536</v>
      </c>
      <c r="I24" s="5">
        <f>I2/($G2+$H2+$I2+$J2)</f>
        <v>0.21032423208191126</v>
      </c>
      <c r="J24" s="5">
        <f>J2/($G2+$H2+$I2+$J2)</f>
        <v>0.48762798634812288</v>
      </c>
      <c r="K24" s="5">
        <f>K2/($K2+$L2+$M2+$N2)</f>
        <v>0.28156996587030719</v>
      </c>
      <c r="L24" s="5">
        <f>L2/($K2+$L2+$M2+$N2)</f>
        <v>0.1552901023890785</v>
      </c>
      <c r="M24" s="5">
        <f>M2/($K2+$L2+$M2+$N2)</f>
        <v>0.30119453924914674</v>
      </c>
      <c r="N24" s="5">
        <f>N2/($K2+$L2+$M2+$N2)</f>
        <v>0.26194539249146759</v>
      </c>
      <c r="O24" s="5">
        <f>O2/($O2+$P2+$Q2+$R2)</f>
        <v>0.12158703071672355</v>
      </c>
      <c r="P24" s="5">
        <f>P2/($O2+$P2+$Q2+$R2)</f>
        <v>0.14163822525597269</v>
      </c>
      <c r="Q24" s="5">
        <f>Q2/($O2+$P2+$Q2+$R2)</f>
        <v>0.193259385665529</v>
      </c>
      <c r="R24" s="5">
        <f>R2/($O2+$P2+$Q2+$R2)</f>
        <v>0.54351535836177478</v>
      </c>
      <c r="S24" s="5">
        <f>P24+Q24+R24</f>
        <v>0.8784129692832765</v>
      </c>
    </row>
    <row r="25" spans="1:19" x14ac:dyDescent="0.25">
      <c r="A25" t="s">
        <v>21</v>
      </c>
      <c r="B25" t="s">
        <v>22</v>
      </c>
      <c r="C25" s="5">
        <f t="shared" ref="C25:F39" si="1">C3/($C3+$D3+$E3+$F3)</f>
        <v>0.28585271317829458</v>
      </c>
      <c r="D25" s="5">
        <f t="shared" si="1"/>
        <v>0.16666666666666666</v>
      </c>
      <c r="E25" s="5">
        <f t="shared" si="1"/>
        <v>0.28391472868217055</v>
      </c>
      <c r="F25" s="5">
        <f t="shared" si="1"/>
        <v>0.26356589147286824</v>
      </c>
      <c r="G25" s="5">
        <f t="shared" ref="G25:J39" si="2">G3/($G3+$H3+$I3+$J3)</f>
        <v>0.20445736434108527</v>
      </c>
      <c r="H25" s="5">
        <f t="shared" si="2"/>
        <v>0.13468992248062014</v>
      </c>
      <c r="I25" s="5">
        <f t="shared" si="2"/>
        <v>0.22189922480620156</v>
      </c>
      <c r="J25" s="5">
        <f t="shared" si="2"/>
        <v>0.43895348837209303</v>
      </c>
      <c r="K25" s="5">
        <f t="shared" ref="K25:N39" si="3">K3/($K3+$L3+$M3+$N3)</f>
        <v>0.30523255813953487</v>
      </c>
      <c r="L25" s="5">
        <f t="shared" si="3"/>
        <v>0.16569767441860464</v>
      </c>
      <c r="M25" s="5">
        <f t="shared" si="3"/>
        <v>0.31395348837209303</v>
      </c>
      <c r="N25" s="5">
        <f t="shared" si="3"/>
        <v>0.21511627906976744</v>
      </c>
      <c r="O25" s="5">
        <f t="shared" ref="O25:R37" si="4">O3/($O3+$P3+$Q3+$R3)</f>
        <v>0.16666666666666666</v>
      </c>
      <c r="P25" s="5">
        <f t="shared" si="4"/>
        <v>0.14631782945736435</v>
      </c>
      <c r="Q25" s="5">
        <f t="shared" si="4"/>
        <v>0.19282945736434109</v>
      </c>
      <c r="R25" s="5">
        <f t="shared" si="4"/>
        <v>0.4941860465116279</v>
      </c>
      <c r="S25" s="5">
        <f t="shared" ref="S25:S43" si="5">P25+Q25+R25</f>
        <v>0.83333333333333337</v>
      </c>
    </row>
    <row r="26" spans="1:19" x14ac:dyDescent="0.25">
      <c r="A26" t="s">
        <v>23</v>
      </c>
      <c r="B26" t="s">
        <v>24</v>
      </c>
      <c r="C26" s="5">
        <f t="shared" si="1"/>
        <v>0.22126975622823467</v>
      </c>
      <c r="D26" s="5">
        <f t="shared" si="1"/>
        <v>0.1676935440664345</v>
      </c>
      <c r="E26" s="5">
        <f t="shared" si="1"/>
        <v>0.28368604339673187</v>
      </c>
      <c r="F26" s="5">
        <f t="shared" si="1"/>
        <v>0.327350656308599</v>
      </c>
      <c r="G26" s="5">
        <f t="shared" si="2"/>
        <v>0.15644253951245646</v>
      </c>
      <c r="H26" s="5">
        <f t="shared" si="2"/>
        <v>0.12268952585052237</v>
      </c>
      <c r="I26" s="5">
        <f t="shared" si="2"/>
        <v>0.20653629788373962</v>
      </c>
      <c r="J26" s="5">
        <f t="shared" si="2"/>
        <v>0.51433163675328153</v>
      </c>
      <c r="K26" s="5">
        <f t="shared" si="3"/>
        <v>0.24671845700508974</v>
      </c>
      <c r="L26" s="5">
        <f t="shared" si="3"/>
        <v>0.15028127511384945</v>
      </c>
      <c r="M26" s="5">
        <f t="shared" si="3"/>
        <v>0.31422448432895794</v>
      </c>
      <c r="N26" s="5">
        <f t="shared" si="3"/>
        <v>0.28877578355210287</v>
      </c>
      <c r="O26" s="5">
        <f t="shared" si="4"/>
        <v>0.12563621751942139</v>
      </c>
      <c r="P26" s="5">
        <f t="shared" si="4"/>
        <v>0.11813554781676935</v>
      </c>
      <c r="Q26" s="5">
        <f t="shared" si="4"/>
        <v>0.18537369407982857</v>
      </c>
      <c r="R26" s="5">
        <f t="shared" si="4"/>
        <v>0.57085454058398066</v>
      </c>
      <c r="S26" s="5">
        <f t="shared" si="5"/>
        <v>0.87436378248057856</v>
      </c>
    </row>
    <row r="27" spans="1:19" x14ac:dyDescent="0.25">
      <c r="A27" t="s">
        <v>25</v>
      </c>
      <c r="B27" t="s">
        <v>26</v>
      </c>
      <c r="C27" s="5">
        <f t="shared" si="1"/>
        <v>0.21480831138425519</v>
      </c>
      <c r="D27" s="5">
        <f t="shared" si="1"/>
        <v>0.16242317822651448</v>
      </c>
      <c r="E27" s="5">
        <f t="shared" si="1"/>
        <v>0.29353233830845771</v>
      </c>
      <c r="F27" s="5">
        <f t="shared" si="1"/>
        <v>0.3292361720807726</v>
      </c>
      <c r="G27" s="5">
        <f t="shared" si="2"/>
        <v>0.14954638571846648</v>
      </c>
      <c r="H27" s="5">
        <f t="shared" si="2"/>
        <v>0.12262218320163887</v>
      </c>
      <c r="I27" s="5">
        <f t="shared" si="2"/>
        <v>0.20573602575358502</v>
      </c>
      <c r="J27" s="5">
        <f t="shared" si="2"/>
        <v>0.5220954053263096</v>
      </c>
      <c r="K27" s="5">
        <f t="shared" si="3"/>
        <v>0.24319578577699735</v>
      </c>
      <c r="L27" s="5">
        <f t="shared" si="3"/>
        <v>0.1469124963418203</v>
      </c>
      <c r="M27" s="5">
        <f t="shared" si="3"/>
        <v>0.32982148083113844</v>
      </c>
      <c r="N27" s="5">
        <f t="shared" si="3"/>
        <v>0.28007023705004391</v>
      </c>
      <c r="O27" s="5">
        <f t="shared" si="4"/>
        <v>0.11003804506877378</v>
      </c>
      <c r="P27" s="5">
        <f t="shared" si="4"/>
        <v>0.1237928007023705</v>
      </c>
      <c r="Q27" s="5">
        <f t="shared" si="4"/>
        <v>0.19110330699443956</v>
      </c>
      <c r="R27" s="5">
        <f t="shared" si="4"/>
        <v>0.57506584723441612</v>
      </c>
      <c r="S27" s="5">
        <f t="shared" si="5"/>
        <v>0.88996195493122621</v>
      </c>
    </row>
    <row r="28" spans="1:19" x14ac:dyDescent="0.25">
      <c r="A28" t="s">
        <v>27</v>
      </c>
      <c r="B28" t="s">
        <v>28</v>
      </c>
      <c r="C28" s="5">
        <f t="shared" si="1"/>
        <v>0.14391143911439114</v>
      </c>
      <c r="D28" s="5">
        <f t="shared" si="1"/>
        <v>0.19926199261992619</v>
      </c>
      <c r="E28" s="5">
        <f t="shared" si="1"/>
        <v>0.33579335793357934</v>
      </c>
      <c r="F28" s="5">
        <f t="shared" si="1"/>
        <v>0.3210332103321033</v>
      </c>
      <c r="G28" s="5">
        <f t="shared" si="2"/>
        <v>9.9630996309963096E-2</v>
      </c>
      <c r="H28" s="5">
        <f t="shared" si="2"/>
        <v>0.11808118081180811</v>
      </c>
      <c r="I28" s="5">
        <f t="shared" si="2"/>
        <v>0.26568265682656828</v>
      </c>
      <c r="J28" s="5">
        <f t="shared" si="2"/>
        <v>0.51660516605166051</v>
      </c>
      <c r="K28" s="5">
        <f t="shared" si="3"/>
        <v>0.16974169741697417</v>
      </c>
      <c r="L28" s="5">
        <f t="shared" si="3"/>
        <v>0.17712177121771217</v>
      </c>
      <c r="M28" s="5">
        <f t="shared" si="3"/>
        <v>0.43173431734317341</v>
      </c>
      <c r="N28" s="5">
        <f t="shared" si="3"/>
        <v>0.22140221402214022</v>
      </c>
      <c r="O28" s="5">
        <f t="shared" si="4"/>
        <v>7.0110701107011064E-2</v>
      </c>
      <c r="P28" s="5">
        <f t="shared" si="4"/>
        <v>0.13284132841328414</v>
      </c>
      <c r="Q28" s="5">
        <f t="shared" si="4"/>
        <v>0.25092250922509224</v>
      </c>
      <c r="R28" s="5">
        <f t="shared" si="4"/>
        <v>0.54612546125461259</v>
      </c>
      <c r="S28" s="5">
        <f t="shared" si="5"/>
        <v>0.92988929889298899</v>
      </c>
    </row>
    <row r="29" spans="1:19" x14ac:dyDescent="0.25">
      <c r="A29" t="s">
        <v>29</v>
      </c>
      <c r="B29" t="s">
        <v>30</v>
      </c>
      <c r="C29" s="5">
        <f t="shared" si="1"/>
        <v>0.27353463587921845</v>
      </c>
      <c r="D29" s="5">
        <f t="shared" si="1"/>
        <v>0.19715808170515098</v>
      </c>
      <c r="E29" s="5">
        <f t="shared" si="1"/>
        <v>0.27175843694493784</v>
      </c>
      <c r="F29" s="5">
        <f t="shared" si="1"/>
        <v>0.25754884547069273</v>
      </c>
      <c r="G29" s="5">
        <f t="shared" si="2"/>
        <v>0.20603907637655416</v>
      </c>
      <c r="H29" s="5">
        <f t="shared" si="2"/>
        <v>0.14564831261101244</v>
      </c>
      <c r="I29" s="5">
        <f t="shared" si="2"/>
        <v>0.24511545293072823</v>
      </c>
      <c r="J29" s="5">
        <f t="shared" si="2"/>
        <v>0.40319715808170514</v>
      </c>
      <c r="K29" s="5">
        <f t="shared" si="3"/>
        <v>0.2984014209591474</v>
      </c>
      <c r="L29" s="5">
        <f t="shared" si="3"/>
        <v>0.19182948490230906</v>
      </c>
      <c r="M29" s="5">
        <f t="shared" si="3"/>
        <v>0.31438721136767317</v>
      </c>
      <c r="N29" s="5">
        <f t="shared" si="3"/>
        <v>0.19538188277087035</v>
      </c>
      <c r="O29" s="5">
        <f t="shared" si="4"/>
        <v>0.16873889875666073</v>
      </c>
      <c r="P29" s="5">
        <f t="shared" si="4"/>
        <v>0.14387211367673181</v>
      </c>
      <c r="Q29" s="5">
        <f t="shared" si="4"/>
        <v>0.20959147424511546</v>
      </c>
      <c r="R29" s="5">
        <f t="shared" si="4"/>
        <v>0.47779751332149201</v>
      </c>
      <c r="S29" s="5">
        <f t="shared" si="5"/>
        <v>0.8312611012433393</v>
      </c>
    </row>
    <row r="30" spans="1:19" x14ac:dyDescent="0.25">
      <c r="A30" t="s">
        <v>31</v>
      </c>
      <c r="B30" t="s">
        <v>32</v>
      </c>
      <c r="C30" s="5">
        <f t="shared" si="1"/>
        <v>0.19778002018163471</v>
      </c>
      <c r="D30" s="5">
        <f t="shared" si="1"/>
        <v>0.15287588294651866</v>
      </c>
      <c r="E30" s="5">
        <f t="shared" si="1"/>
        <v>0.23713420787083753</v>
      </c>
      <c r="F30" s="5">
        <f t="shared" si="1"/>
        <v>0.41220988900100908</v>
      </c>
      <c r="G30" s="5">
        <f t="shared" si="2"/>
        <v>0.13723511604439959</v>
      </c>
      <c r="H30" s="5">
        <f t="shared" si="2"/>
        <v>0.11856710393541876</v>
      </c>
      <c r="I30" s="5">
        <f t="shared" si="2"/>
        <v>0.20282542885973764</v>
      </c>
      <c r="J30" s="5">
        <f t="shared" si="2"/>
        <v>0.54137235116044402</v>
      </c>
      <c r="K30" s="5">
        <f t="shared" si="3"/>
        <v>0.21543895055499496</v>
      </c>
      <c r="L30" s="5">
        <f t="shared" si="3"/>
        <v>0.14732593340060546</v>
      </c>
      <c r="M30" s="5">
        <f t="shared" si="3"/>
        <v>0.30726538849646823</v>
      </c>
      <c r="N30" s="5">
        <f t="shared" si="3"/>
        <v>0.32996972754793136</v>
      </c>
      <c r="O30" s="5">
        <f t="shared" si="4"/>
        <v>0.10191725529767912</v>
      </c>
      <c r="P30" s="5">
        <f t="shared" si="4"/>
        <v>0.12260343087790111</v>
      </c>
      <c r="Q30" s="5">
        <f t="shared" si="4"/>
        <v>0.1710393541876892</v>
      </c>
      <c r="R30" s="5">
        <f t="shared" si="4"/>
        <v>0.60443995963673058</v>
      </c>
      <c r="S30" s="5">
        <f t="shared" si="5"/>
        <v>0.89808274470232097</v>
      </c>
    </row>
    <row r="31" spans="1:19" x14ac:dyDescent="0.25">
      <c r="A31" t="s">
        <v>33</v>
      </c>
      <c r="B31" t="s">
        <v>34</v>
      </c>
      <c r="C31" s="5">
        <f t="shared" si="1"/>
        <v>0.19781553398058252</v>
      </c>
      <c r="D31" s="5">
        <f t="shared" si="1"/>
        <v>0.17313915857605178</v>
      </c>
      <c r="E31" s="5">
        <f t="shared" si="1"/>
        <v>0.29571197411003236</v>
      </c>
      <c r="F31" s="5">
        <f t="shared" si="1"/>
        <v>0.33333333333333331</v>
      </c>
      <c r="G31" s="5">
        <f t="shared" si="2"/>
        <v>0.11448220064724919</v>
      </c>
      <c r="H31" s="5">
        <f t="shared" si="2"/>
        <v>0.1104368932038835</v>
      </c>
      <c r="I31" s="5">
        <f t="shared" si="2"/>
        <v>0.2285598705501618</v>
      </c>
      <c r="J31" s="5">
        <f t="shared" si="2"/>
        <v>0.54652103559870546</v>
      </c>
      <c r="K31" s="5">
        <f t="shared" si="3"/>
        <v>0.2285598705501618</v>
      </c>
      <c r="L31" s="5">
        <f t="shared" si="3"/>
        <v>0.15210355987055016</v>
      </c>
      <c r="M31" s="5">
        <f t="shared" si="3"/>
        <v>0.34304207119741098</v>
      </c>
      <c r="N31" s="5">
        <f t="shared" si="3"/>
        <v>0.27629449838187703</v>
      </c>
      <c r="O31" s="5">
        <f t="shared" si="4"/>
        <v>8.2119741100323621E-2</v>
      </c>
      <c r="P31" s="5">
        <f t="shared" si="4"/>
        <v>0.10720064724919094</v>
      </c>
      <c r="Q31" s="5">
        <f t="shared" si="4"/>
        <v>0.20550161812297735</v>
      </c>
      <c r="R31" s="5">
        <f t="shared" si="4"/>
        <v>0.60517799352750812</v>
      </c>
      <c r="S31" s="5">
        <f t="shared" si="5"/>
        <v>0.91788025889967639</v>
      </c>
    </row>
    <row r="32" spans="1:19" x14ac:dyDescent="0.25">
      <c r="A32" t="s">
        <v>35</v>
      </c>
      <c r="B32" t="s">
        <v>36</v>
      </c>
      <c r="C32" s="5">
        <f t="shared" si="1"/>
        <v>0.12292358803986711</v>
      </c>
      <c r="D32" s="5">
        <f t="shared" si="1"/>
        <v>0.19684385382059802</v>
      </c>
      <c r="E32" s="5">
        <f t="shared" si="1"/>
        <v>0.36627906976744184</v>
      </c>
      <c r="F32" s="5">
        <f t="shared" si="1"/>
        <v>0.31395348837209303</v>
      </c>
      <c r="G32" s="5">
        <f t="shared" si="2"/>
        <v>8.8870431893687707E-2</v>
      </c>
      <c r="H32" s="5">
        <f t="shared" si="2"/>
        <v>9.5514950166112958E-2</v>
      </c>
      <c r="I32" s="5">
        <f t="shared" si="2"/>
        <v>0.30066445182724255</v>
      </c>
      <c r="J32" s="5">
        <f t="shared" si="2"/>
        <v>0.51495016611295685</v>
      </c>
      <c r="K32" s="5">
        <f t="shared" si="3"/>
        <v>0.12790697674418605</v>
      </c>
      <c r="L32" s="5">
        <f t="shared" si="3"/>
        <v>0.19601328903654486</v>
      </c>
      <c r="M32" s="5">
        <f t="shared" si="3"/>
        <v>0.4227574750830565</v>
      </c>
      <c r="N32" s="5">
        <f t="shared" si="3"/>
        <v>0.25332225913621265</v>
      </c>
      <c r="O32" s="5">
        <f t="shared" si="4"/>
        <v>6.4784053156146174E-2</v>
      </c>
      <c r="P32" s="5">
        <f t="shared" si="4"/>
        <v>9.1362126245847178E-2</v>
      </c>
      <c r="Q32" s="5">
        <f t="shared" si="4"/>
        <v>0.25913621262458469</v>
      </c>
      <c r="R32" s="5">
        <f t="shared" si="4"/>
        <v>0.58471760797342198</v>
      </c>
      <c r="S32" s="5">
        <f t="shared" si="5"/>
        <v>0.9352159468438539</v>
      </c>
    </row>
    <row r="33" spans="1:19" x14ac:dyDescent="0.25">
      <c r="A33" t="s">
        <v>37</v>
      </c>
      <c r="B33" t="s">
        <v>38</v>
      </c>
      <c r="C33" s="5">
        <f t="shared" si="1"/>
        <v>0.18251273344651953</v>
      </c>
      <c r="D33" s="5">
        <f t="shared" si="1"/>
        <v>0.14346349745331069</v>
      </c>
      <c r="E33" s="5">
        <f t="shared" si="1"/>
        <v>0.25551782682512736</v>
      </c>
      <c r="F33" s="5">
        <f t="shared" si="1"/>
        <v>0.41850594227504245</v>
      </c>
      <c r="G33" s="5">
        <f t="shared" si="2"/>
        <v>0.11799660441426146</v>
      </c>
      <c r="H33" s="5">
        <f t="shared" si="2"/>
        <v>0.10186757215619695</v>
      </c>
      <c r="I33" s="5">
        <f t="shared" si="2"/>
        <v>0.19100169779286927</v>
      </c>
      <c r="J33" s="5">
        <f t="shared" si="2"/>
        <v>0.58913412563667233</v>
      </c>
      <c r="K33" s="5">
        <f t="shared" si="3"/>
        <v>0.20797962648556875</v>
      </c>
      <c r="L33" s="5">
        <f t="shared" si="3"/>
        <v>0.13582342954159593</v>
      </c>
      <c r="M33" s="5">
        <f t="shared" si="3"/>
        <v>0.32088285229202035</v>
      </c>
      <c r="N33" s="5">
        <f t="shared" si="3"/>
        <v>0.33531409168081494</v>
      </c>
      <c r="O33" s="5">
        <f t="shared" si="4"/>
        <v>9.7623089983022077E-2</v>
      </c>
      <c r="P33" s="5">
        <f t="shared" si="4"/>
        <v>8.9134125636672321E-2</v>
      </c>
      <c r="Q33" s="5">
        <f t="shared" si="4"/>
        <v>0.17402376910016978</v>
      </c>
      <c r="R33" s="5">
        <f t="shared" si="4"/>
        <v>0.6392190152801358</v>
      </c>
      <c r="S33" s="5">
        <f t="shared" si="5"/>
        <v>0.90237691001697784</v>
      </c>
    </row>
    <row r="34" spans="1:19" x14ac:dyDescent="0.25">
      <c r="A34" t="s">
        <v>39</v>
      </c>
      <c r="B34" t="s">
        <v>40</v>
      </c>
      <c r="C34" s="5">
        <f t="shared" si="1"/>
        <v>0.13997985901309165</v>
      </c>
      <c r="D34" s="5">
        <f t="shared" si="1"/>
        <v>0.19587109768378649</v>
      </c>
      <c r="E34" s="5">
        <f t="shared" si="1"/>
        <v>0.34592145015105741</v>
      </c>
      <c r="F34" s="5">
        <f t="shared" si="1"/>
        <v>0.31822759315206445</v>
      </c>
      <c r="G34" s="5">
        <f t="shared" si="2"/>
        <v>8.9627391742195361E-2</v>
      </c>
      <c r="H34" s="5">
        <f t="shared" si="2"/>
        <v>0.1067472306143001</v>
      </c>
      <c r="I34" s="5">
        <f t="shared" si="2"/>
        <v>0.24471299093655588</v>
      </c>
      <c r="J34" s="5">
        <f t="shared" si="2"/>
        <v>0.55891238670694865</v>
      </c>
      <c r="K34" s="5">
        <f t="shared" si="3"/>
        <v>0.15407854984894259</v>
      </c>
      <c r="L34" s="5">
        <f t="shared" si="3"/>
        <v>0.19133937562940584</v>
      </c>
      <c r="M34" s="5">
        <f t="shared" si="3"/>
        <v>0.39224572004028196</v>
      </c>
      <c r="N34" s="5">
        <f t="shared" si="3"/>
        <v>0.2623363544813696</v>
      </c>
      <c r="O34" s="5">
        <f t="shared" si="4"/>
        <v>6.0926485397784488E-2</v>
      </c>
      <c r="P34" s="5">
        <f t="shared" si="4"/>
        <v>0.1107754279959718</v>
      </c>
      <c r="Q34" s="5">
        <f t="shared" si="4"/>
        <v>0.21802618328298087</v>
      </c>
      <c r="R34" s="5">
        <f t="shared" si="4"/>
        <v>0.61027190332326287</v>
      </c>
      <c r="S34" s="5">
        <f t="shared" si="5"/>
        <v>0.93907351460221555</v>
      </c>
    </row>
    <row r="35" spans="1:19" x14ac:dyDescent="0.25">
      <c r="A35" t="s">
        <v>41</v>
      </c>
      <c r="B35" t="s">
        <v>42</v>
      </c>
      <c r="C35" s="5">
        <f t="shared" si="1"/>
        <v>0.19379844961240311</v>
      </c>
      <c r="D35" s="5">
        <f t="shared" si="1"/>
        <v>0.13540051679586562</v>
      </c>
      <c r="E35" s="5">
        <f t="shared" si="1"/>
        <v>0.29560723514211884</v>
      </c>
      <c r="F35" s="5">
        <f t="shared" si="1"/>
        <v>0.37519379844961243</v>
      </c>
      <c r="G35" s="5">
        <f t="shared" si="2"/>
        <v>0.14160206718346252</v>
      </c>
      <c r="H35" s="5">
        <f t="shared" si="2"/>
        <v>8.7338501291989667E-2</v>
      </c>
      <c r="I35" s="5">
        <f t="shared" si="2"/>
        <v>0.19844961240310077</v>
      </c>
      <c r="J35" s="5">
        <f t="shared" si="2"/>
        <v>0.57260981912144704</v>
      </c>
      <c r="K35" s="5">
        <f t="shared" si="3"/>
        <v>0.21808785529715763</v>
      </c>
      <c r="L35" s="5">
        <f t="shared" si="3"/>
        <v>0.11627906976744186</v>
      </c>
      <c r="M35" s="5">
        <f t="shared" si="3"/>
        <v>0.33746770025839795</v>
      </c>
      <c r="N35" s="5">
        <f t="shared" si="3"/>
        <v>0.32816537467700257</v>
      </c>
      <c r="O35" s="5">
        <f t="shared" si="4"/>
        <v>0.10180878552971576</v>
      </c>
      <c r="P35" s="5">
        <f t="shared" si="4"/>
        <v>9.8191214470284241E-2</v>
      </c>
      <c r="Q35" s="5">
        <f t="shared" si="4"/>
        <v>0.16899224806201552</v>
      </c>
      <c r="R35" s="5">
        <f t="shared" si="4"/>
        <v>0.63100775193798453</v>
      </c>
      <c r="S35" s="5">
        <f t="shared" si="5"/>
        <v>0.89819121447028427</v>
      </c>
    </row>
    <row r="36" spans="1:19" x14ac:dyDescent="0.25">
      <c r="A36" t="s">
        <v>43</v>
      </c>
      <c r="B36" t="s">
        <v>44</v>
      </c>
      <c r="C36" s="5">
        <f t="shared" si="1"/>
        <v>0.2502951593860685</v>
      </c>
      <c r="D36" s="5">
        <f t="shared" si="1"/>
        <v>0.18063754427390791</v>
      </c>
      <c r="E36" s="5">
        <f t="shared" si="1"/>
        <v>0.26210153482880755</v>
      </c>
      <c r="F36" s="5">
        <f t="shared" si="1"/>
        <v>0.30696576151121607</v>
      </c>
      <c r="G36" s="5">
        <f t="shared" si="2"/>
        <v>0.1936245572609209</v>
      </c>
      <c r="H36" s="5">
        <f t="shared" si="2"/>
        <v>0.13695395513577333</v>
      </c>
      <c r="I36" s="5">
        <f t="shared" si="2"/>
        <v>0.18299881936245574</v>
      </c>
      <c r="J36" s="5">
        <f t="shared" si="2"/>
        <v>0.48642266824085006</v>
      </c>
      <c r="K36" s="5">
        <f t="shared" si="3"/>
        <v>0.27863046044864226</v>
      </c>
      <c r="L36" s="5">
        <f t="shared" si="3"/>
        <v>0.16292798110979928</v>
      </c>
      <c r="M36" s="5">
        <f t="shared" si="3"/>
        <v>0.29870129870129869</v>
      </c>
      <c r="N36" s="5">
        <f t="shared" si="3"/>
        <v>0.25974025974025972</v>
      </c>
      <c r="O36" s="5">
        <f t="shared" si="4"/>
        <v>0.13931523022432113</v>
      </c>
      <c r="P36" s="5">
        <f t="shared" si="4"/>
        <v>0.14994096812278632</v>
      </c>
      <c r="Q36" s="5">
        <f t="shared" si="4"/>
        <v>0.18772136953955135</v>
      </c>
      <c r="R36" s="5">
        <f t="shared" si="4"/>
        <v>0.52302243211334121</v>
      </c>
      <c r="S36" s="5">
        <f t="shared" si="5"/>
        <v>0.86068476977567887</v>
      </c>
    </row>
    <row r="37" spans="1:19" x14ac:dyDescent="0.25">
      <c r="A37" t="s">
        <v>81</v>
      </c>
      <c r="B37" t="s">
        <v>82</v>
      </c>
      <c r="C37" s="5">
        <f t="shared" si="1"/>
        <v>0.42175925925925928</v>
      </c>
      <c r="D37" s="5">
        <f t="shared" si="1"/>
        <v>0.16388888888888889</v>
      </c>
      <c r="E37" s="5">
        <f t="shared" si="1"/>
        <v>0.16157407407407406</v>
      </c>
      <c r="F37" s="5">
        <f t="shared" si="1"/>
        <v>0.25277777777777777</v>
      </c>
      <c r="G37" s="5">
        <f>G15/($G15+$H15+$I15+$J15)</f>
        <v>0.26250000000000001</v>
      </c>
      <c r="H37" s="5">
        <f t="shared" si="2"/>
        <v>0.2074074074074074</v>
      </c>
      <c r="I37" s="5">
        <f t="shared" si="2"/>
        <v>0.15</v>
      </c>
      <c r="J37" s="5">
        <f>J15/($G15+$H15+$I15+$J15)</f>
        <v>0.38009259259259259</v>
      </c>
      <c r="K37" s="5">
        <f t="shared" si="3"/>
        <v>0.47314814814814815</v>
      </c>
      <c r="L37" s="5">
        <f t="shared" si="3"/>
        <v>0.1388888888888889</v>
      </c>
      <c r="M37" s="5">
        <f t="shared" si="3"/>
        <v>0.17777777777777778</v>
      </c>
      <c r="N37" s="5">
        <f t="shared" si="3"/>
        <v>0.2101851851851852</v>
      </c>
      <c r="O37" s="5">
        <f t="shared" si="4"/>
        <v>0.23518518518518519</v>
      </c>
      <c r="P37" s="5">
        <f t="shared" si="4"/>
        <v>0.21157407407407408</v>
      </c>
      <c r="Q37" s="5">
        <f t="shared" si="4"/>
        <v>0.13981481481481481</v>
      </c>
      <c r="R37" s="5">
        <f t="shared" si="4"/>
        <v>0.41342592592592592</v>
      </c>
      <c r="S37" s="5">
        <f t="shared" si="5"/>
        <v>0.76481481481481484</v>
      </c>
    </row>
    <row r="38" spans="1:19" x14ac:dyDescent="0.25">
      <c r="A38" t="s">
        <v>45</v>
      </c>
      <c r="B38" t="s">
        <v>46</v>
      </c>
      <c r="C38" s="5">
        <f t="shared" si="1"/>
        <v>0.48026315789473684</v>
      </c>
      <c r="D38" s="5">
        <f t="shared" si="1"/>
        <v>0.11278195488721804</v>
      </c>
      <c r="E38" s="5">
        <f t="shared" si="1"/>
        <v>0.16165413533834586</v>
      </c>
      <c r="F38" s="5">
        <f>F16/($C16+$D16+$E16+$F16)</f>
        <v>0.24530075187969924</v>
      </c>
      <c r="G38" s="5">
        <f t="shared" si="2"/>
        <v>0.36842105263157893</v>
      </c>
      <c r="H38" s="5">
        <f t="shared" si="2"/>
        <v>0.14567669172932332</v>
      </c>
      <c r="I38" s="5">
        <f t="shared" si="2"/>
        <v>0.13063909774436092</v>
      </c>
      <c r="J38" s="5">
        <f>J16/($G16+$H16+$I16+$J16)</f>
        <v>0.35526315789473684</v>
      </c>
      <c r="K38" s="5">
        <f>K16/($K16+$L16+$M16+$N16)</f>
        <v>0.50563909774436089</v>
      </c>
      <c r="L38" s="5">
        <f t="shared" si="3"/>
        <v>0.10620300751879699</v>
      </c>
      <c r="M38" s="5">
        <f t="shared" si="3"/>
        <v>0.18984962406015038</v>
      </c>
      <c r="N38" s="5">
        <f t="shared" si="3"/>
        <v>0.19830827067669174</v>
      </c>
      <c r="O38" s="5">
        <f t="shared" ref="O38:R39" si="6">O16/( $O16+$P16+$Q16+$R16)</f>
        <v>0.32518796992481203</v>
      </c>
      <c r="P38" s="5">
        <f t="shared" si="6"/>
        <v>0.16447368421052633</v>
      </c>
      <c r="Q38" s="5">
        <f t="shared" si="6"/>
        <v>0.125</v>
      </c>
      <c r="R38" s="5">
        <f t="shared" si="6"/>
        <v>0.38533834586466165</v>
      </c>
      <c r="S38" s="5">
        <f t="shared" si="5"/>
        <v>0.67481203007518797</v>
      </c>
    </row>
    <row r="39" spans="1:19" x14ac:dyDescent="0.25">
      <c r="A39" t="s">
        <v>49</v>
      </c>
      <c r="B39" t="s">
        <v>18</v>
      </c>
      <c r="C39" s="5">
        <f t="shared" si="1"/>
        <v>0.13714285714285715</v>
      </c>
      <c r="D39" s="5">
        <f t="shared" si="1"/>
        <v>0.2</v>
      </c>
      <c r="E39" s="5">
        <f t="shared" si="1"/>
        <v>0.33142857142857141</v>
      </c>
      <c r="F39" s="5">
        <f t="shared" si="1"/>
        <v>0.33142857142857141</v>
      </c>
      <c r="G39" s="5">
        <f t="shared" si="2"/>
        <v>6.8571428571428575E-2</v>
      </c>
      <c r="H39" s="5">
        <f t="shared" si="2"/>
        <v>0.13142857142857142</v>
      </c>
      <c r="I39" s="5">
        <f t="shared" si="2"/>
        <v>0.30285714285714288</v>
      </c>
      <c r="J39" s="5">
        <f t="shared" si="2"/>
        <v>0.49714285714285716</v>
      </c>
      <c r="K39" s="5">
        <f t="shared" si="3"/>
        <v>0.16</v>
      </c>
      <c r="L39" s="5">
        <f t="shared" si="3"/>
        <v>0.14857142857142858</v>
      </c>
      <c r="M39" s="5">
        <f t="shared" si="3"/>
        <v>0.39428571428571429</v>
      </c>
      <c r="N39" s="5">
        <f t="shared" si="3"/>
        <v>0.29714285714285715</v>
      </c>
      <c r="O39" s="5">
        <f t="shared" si="6"/>
        <v>5.1428571428571428E-2</v>
      </c>
      <c r="P39" s="5">
        <f t="shared" si="6"/>
        <v>0.12</v>
      </c>
      <c r="Q39" s="5">
        <f t="shared" si="6"/>
        <v>0.2742857142857143</v>
      </c>
      <c r="R39" s="5">
        <f t="shared" si="6"/>
        <v>0.55428571428571427</v>
      </c>
      <c r="S39" s="5">
        <f t="shared" si="5"/>
        <v>0.94857142857142862</v>
      </c>
    </row>
    <row r="40" spans="1:19" x14ac:dyDescent="0.25">
      <c r="A40" t="s">
        <v>87</v>
      </c>
      <c r="B40" t="s">
        <v>88</v>
      </c>
      <c r="C40" s="5">
        <f t="shared" ref="C40:F43" si="7">C17/($C17+$D17+$E17+$F17)</f>
        <v>0.13714285714285715</v>
      </c>
      <c r="D40" s="5">
        <f t="shared" si="7"/>
        <v>0.2</v>
      </c>
      <c r="E40" s="5">
        <f t="shared" si="7"/>
        <v>0.33142857142857141</v>
      </c>
      <c r="F40" s="5">
        <f>F17/($C17+$D17+$E17+$F17)</f>
        <v>0.33142857142857141</v>
      </c>
      <c r="G40" s="5">
        <f>G17/($G17+$H17+$I17+$J17)</f>
        <v>6.8571428571428575E-2</v>
      </c>
      <c r="H40" s="5">
        <f t="shared" ref="H40:J43" si="8">H17/($G17+$H17+$I17+$J17)</f>
        <v>0.13142857142857142</v>
      </c>
      <c r="I40" s="5">
        <f t="shared" si="8"/>
        <v>0.30285714285714288</v>
      </c>
      <c r="J40" s="5">
        <f>J17/($G17+$H17+$I17+$J17)</f>
        <v>0.49714285714285716</v>
      </c>
      <c r="K40" s="5">
        <f>K17/($K17+$L17+$M17+$N17)</f>
        <v>0.16</v>
      </c>
      <c r="L40" s="5">
        <f t="shared" ref="L40:N43" si="9">L17/($K17+$L17+$M17+$N17)</f>
        <v>0.14857142857142858</v>
      </c>
      <c r="M40" s="5">
        <f t="shared" si="9"/>
        <v>0.39428571428571429</v>
      </c>
      <c r="N40" s="5">
        <f t="shared" si="9"/>
        <v>0.29714285714285715</v>
      </c>
      <c r="O40" s="5">
        <f>O17/( $O17+$P17+$Q17+$R17)</f>
        <v>5.1428571428571428E-2</v>
      </c>
      <c r="P40" s="5">
        <f>P17/( $O17+$P17+$Q17+$R17)</f>
        <v>0.12</v>
      </c>
      <c r="Q40" s="5">
        <f>Q17/( $O17+$P17+$Q17+$R17)</f>
        <v>0.2742857142857143</v>
      </c>
      <c r="R40" s="5">
        <f>R17/( $O17+$P17+$Q17+$R17)</f>
        <v>0.55428571428571427</v>
      </c>
      <c r="S40" s="5">
        <f t="shared" si="5"/>
        <v>0.94857142857142862</v>
      </c>
    </row>
    <row r="41" spans="1:19" x14ac:dyDescent="0.25">
      <c r="A41" t="s">
        <v>89</v>
      </c>
      <c r="B41" t="s">
        <v>90</v>
      </c>
      <c r="C41" s="5">
        <f t="shared" si="7"/>
        <v>0.13461538461538461</v>
      </c>
      <c r="D41" s="5">
        <f t="shared" si="7"/>
        <v>0.22115384615384615</v>
      </c>
      <c r="E41" s="5">
        <f t="shared" si="7"/>
        <v>0.26923076923076922</v>
      </c>
      <c r="F41" s="5">
        <f t="shared" si="7"/>
        <v>0.375</v>
      </c>
      <c r="G41" s="5">
        <f>G18/($G18+$H18+$I18+$J18)</f>
        <v>0.11538461538461539</v>
      </c>
      <c r="H41" s="5">
        <f t="shared" si="8"/>
        <v>9.6153846153846159E-2</v>
      </c>
      <c r="I41" s="5">
        <f t="shared" si="8"/>
        <v>0.25</v>
      </c>
      <c r="J41" s="5">
        <f>J18/($G18+$H18+$I18+$J18)</f>
        <v>0.53846153846153844</v>
      </c>
      <c r="K41" s="5">
        <f>K18/($K18+$L18+$M18+$N18)</f>
        <v>0.16346153846153846</v>
      </c>
      <c r="L41" s="5">
        <f t="shared" si="9"/>
        <v>0.20192307692307693</v>
      </c>
      <c r="M41" s="5">
        <f t="shared" si="9"/>
        <v>0.30769230769230771</v>
      </c>
      <c r="N41" s="5">
        <f t="shared" si="9"/>
        <v>0.32692307692307693</v>
      </c>
      <c r="O41" s="5">
        <f t="shared" ref="O41:R43" si="10">O18/( $O18+$P18+$Q18+$R18)</f>
        <v>8.6538461538461536E-2</v>
      </c>
      <c r="P41" s="5">
        <f t="shared" si="10"/>
        <v>8.6538461538461536E-2</v>
      </c>
      <c r="Q41" s="5">
        <f t="shared" si="10"/>
        <v>0.14423076923076922</v>
      </c>
      <c r="R41" s="5">
        <f t="shared" si="10"/>
        <v>0.68269230769230771</v>
      </c>
      <c r="S41" s="5">
        <f t="shared" si="5"/>
        <v>0.91346153846153844</v>
      </c>
    </row>
    <row r="42" spans="1:19" x14ac:dyDescent="0.25">
      <c r="A42" t="s">
        <v>91</v>
      </c>
      <c r="B42" t="s">
        <v>93</v>
      </c>
      <c r="C42" s="5">
        <f t="shared" si="7"/>
        <v>0.14084507042253522</v>
      </c>
      <c r="D42" s="5">
        <f t="shared" si="7"/>
        <v>0.20422535211267606</v>
      </c>
      <c r="E42" s="5">
        <f t="shared" si="7"/>
        <v>0.40140845070422537</v>
      </c>
      <c r="F42" s="5">
        <f t="shared" si="7"/>
        <v>0.25352112676056338</v>
      </c>
      <c r="G42" s="5">
        <f>G19/($G19+$H19+$I19+$J19)</f>
        <v>9.8591549295774641E-2</v>
      </c>
      <c r="H42" s="5">
        <f t="shared" si="8"/>
        <v>7.746478873239436E-2</v>
      </c>
      <c r="I42" s="5">
        <f t="shared" si="8"/>
        <v>0.31690140845070425</v>
      </c>
      <c r="J42" s="5">
        <f t="shared" si="8"/>
        <v>0.50704225352112675</v>
      </c>
      <c r="K42" s="5">
        <f>K19/($K19+$L19+$M19+$N19)</f>
        <v>0.14788732394366197</v>
      </c>
      <c r="L42" s="5">
        <f t="shared" si="9"/>
        <v>0.25352112676056338</v>
      </c>
      <c r="M42" s="5">
        <f t="shared" si="9"/>
        <v>0.3380281690140845</v>
      </c>
      <c r="N42" s="5">
        <f t="shared" si="9"/>
        <v>0.26056338028169013</v>
      </c>
      <c r="O42" s="5">
        <f t="shared" si="10"/>
        <v>7.746478873239436E-2</v>
      </c>
      <c r="P42" s="5">
        <f t="shared" si="10"/>
        <v>6.3380281690140844E-2</v>
      </c>
      <c r="Q42" s="5">
        <f t="shared" si="10"/>
        <v>0.30281690140845069</v>
      </c>
      <c r="R42" s="5">
        <f t="shared" si="10"/>
        <v>0.55633802816901412</v>
      </c>
      <c r="S42" s="5">
        <f t="shared" si="5"/>
        <v>0.92253521126760563</v>
      </c>
    </row>
    <row r="43" spans="1:19" x14ac:dyDescent="0.25">
      <c r="A43" t="s">
        <v>49</v>
      </c>
      <c r="B43" t="s">
        <v>18</v>
      </c>
      <c r="C43" s="5">
        <f t="shared" si="7"/>
        <v>0.23341726483520614</v>
      </c>
      <c r="D43" s="5">
        <f t="shared" si="7"/>
        <v>0.16686083655905898</v>
      </c>
      <c r="E43" s="5">
        <f t="shared" si="7"/>
        <v>0.27569619301740012</v>
      </c>
      <c r="F43" s="5">
        <f t="shared" si="7"/>
        <v>0.32402570558833477</v>
      </c>
      <c r="G43" s="5">
        <f>G20/($G20+$H20+$I20+$J20)</f>
        <v>0.15938216392949753</v>
      </c>
      <c r="H43" s="5">
        <f t="shared" si="8"/>
        <v>0.12578450900071406</v>
      </c>
      <c r="I43" s="5">
        <f t="shared" si="8"/>
        <v>0.20940283362771994</v>
      </c>
      <c r="J43" s="5">
        <f t="shared" si="8"/>
        <v>0.50543049344206847</v>
      </c>
      <c r="K43" s="5">
        <f>K20/($K20+$L20+$M20+$N20)</f>
        <v>0.26013754744635276</v>
      </c>
      <c r="L43" s="5">
        <f t="shared" si="9"/>
        <v>0.15246721034236538</v>
      </c>
      <c r="M43" s="5">
        <f t="shared" si="9"/>
        <v>0.3152316885264384</v>
      </c>
      <c r="N43" s="5">
        <f t="shared" si="9"/>
        <v>0.27216355368484346</v>
      </c>
      <c r="O43" s="5">
        <f t="shared" si="10"/>
        <v>0.12525837122778008</v>
      </c>
      <c r="P43" s="5">
        <f t="shared" si="10"/>
        <v>0.12758840993648765</v>
      </c>
      <c r="Q43" s="5">
        <f t="shared" si="10"/>
        <v>0.18816941636288473</v>
      </c>
      <c r="R43" s="5">
        <f t="shared" si="10"/>
        <v>0.55898380247284751</v>
      </c>
      <c r="S43" s="5">
        <f t="shared" si="5"/>
        <v>0.87474162877221984</v>
      </c>
    </row>
    <row r="45" spans="1:19" x14ac:dyDescent="0.25">
      <c r="B45" s="10"/>
      <c r="C45" s="10" t="s">
        <v>83</v>
      </c>
      <c r="D45" s="10" t="s">
        <v>84</v>
      </c>
      <c r="E45" s="10" t="s">
        <v>61</v>
      </c>
      <c r="F45" s="10" t="s">
        <v>85</v>
      </c>
    </row>
    <row r="46" spans="1:19" x14ac:dyDescent="0.25">
      <c r="B46" s="10" t="s">
        <v>57</v>
      </c>
      <c r="C46" s="11">
        <f>C43</f>
        <v>0.23341726483520614</v>
      </c>
      <c r="D46" s="11">
        <f>(G43)</f>
        <v>0.15938216392949753</v>
      </c>
      <c r="E46" s="11">
        <f>(K43)</f>
        <v>0.26013754744635276</v>
      </c>
      <c r="F46" s="11">
        <f>(O43)</f>
        <v>0.12525837122778008</v>
      </c>
    </row>
    <row r="47" spans="1:19" x14ac:dyDescent="0.25">
      <c r="B47" s="10" t="s">
        <v>67</v>
      </c>
      <c r="C47" s="11">
        <f>D43</f>
        <v>0.16686083655905898</v>
      </c>
      <c r="D47" s="11">
        <f>(H43)</f>
        <v>0.12578450900071406</v>
      </c>
      <c r="E47" s="11">
        <f>(L43)</f>
        <v>0.15246721034236538</v>
      </c>
      <c r="F47" s="11">
        <f>(P43)</f>
        <v>0.12758840993648765</v>
      </c>
    </row>
    <row r="48" spans="1:19" x14ac:dyDescent="0.25">
      <c r="B48" s="10" t="s">
        <v>86</v>
      </c>
      <c r="C48" s="11">
        <f>(E43)</f>
        <v>0.27569619301740012</v>
      </c>
      <c r="D48" s="11">
        <f>(I43)</f>
        <v>0.20940283362771994</v>
      </c>
      <c r="E48" s="11">
        <f>(M43)</f>
        <v>0.3152316885264384</v>
      </c>
      <c r="F48" s="11">
        <f>(Q43)</f>
        <v>0.18816941636288473</v>
      </c>
    </row>
    <row r="49" spans="2:6" x14ac:dyDescent="0.25">
      <c r="B49" s="10" t="s">
        <v>68</v>
      </c>
      <c r="C49" s="11">
        <f>(F43)</f>
        <v>0.32402570558833477</v>
      </c>
      <c r="D49" s="11">
        <f>(J43)</f>
        <v>0.50543049344206847</v>
      </c>
      <c r="E49" s="11">
        <f>(N43)</f>
        <v>0.27216355368484346</v>
      </c>
      <c r="F49" s="11">
        <f>(R43)</f>
        <v>0.55898380247284751</v>
      </c>
    </row>
  </sheetData>
  <mergeCells count="4">
    <mergeCell ref="C22:F22"/>
    <mergeCell ref="G22:J22"/>
    <mergeCell ref="K22:N22"/>
    <mergeCell ref="O22:R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2001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2022</vt:lpstr>
      <vt:lpstr>2023</vt:lpstr>
      <vt:lpstr>2024</vt:lpstr>
      <vt:lpstr>2025</vt:lpstr>
      <vt:lpstr>evolució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Enrique Manuel Ten Bru</dc:creator>
  <cp:lastModifiedBy>Victoria Mascarell Vaya</cp:lastModifiedBy>
  <dcterms:created xsi:type="dcterms:W3CDTF">2011-12-14T09:14:45Z</dcterms:created>
  <dcterms:modified xsi:type="dcterms:W3CDTF">2025-10-01T09:29:30Z</dcterms:modified>
</cp:coreProperties>
</file>