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pv\grupos\ser\sbbaa\comun\Grados BBAA_CyRBBCC_DyTTCC\Grado 199 - CRBBCC\Tabla adaptación\Tabla adaptación-EVA\SIMULADOR ADAPTACIÓN PLAN ESTUDIOS 199\"/>
    </mc:Choice>
  </mc:AlternateContent>
  <xr:revisionPtr revIDLastSave="0" documentId="13_ncr:1_{9F67083E-1CB6-4ACF-8FB7-813EE0DE3E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ción de datos" sheetId="2" r:id="rId1"/>
    <sheet name="Adaptando al plan estudios 199" sheetId="11" r:id="rId2"/>
  </sheets>
  <definedNames>
    <definedName name="_Hlk92716817" localSheetId="1">'Adaptando al plan estudios 199'!$L$1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1" l="1"/>
  <c r="D79" i="11"/>
  <c r="D80" i="11"/>
  <c r="D81" i="11"/>
  <c r="D82" i="11"/>
  <c r="D83" i="11"/>
  <c r="D78" i="11"/>
  <c r="D71" i="11"/>
  <c r="D72" i="11"/>
  <c r="D73" i="11"/>
  <c r="D74" i="11"/>
  <c r="D70" i="11"/>
  <c r="D45" i="11"/>
  <c r="D44" i="11"/>
  <c r="D43" i="11"/>
  <c r="D42" i="11"/>
  <c r="D41" i="11"/>
  <c r="D40" i="11"/>
  <c r="D27" i="11"/>
  <c r="D28" i="11"/>
  <c r="D29" i="11"/>
  <c r="D30" i="11"/>
  <c r="D26" i="11"/>
  <c r="D17" i="11"/>
  <c r="D16" i="11"/>
  <c r="D14" i="11"/>
  <c r="R26" i="2"/>
  <c r="D68" i="11"/>
  <c r="D66" i="11"/>
  <c r="D65" i="11"/>
  <c r="D46" i="11"/>
  <c r="D15" i="11"/>
  <c r="D61" i="11" l="1"/>
  <c r="D60" i="11"/>
  <c r="I69" i="11" s="1"/>
  <c r="I74" i="11"/>
  <c r="I72" i="11"/>
  <c r="I70" i="11"/>
  <c r="I66" i="11"/>
  <c r="I65" i="11"/>
  <c r="I63" i="11"/>
  <c r="I62" i="11"/>
  <c r="I61" i="11"/>
  <c r="I50" i="11"/>
  <c r="I48" i="11"/>
  <c r="I49" i="11"/>
  <c r="I47" i="11"/>
  <c r="I46" i="11"/>
  <c r="I43" i="11"/>
  <c r="I42" i="11"/>
  <c r="F75" i="11"/>
  <c r="J45" i="11"/>
  <c r="H68" i="11"/>
  <c r="H71" i="11"/>
  <c r="I44" i="11" l="1"/>
  <c r="I45" i="11"/>
  <c r="J44" i="11"/>
  <c r="I73" i="11"/>
  <c r="F20" i="11"/>
  <c r="H46" i="11" l="1"/>
  <c r="I16" i="11"/>
  <c r="H16" i="11" s="1"/>
  <c r="A84" i="11"/>
  <c r="C82" i="11"/>
  <c r="C81" i="11"/>
  <c r="C80" i="11"/>
  <c r="C79" i="11"/>
  <c r="C78" i="11"/>
  <c r="C77" i="11"/>
  <c r="C76" i="11"/>
  <c r="C75" i="11"/>
  <c r="C74" i="11"/>
  <c r="H74" i="11"/>
  <c r="C73" i="11"/>
  <c r="H73" i="11"/>
  <c r="C72" i="11"/>
  <c r="H72" i="11"/>
  <c r="C71" i="11"/>
  <c r="C70" i="11"/>
  <c r="H70" i="11"/>
  <c r="C69" i="11"/>
  <c r="H69" i="11"/>
  <c r="C68" i="11"/>
  <c r="C67" i="11"/>
  <c r="H67" i="11"/>
  <c r="C66" i="11"/>
  <c r="H66" i="11"/>
  <c r="C65" i="11"/>
  <c r="H65" i="11"/>
  <c r="C64" i="11"/>
  <c r="H64" i="11"/>
  <c r="C63" i="11"/>
  <c r="H63" i="11"/>
  <c r="C62" i="11"/>
  <c r="H62" i="11"/>
  <c r="H61" i="11"/>
  <c r="C61" i="11"/>
  <c r="H60" i="11"/>
  <c r="C60" i="11"/>
  <c r="C59" i="11"/>
  <c r="I58" i="11"/>
  <c r="H58" i="11" s="1"/>
  <c r="C58" i="11"/>
  <c r="I57" i="11"/>
  <c r="H57" i="11" s="1"/>
  <c r="C57" i="11"/>
  <c r="F51" i="11"/>
  <c r="H50" i="11"/>
  <c r="H49" i="11"/>
  <c r="H48" i="11"/>
  <c r="H47" i="11"/>
  <c r="A47" i="11"/>
  <c r="C46" i="11"/>
  <c r="H45" i="11"/>
  <c r="C45" i="11"/>
  <c r="H44" i="11"/>
  <c r="C44" i="11"/>
  <c r="H43" i="11"/>
  <c r="C43" i="11"/>
  <c r="H42" i="11"/>
  <c r="C42" i="11"/>
  <c r="H41" i="11"/>
  <c r="C41" i="11"/>
  <c r="H40" i="11"/>
  <c r="C40" i="11"/>
  <c r="H39" i="11"/>
  <c r="C39" i="11"/>
  <c r="F34" i="11"/>
  <c r="I33" i="11"/>
  <c r="H33" i="11" s="1"/>
  <c r="I32" i="11"/>
  <c r="H32" i="11" s="1"/>
  <c r="I31" i="11"/>
  <c r="H31" i="11" s="1"/>
  <c r="A31" i="11"/>
  <c r="I30" i="11"/>
  <c r="H30" i="11" s="1"/>
  <c r="C30" i="11"/>
  <c r="I29" i="11"/>
  <c r="H29" i="11" s="1"/>
  <c r="C29" i="11"/>
  <c r="I28" i="11"/>
  <c r="H28" i="11" s="1"/>
  <c r="C28" i="11"/>
  <c r="I27" i="11"/>
  <c r="H27" i="11" s="1"/>
  <c r="C27" i="11"/>
  <c r="I26" i="11"/>
  <c r="H26" i="11" s="1"/>
  <c r="C26" i="11"/>
  <c r="I19" i="11"/>
  <c r="H19" i="11" s="1"/>
  <c r="I18" i="11"/>
  <c r="H18" i="11" s="1"/>
  <c r="A18" i="11"/>
  <c r="I17" i="11"/>
  <c r="H17" i="11" s="1"/>
  <c r="C17" i="11"/>
  <c r="C16" i="11"/>
  <c r="I15" i="11"/>
  <c r="H15" i="11" s="1"/>
  <c r="C15" i="11"/>
  <c r="I14" i="11"/>
  <c r="H14" i="11" s="1"/>
  <c r="C14" i="11"/>
  <c r="I13" i="11"/>
  <c r="C13" i="11"/>
  <c r="D18" i="11" l="1"/>
  <c r="I76" i="11"/>
  <c r="I35" i="11"/>
  <c r="I34" i="11"/>
  <c r="I51" i="11"/>
  <c r="I53" i="11" s="1"/>
  <c r="I52" i="11"/>
  <c r="H13" i="11"/>
  <c r="D47" i="11"/>
  <c r="D31" i="11"/>
  <c r="I20" i="11" l="1"/>
  <c r="I21" i="11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21" i="2"/>
  <c r="R22" i="2"/>
  <c r="R23" i="2"/>
  <c r="R24" i="2"/>
  <c r="R25" i="2"/>
  <c r="R27" i="2"/>
  <c r="R28" i="2"/>
  <c r="R29" i="2"/>
  <c r="R30" i="2"/>
  <c r="R31" i="2"/>
  <c r="M11" i="2"/>
  <c r="S32" i="2" l="1"/>
  <c r="M10" i="2"/>
  <c r="M12" i="2"/>
  <c r="P32" i="2" l="1"/>
  <c r="F10" i="2"/>
  <c r="A10" i="2"/>
  <c r="I59" i="11" l="1"/>
  <c r="H59" i="11" s="1"/>
  <c r="I75" i="11" s="1"/>
  <c r="I77" i="11" s="1"/>
  <c r="C83" i="11"/>
  <c r="D84" i="11" s="1"/>
  <c r="A20" i="2"/>
  <c r="E20" i="2"/>
  <c r="E21" i="2"/>
  <c r="A21" i="2"/>
  <c r="K13" i="2" l="1"/>
  <c r="H9" i="2"/>
  <c r="E22" i="2" l="1"/>
  <c r="A22" i="2" l="1"/>
  <c r="A23" i="2" s="1"/>
  <c r="M9" i="2" l="1"/>
  <c r="M8" i="2"/>
  <c r="M7" i="2"/>
  <c r="M6" i="2"/>
  <c r="M5" i="2"/>
  <c r="C5" i="2"/>
  <c r="H7" i="2"/>
  <c r="H8" i="2"/>
  <c r="H6" i="2"/>
  <c r="H5" i="2"/>
  <c r="C9" i="2"/>
  <c r="C8" i="2"/>
  <c r="C7" i="2"/>
  <c r="C6" i="2"/>
  <c r="N13" i="2" l="1"/>
  <c r="I10" i="2"/>
  <c r="D10" i="2"/>
  <c r="E24" i="2" l="1"/>
  <c r="D24" i="2"/>
  <c r="D30" i="2" l="1"/>
  <c r="D31" i="2" s="1"/>
</calcChain>
</file>

<file path=xl/sharedStrings.xml><?xml version="1.0" encoding="utf-8"?>
<sst xmlns="http://schemas.openxmlformats.org/spreadsheetml/2006/main" count="301" uniqueCount="185">
  <si>
    <t>ECTS</t>
  </si>
  <si>
    <t>¿Aprobada?</t>
  </si>
  <si>
    <t>1er curso</t>
  </si>
  <si>
    <t>2º curso</t>
  </si>
  <si>
    <t xml:space="preserve">Optativas </t>
  </si>
  <si>
    <t>Idiomas UPV</t>
  </si>
  <si>
    <t>Prácticas empresa</t>
  </si>
  <si>
    <t>ECTS aprobados:</t>
  </si>
  <si>
    <t>Situación</t>
  </si>
  <si>
    <t>Asignatura</t>
  </si>
  <si>
    <t>ECTS por cursar (sin TFG):</t>
  </si>
  <si>
    <t>La asignatura debe cursarse para completar los estudios.</t>
  </si>
  <si>
    <t>10545-Fundamentos del dibujo</t>
  </si>
  <si>
    <t>10550-Procesos, técnicas y materiales del dibujo</t>
  </si>
  <si>
    <t>10554-Historia y teoría del Arte II</t>
  </si>
  <si>
    <t>4º curso</t>
  </si>
  <si>
    <t>13758-Alemán académico y profesional A1</t>
  </si>
  <si>
    <t>13759-Alemán académico y profesional A2</t>
  </si>
  <si>
    <t>13760-Alemán académico y profesional B1</t>
  </si>
  <si>
    <t>13761-Alemán académico y profesional B2</t>
  </si>
  <si>
    <t>13766-Francés académico y profesional A1</t>
  </si>
  <si>
    <t>13767-Francés académico y profesional A2</t>
  </si>
  <si>
    <t>13768-Francés académico y profesional B1</t>
  </si>
  <si>
    <t>13769-Francés académico y profesional B2</t>
  </si>
  <si>
    <t>10569-Inglés B2</t>
  </si>
  <si>
    <t>13776-Italiano académico y profesional A1</t>
  </si>
  <si>
    <t>14064-Valencià tècnic-C1</t>
  </si>
  <si>
    <t>14065-Valencià tècnic-C2</t>
  </si>
  <si>
    <t>14362-Fundamentos de física y química aplicados a la conservación</t>
  </si>
  <si>
    <t>14366-Iconografía e Historia del Arte clásico y medieval</t>
  </si>
  <si>
    <t>14365-Historia y teoría de la conservación y restauración</t>
  </si>
  <si>
    <t>14370-Historia del Arte moderno</t>
  </si>
  <si>
    <t>14371-Historia del Arte contemporáneo</t>
  </si>
  <si>
    <t>14377-Aplicaciones de la química en tratamientos de restauración</t>
  </si>
  <si>
    <t>14387-Conservación y restauración de Arte Contemporáneo I</t>
  </si>
  <si>
    <t>14388-Conservación y restauración de material arqueológico I</t>
  </si>
  <si>
    <t>14378-Conservación preventiva</t>
  </si>
  <si>
    <t>14393-Conservación y restauración de Arte Contemporáneo II</t>
  </si>
  <si>
    <t>14390-Conservación y restauración de material arqueológico II</t>
  </si>
  <si>
    <t>14397-Modelado 3D</t>
  </si>
  <si>
    <t>14400-Historia del Arte valenciano</t>
  </si>
  <si>
    <t>13769-Francés académcio y profesional B2</t>
  </si>
  <si>
    <t>14399-Producción audiovisual y patrimonio</t>
  </si>
  <si>
    <t>14064-Valencià tècnic C1</t>
  </si>
  <si>
    <t>10550-Procesos, técn. y mat. del dibujo</t>
  </si>
  <si>
    <t>10564-Principios físico-químicos mat. Integ. BBCC</t>
  </si>
  <si>
    <t>13080-Fotografía y doc. aplicada estudio BBCC</t>
  </si>
  <si>
    <t>13081-Materiales y técn. de la CR de BBCC</t>
  </si>
  <si>
    <t>10585-Taller 2 CR en escultura y arqueología</t>
  </si>
  <si>
    <t>13079-Taller 1: CR de Bienes culturales</t>
  </si>
  <si>
    <t>10582-Taller 2 CR en pintura caballete</t>
  </si>
  <si>
    <t>10579-Taller 2 CR en pintura mural</t>
  </si>
  <si>
    <t>10572-Introducción CR Arte contemporáneo</t>
  </si>
  <si>
    <t>14068-Introducción CR dorados y policromías</t>
  </si>
  <si>
    <t>10570-Introducción CR del papel</t>
  </si>
  <si>
    <t>10571-Introducción CR de textil</t>
  </si>
  <si>
    <t>10576-Técnicas reintegración pictórica BBCC</t>
  </si>
  <si>
    <t>13189-Técnicas instrum. rest. de papel</t>
  </si>
  <si>
    <t>13190-Técnicas instrum. restauración de textil</t>
  </si>
  <si>
    <t>10586-Taller 3 de CR escultura y arqueología</t>
  </si>
  <si>
    <t>10583-Taller 3 CR pintura caballete</t>
  </si>
  <si>
    <t>10580-Taller 3 CR pintura mural</t>
  </si>
  <si>
    <t>13679-Dimensiones Patrimonio cultural y su intervención</t>
  </si>
  <si>
    <t>13680-Método de proyectos técnicos CR BBCC</t>
  </si>
  <si>
    <t>10566-Teoría CR de Bienes culturales</t>
  </si>
  <si>
    <t>OB</t>
  </si>
  <si>
    <t>NO RECONOCIBLE</t>
  </si>
  <si>
    <t>Se dan las condiciones para solicitar el reconocimiento de la asignatura a la Secretaría de la Facultad, por lo que no tendrá que cursarse.</t>
  </si>
  <si>
    <t>Posibles situaciones de una asignatura:</t>
  </si>
  <si>
    <t>Créditos pendientes</t>
  </si>
  <si>
    <t>Créditos superados</t>
  </si>
  <si>
    <t>Exceso de créditos</t>
  </si>
  <si>
    <t>10547-Fundamentos de la escultura</t>
  </si>
  <si>
    <t>10548-Tecnologías de la imagen I</t>
  </si>
  <si>
    <t>10554-Historia y teoría del arte II</t>
  </si>
  <si>
    <t>10553-Tecnologías de la imagen II</t>
  </si>
  <si>
    <t>Actividades universitarias</t>
  </si>
  <si>
    <t>El estudiante debe matricularse en esta asignatura, pues no se reconoce por ninguna del Plan de Estudios 145.</t>
  </si>
  <si>
    <r>
      <t>3</t>
    </r>
    <r>
      <rPr>
        <vertAlign val="superscript"/>
        <sz val="16"/>
        <color theme="1"/>
        <rFont val="Calibri"/>
        <family val="2"/>
        <scheme val="minor"/>
      </rPr>
      <t>er</t>
    </r>
    <r>
      <rPr>
        <sz val="16"/>
        <color theme="1"/>
        <rFont val="Calibri"/>
        <family val="2"/>
        <scheme val="minor"/>
      </rPr>
      <t xml:space="preserve"> curso</t>
    </r>
  </si>
  <si>
    <t>199-PLAN DE ESTUDIOS 2022</t>
  </si>
  <si>
    <t>145-PLAN D ESTUDIOS 2009</t>
  </si>
  <si>
    <t>13079-Taller 1: CR de bienes culturales</t>
  </si>
  <si>
    <t>ECTS a reconocer en Materia 6 -</t>
  </si>
  <si>
    <t>Examen, diagnóstico, documentación de los bienes culturales y formación complementaria</t>
  </si>
  <si>
    <t xml:space="preserve">REVISAR ECTS COMPLETADOS EN CADA MATERIA, </t>
  </si>
  <si>
    <t>RESUMEN CRÉDITOS CURSADOS</t>
  </si>
  <si>
    <t>PUES EL EXCESO DE ECTS EN UNA MATERIA NO COMPENSA OTRA</t>
  </si>
  <si>
    <t>14364-Fundamentos de la escultura</t>
  </si>
  <si>
    <t>14363-Fundamentos de la imagen</t>
  </si>
  <si>
    <t>14361-Fundamentos de la pintura</t>
  </si>
  <si>
    <t>14360-Fundamentos del dibujo</t>
  </si>
  <si>
    <t>14368-Técnicas y materiales de la escultura</t>
  </si>
  <si>
    <t>14369-Técnicas y materiales de la pintura</t>
  </si>
  <si>
    <t>14367-Técnicas y materiales del dibujo y la obra gráfica</t>
  </si>
  <si>
    <t>14376-Análisis químico en bienes culturales</t>
  </si>
  <si>
    <t>14385-Conservación y restauración de dorados y policromías I</t>
  </si>
  <si>
    <t>14382-Conservación y restauración de obra gráfica I</t>
  </si>
  <si>
    <t>14386-Conservación y restauración de pintura caballete I</t>
  </si>
  <si>
    <t>14383-Conservación y restauración de pintura mural I</t>
  </si>
  <si>
    <t>14389-Conservación y restauración de textiles I</t>
  </si>
  <si>
    <t>14381-Técnicas de reintegración en bienes culturales</t>
  </si>
  <si>
    <t>14384-Conservación y restauración de escultura I</t>
  </si>
  <si>
    <t>14692-Conservación y restauración de dorados y policromías II</t>
  </si>
  <si>
    <t xml:space="preserve">14379-Legislación y difusión del patrimonio </t>
  </si>
  <si>
    <t>14395-Conservación y restauración de escultura II</t>
  </si>
  <si>
    <t>14394-Conservación y restauración de textiles II</t>
  </si>
  <si>
    <t>14391-Conservación y restauración de pintura mural II</t>
  </si>
  <si>
    <t>14392-Conservación y restauración de pintura de caballete II</t>
  </si>
  <si>
    <t>14396-Conservación y restauración de obra gráfica II</t>
  </si>
  <si>
    <t>10546-Fundamentos del color y de la pintura</t>
  </si>
  <si>
    <t>10552-Técnicas, materiales y proced. escultóricos</t>
  </si>
  <si>
    <t>10551-Técnicas, materiales y proced. pictóricos</t>
  </si>
  <si>
    <t>13081-Materiales y técnicas de la CR de BBCC</t>
  </si>
  <si>
    <t>SIN RELACIÓN</t>
  </si>
  <si>
    <t>10565-Conservación preventiva de los BBCC</t>
  </si>
  <si>
    <r>
      <t>1</t>
    </r>
    <r>
      <rPr>
        <b/>
        <vertAlign val="superscript"/>
        <sz val="16"/>
        <color theme="1"/>
        <rFont val="Calibri"/>
        <family val="2"/>
        <scheme val="minor"/>
      </rPr>
      <t>er</t>
    </r>
    <r>
      <rPr>
        <b/>
        <sz val="16"/>
        <color theme="1"/>
        <rFont val="Calibri"/>
        <family val="2"/>
        <scheme val="minor"/>
      </rPr>
      <t xml:space="preserve"> curso</t>
    </r>
  </si>
  <si>
    <t>La asignatura 13079-Taller 1: conservación y restauración de bienes culturales, de 15 ECTS, del Plan 2009 (145) puede reconocer las 3 asignaturas siguientes (de 6 ECTS cada una) del Plan 2023 (199): 
*14374-Introducción a la CyR de escultura y material arqueológico
*14373-Introducción a la conservación y restauración de pintura mural
*14372-Introducción a la conservación y restauración de pintura de caballete
Aunque falten 3 créditos en el 199, en la 145 han dado los tres conceptos, por lo que se reconocen las tres.</t>
  </si>
  <si>
    <t>10552-Técnicas, mat. y proced. escultóricos</t>
  </si>
  <si>
    <t>10551-Técnicas, mat. y proced. pictóricos</t>
  </si>
  <si>
    <r>
      <t xml:space="preserve">Marque con una </t>
    </r>
    <r>
      <rPr>
        <b/>
        <sz val="28"/>
        <color theme="1"/>
        <rFont val="Calibri"/>
        <family val="2"/>
        <scheme val="minor"/>
      </rPr>
      <t>X</t>
    </r>
    <r>
      <rPr>
        <b/>
        <sz val="23"/>
        <color theme="1"/>
        <rFont val="Calibri"/>
        <family val="2"/>
        <scheme val="minor"/>
      </rPr>
      <t xml:space="preserve"> </t>
    </r>
    <r>
      <rPr>
        <sz val="23"/>
        <color theme="1"/>
        <rFont val="Calibri"/>
        <family val="2"/>
        <scheme val="minor"/>
      </rPr>
      <t>las asignaturas aprobadas (o reconocidas) en 145-Plan de estudios 2009</t>
    </r>
  </si>
  <si>
    <t>14375-Fotografía y documentación aplicada al estudio de los BBCC</t>
  </si>
  <si>
    <t>La asignatura no está cursada, es optativa, luego es elección del estudiante cursarla o no.</t>
  </si>
  <si>
    <t>CURSO</t>
  </si>
  <si>
    <t>MÓDULO</t>
  </si>
  <si>
    <t>MATERIA</t>
  </si>
  <si>
    <t>TIPO MATERIA</t>
  </si>
  <si>
    <t>TOTAL ECTS POR CURSO</t>
  </si>
  <si>
    <t>PRIMERO</t>
  </si>
  <si>
    <t>1 - Formación Básica</t>
  </si>
  <si>
    <t>1 - Formación artística básica</t>
  </si>
  <si>
    <t>Formación Básica</t>
  </si>
  <si>
    <t>2 – Historia y teoría</t>
  </si>
  <si>
    <t>SEGUNDO</t>
  </si>
  <si>
    <t>2 - Fundamentos de la conservación</t>
  </si>
  <si>
    <t xml:space="preserve">3 - Materiales y procedimientos artísticos </t>
  </si>
  <si>
    <t>Obligatoria</t>
  </si>
  <si>
    <t>4 - Historia del arte</t>
  </si>
  <si>
    <t>5 – Metodologías de Intervención</t>
  </si>
  <si>
    <t>6 – Análisis, documentación y diagnóstico</t>
  </si>
  <si>
    <t>TERCERO</t>
  </si>
  <si>
    <t>2 – Fundamentos de la conservación</t>
  </si>
  <si>
    <t xml:space="preserve">4 - Historia del Arte </t>
  </si>
  <si>
    <t>3- Procesos de intervención</t>
  </si>
  <si>
    <t>Optativa</t>
  </si>
  <si>
    <t>CUARTO</t>
  </si>
  <si>
    <t xml:space="preserve">7- Conservación y gestión </t>
  </si>
  <si>
    <t>4- Formación complementaria</t>
  </si>
  <si>
    <t>10- Formación complementaria</t>
  </si>
  <si>
    <t>5- Trabajo Fin de Grado</t>
  </si>
  <si>
    <t>11- Trabajo Fin de Grado</t>
  </si>
  <si>
    <t>TF</t>
  </si>
  <si>
    <t>8- Tratamientos de conservación y restauración de BBCC I</t>
  </si>
  <si>
    <t>9- Tratamientos de conservación y restauración de BBCC II</t>
  </si>
  <si>
    <t>Link al Plan de estudios 2022 (199)</t>
  </si>
  <si>
    <t>14398-English for Conservation and Restoration of Cultural Heritage B2</t>
  </si>
  <si>
    <t>13192-Técnicas instrum.rest. dorados y policrom</t>
  </si>
  <si>
    <t>13191-Técnicas instrum. rest. arte contemp.</t>
  </si>
  <si>
    <t>13189-Técnicas instrument. restauración papel</t>
  </si>
  <si>
    <t>13190-Técnicas instrument. restauración textil</t>
  </si>
  <si>
    <t>13191-Técnicas instrument. rest. arte contemp</t>
  </si>
  <si>
    <t xml:space="preserve">No cursada  </t>
  </si>
  <si>
    <t xml:space="preserve">No reconocible  </t>
  </si>
  <si>
    <t xml:space="preserve">Pendiente cursar  </t>
  </si>
  <si>
    <t xml:space="preserve">Reconocida  </t>
  </si>
  <si>
    <r>
      <rPr>
        <sz val="8"/>
        <color theme="1"/>
        <rFont val="Calibri"/>
        <family val="2"/>
        <scheme val="minor"/>
      </rPr>
      <t xml:space="preserve">Marcar </t>
    </r>
    <r>
      <rPr>
        <b/>
        <sz val="16"/>
        <color theme="1"/>
        <rFont val="Calibri"/>
        <family val="2"/>
        <scheme val="minor"/>
      </rPr>
      <t>X</t>
    </r>
  </si>
  <si>
    <r>
      <rPr>
        <sz val="8"/>
        <color theme="1"/>
        <rFont val="Calibri"/>
        <family val="2"/>
        <scheme val="minor"/>
      </rPr>
      <t>Marcar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X</t>
    </r>
  </si>
  <si>
    <t>14374-Introducción a la conservación y restauración de 
escultura y material arqueológico</t>
  </si>
  <si>
    <t>14372-Introducción a la conservación y restauración de 
pintura de caballete</t>
  </si>
  <si>
    <t>14373-Introducción a la conservación y restauración de 
pintura mural</t>
  </si>
  <si>
    <t>10572-Introducción CR de arte contemporáneo</t>
  </si>
  <si>
    <t>10570-Introducción CR de papel</t>
  </si>
  <si>
    <t>14068-Introducción CR  de dorados y policromías</t>
  </si>
  <si>
    <t>10586-Taller 3 CR en escultura y arqueología</t>
  </si>
  <si>
    <t>10583-Taller 3 CR en pintura caballete</t>
  </si>
  <si>
    <t>10580-Taller 3 CR en pintura mural</t>
  </si>
  <si>
    <t>10576-Técnicas de reintegración pictórica BBCC</t>
  </si>
  <si>
    <r>
      <t>3</t>
    </r>
    <r>
      <rPr>
        <b/>
        <vertAlign val="superscript"/>
        <sz val="11"/>
        <color theme="1"/>
        <rFont val="Calibri"/>
        <family val="2"/>
        <scheme val="minor"/>
      </rPr>
      <t>er</t>
    </r>
    <r>
      <rPr>
        <b/>
        <sz val="11"/>
        <color theme="1"/>
        <rFont val="Calibri"/>
        <family val="2"/>
        <scheme val="minor"/>
      </rPr>
      <t xml:space="preserve"> curso</t>
    </r>
  </si>
  <si>
    <t>14380-Método de proyectos técnicos conservación y restauración BBCC</t>
  </si>
  <si>
    <t>10549-Historia y teoría del Arte I</t>
  </si>
  <si>
    <t>10549-Historia y teoría del arte I</t>
  </si>
  <si>
    <r>
      <t xml:space="preserve">Escriba </t>
    </r>
    <r>
      <rPr>
        <b/>
        <sz val="14"/>
        <color theme="1"/>
        <rFont val="Calibri"/>
        <family val="2"/>
        <scheme val="minor"/>
      </rPr>
      <t>NÚMERO</t>
    </r>
    <r>
      <rPr>
        <sz val="11"/>
        <color theme="1"/>
        <rFont val="Calibri"/>
        <family val="2"/>
        <scheme val="minor"/>
      </rPr>
      <t xml:space="preserve"> ECTS obtenidos por estos conceptos</t>
    </r>
  </si>
  <si>
    <t>(6 ECTS máximo total a reconocer en la Materia 6)</t>
  </si>
  <si>
    <t>13192-Técnicas instrum. restauración dorados y policr</t>
  </si>
  <si>
    <r>
      <t xml:space="preserve">13679-Dimensiones </t>
    </r>
    <r>
      <rPr>
        <sz val="10"/>
        <rFont val="Calibri"/>
        <family val="2"/>
        <scheme val="minor"/>
      </rPr>
      <t>Patrimonio cultural y su intervenci</t>
    </r>
  </si>
  <si>
    <t>Marcar si no se ha marcado X en la hoja "Introducción de datos"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</si>
</sst>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perscript"/>
      <sz val="16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sz val="11"/>
      <color rgb="FF80F293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F2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Dot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Dot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46">
    <xf numFmtId="0" fontId="0" fillId="0" borderId="0" xfId="0"/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18" xfId="0" applyBorder="1" applyAlignment="1" applyProtection="1">
      <alignment horizontal="center"/>
      <protection locked="0"/>
    </xf>
    <xf numFmtId="0" fontId="15" fillId="0" borderId="0" xfId="0" applyFont="1" applyProtection="1">
      <protection hidden="1"/>
    </xf>
    <xf numFmtId="0" fontId="0" fillId="20" borderId="11" xfId="0" applyFill="1" applyBorder="1" applyAlignment="1" applyProtection="1">
      <alignment horizontal="center"/>
      <protection locked="0"/>
    </xf>
    <xf numFmtId="0" fontId="0" fillId="20" borderId="14" xfId="0" applyFill="1" applyBorder="1" applyAlignment="1" applyProtection="1">
      <alignment horizontal="center"/>
      <protection locked="0"/>
    </xf>
    <xf numFmtId="0" fontId="0" fillId="20" borderId="66" xfId="0" applyFill="1" applyBorder="1" applyAlignment="1" applyProtection="1">
      <alignment horizontal="center"/>
      <protection locked="0"/>
    </xf>
    <xf numFmtId="0" fontId="0" fillId="0" borderId="66" xfId="0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5" fillId="0" borderId="0" xfId="0" applyFont="1"/>
    <xf numFmtId="0" fontId="7" fillId="9" borderId="5" xfId="0" applyFont="1" applyFill="1" applyBorder="1"/>
    <xf numFmtId="0" fontId="7" fillId="9" borderId="12" xfId="0" applyFont="1" applyFill="1" applyBorder="1" applyAlignment="1">
      <alignment horizontal="center"/>
    </xf>
    <xf numFmtId="0" fontId="0" fillId="9" borderId="12" xfId="0" applyFill="1" applyBorder="1"/>
    <xf numFmtId="0" fontId="0" fillId="9" borderId="15" xfId="0" applyFill="1" applyBorder="1"/>
    <xf numFmtId="0" fontId="7" fillId="2" borderId="2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9" borderId="23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3" fillId="9" borderId="0" xfId="0" applyFont="1" applyFill="1"/>
    <xf numFmtId="0" fontId="0" fillId="0" borderId="0" xfId="0" applyAlignment="1">
      <alignment horizontal="center"/>
    </xf>
    <xf numFmtId="0" fontId="0" fillId="1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11" borderId="3" xfId="0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 wrapText="1"/>
    </xf>
    <xf numFmtId="0" fontId="0" fillId="0" borderId="67" xfId="0" applyBorder="1" applyAlignment="1">
      <alignment horizontal="center"/>
    </xf>
    <xf numFmtId="0" fontId="9" fillId="11" borderId="68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14" borderId="3" xfId="0" applyFill="1" applyBorder="1" applyAlignment="1">
      <alignment horizontal="center" wrapText="1"/>
    </xf>
    <xf numFmtId="0" fontId="9" fillId="11" borderId="3" xfId="0" applyFont="1" applyFill="1" applyBorder="1" applyAlignment="1">
      <alignment horizontal="center" wrapText="1"/>
    </xf>
    <xf numFmtId="0" fontId="0" fillId="0" borderId="64" xfId="0" applyBorder="1" applyAlignment="1">
      <alignment horizontal="center"/>
    </xf>
    <xf numFmtId="0" fontId="0" fillId="15" borderId="65" xfId="0" applyFill="1" applyBorder="1" applyAlignment="1">
      <alignment horizontal="center" vertical="center" wrapText="1"/>
    </xf>
    <xf numFmtId="0" fontId="0" fillId="6" borderId="65" xfId="0" applyFill="1" applyBorder="1" applyAlignment="1">
      <alignment horizontal="center" wrapText="1"/>
    </xf>
    <xf numFmtId="0" fontId="0" fillId="18" borderId="68" xfId="0" applyFill="1" applyBorder="1" applyAlignment="1">
      <alignment horizontal="center" wrapText="1"/>
    </xf>
    <xf numFmtId="0" fontId="3" fillId="9" borderId="17" xfId="0" applyFont="1" applyFill="1" applyBorder="1"/>
    <xf numFmtId="0" fontId="0" fillId="11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0" fillId="18" borderId="1" xfId="0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16" xfId="0" applyFont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5" fillId="0" borderId="0" xfId="0" applyFont="1"/>
    <xf numFmtId="0" fontId="9" fillId="11" borderId="1" xfId="0" applyFont="1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11" fillId="2" borderId="0" xfId="0" applyFont="1" applyFill="1"/>
    <xf numFmtId="0" fontId="6" fillId="0" borderId="0" xfId="0" applyFont="1" applyAlignment="1">
      <alignment horizontal="center"/>
    </xf>
    <xf numFmtId="0" fontId="0" fillId="11" borderId="3" xfId="0" applyFill="1" applyBorder="1" applyAlignment="1">
      <alignment horizontal="center"/>
    </xf>
    <xf numFmtId="0" fontId="11" fillId="0" borderId="0" xfId="0" applyFont="1"/>
    <xf numFmtId="0" fontId="5" fillId="0" borderId="67" xfId="0" applyFont="1" applyBorder="1" applyAlignment="1">
      <alignment horizontal="center"/>
    </xf>
    <xf numFmtId="0" fontId="14" fillId="21" borderId="68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4" fillId="21" borderId="1" xfId="0" applyFont="1" applyFill="1" applyBorder="1" applyAlignment="1">
      <alignment horizontal="center" wrapText="1"/>
    </xf>
    <xf numFmtId="0" fontId="1" fillId="8" borderId="32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24" xfId="0" applyFont="1" applyBorder="1" applyAlignment="1">
      <alignment horizontal="center"/>
    </xf>
    <xf numFmtId="0" fontId="14" fillId="21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4" fillId="7" borderId="7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4" fillId="7" borderId="27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/>
    <xf numFmtId="0" fontId="28" fillId="7" borderId="30" xfId="0" applyFont="1" applyFill="1" applyBorder="1" applyAlignment="1">
      <alignment horizontal="center" wrapText="1"/>
    </xf>
    <xf numFmtId="0" fontId="14" fillId="18" borderId="70" xfId="0" applyFont="1" applyFill="1" applyBorder="1" applyAlignment="1">
      <alignment horizontal="center" wrapText="1"/>
    </xf>
    <xf numFmtId="0" fontId="14" fillId="18" borderId="27" xfId="0" applyFont="1" applyFill="1" applyBorder="1" applyAlignment="1">
      <alignment horizontal="center" wrapText="1"/>
    </xf>
    <xf numFmtId="0" fontId="14" fillId="18" borderId="42" xfId="0" applyFont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44" xfId="0" applyBorder="1" applyAlignment="1">
      <alignment horizontal="center"/>
    </xf>
    <xf numFmtId="0" fontId="23" fillId="0" borderId="0" xfId="0" applyFont="1"/>
    <xf numFmtId="0" fontId="14" fillId="17" borderId="70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right"/>
    </xf>
    <xf numFmtId="0" fontId="0" fillId="12" borderId="33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14" fillId="17" borderId="28" xfId="0" applyFont="1" applyFill="1" applyBorder="1" applyAlignment="1">
      <alignment horizontal="center" wrapText="1"/>
    </xf>
    <xf numFmtId="0" fontId="3" fillId="0" borderId="23" xfId="0" applyFont="1" applyBorder="1"/>
    <xf numFmtId="0" fontId="4" fillId="0" borderId="0" xfId="0" applyFont="1" applyAlignment="1">
      <alignment horizontal="center" wrapText="1"/>
    </xf>
    <xf numFmtId="0" fontId="0" fillId="19" borderId="0" xfId="0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22" borderId="58" xfId="0" applyFill="1" applyBorder="1" applyProtection="1">
      <protection locked="0"/>
    </xf>
    <xf numFmtId="0" fontId="0" fillId="16" borderId="0" xfId="0" applyFill="1" applyAlignment="1" applyProtection="1">
      <alignment horizontal="left"/>
      <protection locked="0"/>
    </xf>
    <xf numFmtId="0" fontId="0" fillId="16" borderId="0" xfId="0" applyFill="1" applyProtection="1">
      <protection locked="0"/>
    </xf>
    <xf numFmtId="0" fontId="0" fillId="0" borderId="19" xfId="0" applyBorder="1" applyAlignment="1">
      <alignment horizontal="center"/>
    </xf>
    <xf numFmtId="0" fontId="0" fillId="13" borderId="12" xfId="0" applyFill="1" applyBorder="1"/>
    <xf numFmtId="0" fontId="0" fillId="13" borderId="0" xfId="0" applyFill="1"/>
    <xf numFmtId="0" fontId="0" fillId="0" borderId="54" xfId="0" applyBorder="1"/>
    <xf numFmtId="0" fontId="0" fillId="0" borderId="54" xfId="0" applyBorder="1" applyAlignment="1">
      <alignment horizontal="center" vertical="center"/>
    </xf>
    <xf numFmtId="0" fontId="0" fillId="0" borderId="53" xfId="0" applyBorder="1"/>
    <xf numFmtId="0" fontId="0" fillId="0" borderId="53" xfId="0" applyBorder="1" applyAlignment="1">
      <alignment horizontal="center" vertical="center"/>
    </xf>
    <xf numFmtId="0" fontId="0" fillId="20" borderId="0" xfId="0" applyFill="1" applyAlignment="1">
      <alignment horizontal="left"/>
    </xf>
    <xf numFmtId="0" fontId="0" fillId="19" borderId="0" xfId="0" applyFill="1"/>
    <xf numFmtId="0" fontId="0" fillId="23" borderId="4" xfId="0" applyFill="1" applyBorder="1"/>
    <xf numFmtId="0" fontId="0" fillId="23" borderId="4" xfId="0" applyFill="1" applyBorder="1" applyAlignment="1">
      <alignment horizontal="center" vertical="center"/>
    </xf>
    <xf numFmtId="0" fontId="0" fillId="23" borderId="1" xfId="0" applyFill="1" applyBorder="1"/>
    <xf numFmtId="0" fontId="0" fillId="23" borderId="1" xfId="0" applyFill="1" applyBorder="1" applyAlignment="1">
      <alignment horizontal="center" vertical="center"/>
    </xf>
    <xf numFmtId="0" fontId="13" fillId="20" borderId="2" xfId="0" applyFont="1" applyFill="1" applyBorder="1" applyAlignment="1">
      <alignment horizontal="center"/>
    </xf>
    <xf numFmtId="0" fontId="0" fillId="19" borderId="0" xfId="0" applyFill="1" applyAlignment="1">
      <alignment horizontal="center"/>
    </xf>
    <xf numFmtId="0" fontId="13" fillId="19" borderId="2" xfId="0" applyFont="1" applyFill="1" applyBorder="1" applyAlignment="1">
      <alignment horizontal="center"/>
    </xf>
    <xf numFmtId="0" fontId="0" fillId="23" borderId="3" xfId="0" applyFill="1" applyBorder="1"/>
    <xf numFmtId="0" fontId="0" fillId="23" borderId="3" xfId="0" applyFill="1" applyBorder="1" applyAlignment="1">
      <alignment horizontal="center" vertical="center"/>
    </xf>
    <xf numFmtId="0" fontId="0" fillId="20" borderId="5" xfId="0" applyFill="1" applyBorder="1" applyAlignment="1">
      <alignment horizontal="left"/>
    </xf>
    <xf numFmtId="0" fontId="10" fillId="20" borderId="12" xfId="0" applyFont="1" applyFill="1" applyBorder="1" applyAlignment="1">
      <alignment horizontal="center"/>
    </xf>
    <xf numFmtId="0" fontId="21" fillId="20" borderId="12" xfId="0" applyFont="1" applyFill="1" applyBorder="1"/>
    <xf numFmtId="0" fontId="21" fillId="20" borderId="15" xfId="0" applyFont="1" applyFill="1" applyBorder="1"/>
    <xf numFmtId="0" fontId="21" fillId="0" borderId="0" xfId="0" applyFont="1"/>
    <xf numFmtId="0" fontId="21" fillId="19" borderId="40" xfId="0" applyFont="1" applyFill="1" applyBorder="1"/>
    <xf numFmtId="0" fontId="10" fillId="19" borderId="12" xfId="0" applyFont="1" applyFill="1" applyBorder="1" applyAlignment="1">
      <alignment horizontal="center"/>
    </xf>
    <xf numFmtId="0" fontId="0" fillId="19" borderId="12" xfId="0" applyFill="1" applyBorder="1"/>
    <xf numFmtId="0" fontId="0" fillId="19" borderId="15" xfId="0" applyFill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7" fillId="20" borderId="21" xfId="0" applyFont="1" applyFill="1" applyBorder="1" applyAlignment="1">
      <alignment horizontal="left"/>
    </xf>
    <xf numFmtId="0" fontId="7" fillId="20" borderId="1" xfId="0" applyFont="1" applyFill="1" applyBorder="1" applyAlignment="1">
      <alignment horizontal="center"/>
    </xf>
    <xf numFmtId="0" fontId="0" fillId="20" borderId="23" xfId="0" applyFill="1" applyBorder="1" applyAlignment="1">
      <alignment horizontal="center"/>
    </xf>
    <xf numFmtId="0" fontId="7" fillId="19" borderId="41" xfId="0" applyFont="1" applyFill="1" applyBorder="1" applyAlignment="1">
      <alignment horizontal="right"/>
    </xf>
    <xf numFmtId="0" fontId="7" fillId="19" borderId="27" xfId="0" applyFont="1" applyFill="1" applyBorder="1" applyAlignment="1">
      <alignment horizontal="center"/>
    </xf>
    <xf numFmtId="0" fontId="0" fillId="19" borderId="0" xfId="0" applyFill="1" applyAlignment="1">
      <alignment horizontal="left"/>
    </xf>
    <xf numFmtId="0" fontId="0" fillId="19" borderId="23" xfId="0" applyFill="1" applyBorder="1" applyAlignment="1">
      <alignment horizontal="left"/>
    </xf>
    <xf numFmtId="0" fontId="0" fillId="23" borderId="54" xfId="0" applyFill="1" applyBorder="1"/>
    <xf numFmtId="0" fontId="0" fillId="23" borderId="54" xfId="0" applyFill="1" applyBorder="1" applyAlignment="1">
      <alignment horizontal="center" vertical="center"/>
    </xf>
    <xf numFmtId="0" fontId="0" fillId="20" borderId="21" xfId="0" applyFill="1" applyBorder="1" applyAlignment="1">
      <alignment horizontal="center"/>
    </xf>
    <xf numFmtId="0" fontId="5" fillId="20" borderId="1" xfId="0" applyFont="1" applyFill="1" applyBorder="1" applyAlignment="1">
      <alignment horizontal="center" wrapText="1"/>
    </xf>
    <xf numFmtId="0" fontId="25" fillId="20" borderId="0" xfId="0" applyFont="1" applyFill="1"/>
    <xf numFmtId="0" fontId="0" fillId="20" borderId="11" xfId="0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19" borderId="41" xfId="0" applyFill="1" applyBorder="1" applyAlignment="1">
      <alignment horizontal="center"/>
    </xf>
    <xf numFmtId="0" fontId="5" fillId="19" borderId="27" xfId="0" applyFont="1" applyFill="1" applyBorder="1" applyAlignment="1">
      <alignment horizontal="center" wrapText="1"/>
    </xf>
    <xf numFmtId="0" fontId="26" fillId="19" borderId="0" xfId="0" applyFont="1" applyFill="1"/>
    <xf numFmtId="0" fontId="0" fillId="19" borderId="11" xfId="0" applyFill="1" applyBorder="1" applyAlignment="1">
      <alignment horizontal="center"/>
    </xf>
    <xf numFmtId="0" fontId="0" fillId="20" borderId="24" xfId="0" applyFill="1" applyBorder="1" applyAlignment="1">
      <alignment horizontal="center"/>
    </xf>
    <xf numFmtId="0" fontId="5" fillId="20" borderId="3" xfId="0" applyFont="1" applyFill="1" applyBorder="1" applyAlignment="1">
      <alignment horizontal="center" wrapText="1"/>
    </xf>
    <xf numFmtId="0" fontId="0" fillId="20" borderId="14" xfId="0" applyFill="1" applyBorder="1" applyAlignment="1">
      <alignment horizontal="center"/>
    </xf>
    <xf numFmtId="0" fontId="0" fillId="23" borderId="53" xfId="0" applyFill="1" applyBorder="1"/>
    <xf numFmtId="0" fontId="0" fillId="23" borderId="53" xfId="0" applyFill="1" applyBorder="1" applyAlignment="1">
      <alignment horizontal="center" vertical="center"/>
    </xf>
    <xf numFmtId="0" fontId="0" fillId="20" borderId="64" xfId="0" applyFill="1" applyBorder="1" applyAlignment="1">
      <alignment horizontal="center"/>
    </xf>
    <xf numFmtId="0" fontId="5" fillId="20" borderId="65" xfId="0" applyFont="1" applyFill="1" applyBorder="1" applyAlignment="1">
      <alignment horizontal="center" vertical="center" wrapText="1"/>
    </xf>
    <xf numFmtId="0" fontId="25" fillId="20" borderId="17" xfId="0" applyFont="1" applyFill="1" applyBorder="1"/>
    <xf numFmtId="0" fontId="0" fillId="19" borderId="50" xfId="0" applyFill="1" applyBorder="1" applyAlignment="1">
      <alignment horizontal="center"/>
    </xf>
    <xf numFmtId="0" fontId="5" fillId="19" borderId="30" xfId="0" applyFont="1" applyFill="1" applyBorder="1" applyAlignment="1">
      <alignment horizontal="center" wrapText="1"/>
    </xf>
    <xf numFmtId="0" fontId="0" fillId="19" borderId="14" xfId="0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0" fontId="0" fillId="19" borderId="71" xfId="0" applyFill="1" applyBorder="1" applyAlignment="1">
      <alignment horizontal="center"/>
    </xf>
    <xf numFmtId="0" fontId="5" fillId="19" borderId="67" xfId="0" applyFont="1" applyFill="1" applyBorder="1" applyAlignment="1">
      <alignment horizontal="center" wrapText="1"/>
    </xf>
    <xf numFmtId="0" fontId="0" fillId="19" borderId="69" xfId="0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6" fillId="19" borderId="0" xfId="0" applyFont="1" applyFill="1" applyAlignment="1">
      <alignment horizontal="center"/>
    </xf>
    <xf numFmtId="0" fontId="0" fillId="19" borderId="46" xfId="0" applyFill="1" applyBorder="1" applyAlignment="1">
      <alignment horizontal="right"/>
    </xf>
    <xf numFmtId="0" fontId="21" fillId="19" borderId="5" xfId="0" applyFont="1" applyFill="1" applyBorder="1"/>
    <xf numFmtId="0" fontId="7" fillId="19" borderId="2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0" fillId="19" borderId="21" xfId="0" applyFill="1" applyBorder="1" applyAlignment="1">
      <alignment horizontal="center"/>
    </xf>
    <xf numFmtId="0" fontId="5" fillId="19" borderId="1" xfId="0" applyFont="1" applyFill="1" applyBorder="1" applyAlignment="1">
      <alignment horizontal="center" wrapText="1"/>
    </xf>
    <xf numFmtId="0" fontId="5" fillId="20" borderId="1" xfId="0" applyFont="1" applyFill="1" applyBorder="1" applyAlignment="1">
      <alignment horizontal="center"/>
    </xf>
    <xf numFmtId="0" fontId="0" fillId="19" borderId="24" xfId="0" applyFill="1" applyBorder="1" applyAlignment="1">
      <alignment horizontal="center"/>
    </xf>
    <xf numFmtId="0" fontId="5" fillId="19" borderId="3" xfId="0" applyFont="1" applyFill="1" applyBorder="1" applyAlignment="1">
      <alignment horizontal="center" wrapText="1"/>
    </xf>
    <xf numFmtId="0" fontId="0" fillId="19" borderId="72" xfId="0" applyFill="1" applyBorder="1" applyAlignment="1">
      <alignment horizontal="center"/>
    </xf>
    <xf numFmtId="0" fontId="5" fillId="19" borderId="73" xfId="0" applyFont="1" applyFill="1" applyBorder="1" applyAlignment="1">
      <alignment horizontal="center" wrapText="1"/>
    </xf>
    <xf numFmtId="0" fontId="0" fillId="19" borderId="74" xfId="0" applyFill="1" applyBorder="1" applyAlignment="1">
      <alignment horizontal="center"/>
    </xf>
    <xf numFmtId="0" fontId="0" fillId="19" borderId="67" xfId="0" applyFill="1" applyBorder="1" applyAlignment="1">
      <alignment horizontal="center"/>
    </xf>
    <xf numFmtId="0" fontId="5" fillId="4" borderId="68" xfId="0" applyFont="1" applyFill="1" applyBorder="1" applyAlignment="1">
      <alignment horizontal="center" wrapText="1"/>
    </xf>
    <xf numFmtId="0" fontId="0" fillId="19" borderId="68" xfId="0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0" fillId="19" borderId="26" xfId="0" applyFill="1" applyBorder="1" applyAlignment="1">
      <alignment horizontal="center"/>
    </xf>
    <xf numFmtId="0" fontId="0" fillId="19" borderId="38" xfId="0" applyFill="1" applyBorder="1" applyAlignment="1">
      <alignment horizontal="center"/>
    </xf>
    <xf numFmtId="0" fontId="5" fillId="4" borderId="17" xfId="0" applyFont="1" applyFill="1" applyBorder="1" applyAlignment="1">
      <alignment horizontal="center" wrapText="1"/>
    </xf>
    <xf numFmtId="0" fontId="26" fillId="19" borderId="17" xfId="0" applyFont="1" applyFill="1" applyBorder="1"/>
    <xf numFmtId="0" fontId="0" fillId="19" borderId="34" xfId="0" applyFill="1" applyBorder="1" applyAlignment="1">
      <alignment horizontal="center"/>
    </xf>
    <xf numFmtId="0" fontId="5" fillId="19" borderId="68" xfId="0" applyFont="1" applyFill="1" applyBorder="1" applyAlignment="1">
      <alignment horizontal="center" wrapText="1"/>
    </xf>
    <xf numFmtId="0" fontId="0" fillId="19" borderId="69" xfId="0" applyFill="1" applyBorder="1" applyAlignment="1">
      <alignment horizontal="center" vertical="center"/>
    </xf>
    <xf numFmtId="0" fontId="0" fillId="19" borderId="13" xfId="0" applyFill="1" applyBorder="1" applyAlignment="1">
      <alignment horizontal="center"/>
    </xf>
    <xf numFmtId="0" fontId="10" fillId="19" borderId="31" xfId="0" applyFont="1" applyFill="1" applyBorder="1" applyAlignment="1">
      <alignment horizontal="center"/>
    </xf>
    <xf numFmtId="0" fontId="7" fillId="0" borderId="0" xfId="0" applyFont="1"/>
    <xf numFmtId="0" fontId="0" fillId="19" borderId="23" xfId="0" applyFill="1" applyBorder="1"/>
    <xf numFmtId="0" fontId="0" fillId="20" borderId="26" xfId="0" applyFill="1" applyBorder="1" applyAlignment="1">
      <alignment horizontal="center"/>
    </xf>
    <xf numFmtId="0" fontId="0" fillId="19" borderId="75" xfId="0" applyFill="1" applyBorder="1" applyAlignment="1">
      <alignment horizontal="center"/>
    </xf>
    <xf numFmtId="0" fontId="5" fillId="19" borderId="76" xfId="0" applyFont="1" applyFill="1" applyBorder="1" applyAlignment="1">
      <alignment horizontal="center" wrapText="1"/>
    </xf>
    <xf numFmtId="0" fontId="0" fillId="0" borderId="77" xfId="0" applyBorder="1" applyAlignment="1">
      <alignment horizontal="center"/>
    </xf>
    <xf numFmtId="0" fontId="0" fillId="19" borderId="25" xfId="0" applyFill="1" applyBorder="1" applyAlignment="1">
      <alignment horizontal="center"/>
    </xf>
    <xf numFmtId="0" fontId="5" fillId="19" borderId="4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0" borderId="67" xfId="0" applyFill="1" applyBorder="1" applyAlignment="1">
      <alignment horizontal="center"/>
    </xf>
    <xf numFmtId="0" fontId="5" fillId="20" borderId="68" xfId="0" applyFont="1" applyFill="1" applyBorder="1" applyAlignment="1">
      <alignment horizontal="center" wrapText="1"/>
    </xf>
    <xf numFmtId="0" fontId="5" fillId="19" borderId="3" xfId="0" applyFont="1" applyFill="1" applyBorder="1" applyAlignment="1">
      <alignment horizontal="center" vertical="center" wrapText="1"/>
    </xf>
    <xf numFmtId="0" fontId="26" fillId="19" borderId="0" xfId="0" applyFont="1" applyFill="1" applyAlignment="1">
      <alignment vertical="center"/>
    </xf>
    <xf numFmtId="0" fontId="0" fillId="0" borderId="14" xfId="0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26" fillId="19" borderId="38" xfId="0" applyFont="1" applyFill="1" applyBorder="1" applyAlignment="1">
      <alignment horizontal="center"/>
    </xf>
    <xf numFmtId="0" fontId="5" fillId="20" borderId="21" xfId="0" applyFont="1" applyFill="1" applyBorder="1" applyAlignment="1">
      <alignment horizontal="center"/>
    </xf>
    <xf numFmtId="0" fontId="5" fillId="20" borderId="16" xfId="0" applyFont="1" applyFill="1" applyBorder="1" applyAlignment="1">
      <alignment horizontal="center"/>
    </xf>
    <xf numFmtId="0" fontId="5" fillId="20" borderId="8" xfId="0" applyFont="1" applyFill="1" applyBorder="1" applyAlignment="1">
      <alignment horizontal="center" wrapText="1"/>
    </xf>
    <xf numFmtId="0" fontId="26" fillId="19" borderId="42" xfId="0" applyFont="1" applyFill="1" applyBorder="1"/>
    <xf numFmtId="0" fontId="0" fillId="20" borderId="13" xfId="0" applyFill="1" applyBorder="1" applyAlignment="1">
      <alignment horizontal="center"/>
    </xf>
    <xf numFmtId="0" fontId="7" fillId="20" borderId="0" xfId="0" applyFont="1" applyFill="1" applyAlignment="1">
      <alignment horizontal="left"/>
    </xf>
    <xf numFmtId="0" fontId="0" fillId="19" borderId="16" xfId="0" applyFill="1" applyBorder="1" applyAlignment="1">
      <alignment horizontal="center"/>
    </xf>
    <xf numFmtId="0" fontId="5" fillId="19" borderId="8" xfId="0" applyFont="1" applyFill="1" applyBorder="1" applyAlignment="1">
      <alignment horizontal="center" wrapText="1"/>
    </xf>
    <xf numFmtId="0" fontId="26" fillId="19" borderId="22" xfId="0" applyFont="1" applyFill="1" applyBorder="1"/>
    <xf numFmtId="0" fontId="6" fillId="19" borderId="2" xfId="0" applyFont="1" applyFill="1" applyBorder="1" applyAlignment="1">
      <alignment horizontal="center"/>
    </xf>
    <xf numFmtId="0" fontId="0" fillId="20" borderId="12" xfId="0" applyFill="1" applyBorder="1"/>
    <xf numFmtId="0" fontId="0" fillId="20" borderId="15" xfId="0" applyFill="1" applyBorder="1"/>
    <xf numFmtId="0" fontId="0" fillId="19" borderId="20" xfId="0" applyFill="1" applyBorder="1"/>
    <xf numFmtId="0" fontId="0" fillId="20" borderId="1" xfId="0" applyFill="1" applyBorder="1" applyAlignment="1">
      <alignment horizontal="center" wrapText="1"/>
    </xf>
    <xf numFmtId="0" fontId="25" fillId="20" borderId="0" xfId="0" applyFont="1" applyFill="1" applyAlignment="1">
      <alignment horizontal="right"/>
    </xf>
    <xf numFmtId="0" fontId="5" fillId="19" borderId="1" xfId="0" applyFont="1" applyFill="1" applyBorder="1" applyAlignment="1">
      <alignment horizontal="center"/>
    </xf>
    <xf numFmtId="0" fontId="26" fillId="19" borderId="49" xfId="0" applyFont="1" applyFill="1" applyBorder="1"/>
    <xf numFmtId="0" fontId="0" fillId="20" borderId="3" xfId="0" applyFill="1" applyBorder="1" applyAlignment="1">
      <alignment horizontal="center" wrapText="1"/>
    </xf>
    <xf numFmtId="0" fontId="14" fillId="19" borderId="76" xfId="0" applyFont="1" applyFill="1" applyBorder="1" applyAlignment="1">
      <alignment horizontal="center" wrapText="1"/>
    </xf>
    <xf numFmtId="0" fontId="0" fillId="19" borderId="77" xfId="0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5" fillId="20" borderId="17" xfId="0" applyFont="1" applyFill="1" applyBorder="1" applyAlignment="1">
      <alignment horizontal="right" wrapText="1"/>
    </xf>
    <xf numFmtId="0" fontId="5" fillId="19" borderId="38" xfId="0" applyFont="1" applyFill="1" applyBorder="1" applyAlignment="1">
      <alignment horizontal="center"/>
    </xf>
    <xf numFmtId="0" fontId="5" fillId="19" borderId="17" xfId="0" applyFont="1" applyFill="1" applyBorder="1" applyAlignment="1">
      <alignment horizontal="center" wrapText="1"/>
    </xf>
    <xf numFmtId="0" fontId="26" fillId="19" borderId="49" xfId="0" applyFont="1" applyFill="1" applyBorder="1" applyAlignment="1">
      <alignment horizontal="right"/>
    </xf>
    <xf numFmtId="0" fontId="25" fillId="20" borderId="17" xfId="0" applyFont="1" applyFill="1" applyBorder="1" applyAlignment="1">
      <alignment horizontal="right"/>
    </xf>
    <xf numFmtId="0" fontId="5" fillId="19" borderId="2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20" borderId="32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5" fillId="20" borderId="38" xfId="0" applyFont="1" applyFill="1" applyBorder="1" applyAlignment="1">
      <alignment horizontal="center"/>
    </xf>
    <xf numFmtId="0" fontId="0" fillId="20" borderId="3" xfId="0" applyFill="1" applyBorder="1" applyAlignment="1">
      <alignment horizontal="center"/>
    </xf>
    <xf numFmtId="0" fontId="5" fillId="20" borderId="67" xfId="0" applyFont="1" applyFill="1" applyBorder="1" applyAlignment="1">
      <alignment horizontal="center"/>
    </xf>
    <xf numFmtId="0" fontId="5" fillId="20" borderId="27" xfId="0" applyFont="1" applyFill="1" applyBorder="1" applyAlignment="1">
      <alignment horizontal="center" wrapText="1"/>
    </xf>
    <xf numFmtId="0" fontId="14" fillId="19" borderId="1" xfId="0" applyFont="1" applyFill="1" applyBorder="1" applyAlignment="1">
      <alignment horizontal="center" wrapText="1"/>
    </xf>
    <xf numFmtId="0" fontId="5" fillId="20" borderId="24" xfId="0" applyFont="1" applyFill="1" applyBorder="1" applyAlignment="1">
      <alignment horizontal="center"/>
    </xf>
    <xf numFmtId="0" fontId="5" fillId="20" borderId="30" xfId="0" applyFont="1" applyFill="1" applyBorder="1" applyAlignment="1">
      <alignment horizontal="center" wrapText="1"/>
    </xf>
    <xf numFmtId="0" fontId="5" fillId="20" borderId="70" xfId="0" applyFont="1" applyFill="1" applyBorder="1" applyAlignment="1">
      <alignment horizontal="center" wrapText="1"/>
    </xf>
    <xf numFmtId="0" fontId="5" fillId="20" borderId="11" xfId="0" applyFont="1" applyFill="1" applyBorder="1" applyAlignment="1">
      <alignment horizontal="center" wrapText="1"/>
    </xf>
    <xf numFmtId="0" fontId="0" fillId="19" borderId="2" xfId="0" applyFill="1" applyBorder="1"/>
    <xf numFmtId="0" fontId="6" fillId="19" borderId="2" xfId="0" applyFont="1" applyFill="1" applyBorder="1" applyAlignment="1">
      <alignment horizontal="left"/>
    </xf>
    <xf numFmtId="0" fontId="5" fillId="20" borderId="42" xfId="0" applyFont="1" applyFill="1" applyBorder="1" applyAlignment="1">
      <alignment horizontal="center" wrapText="1"/>
    </xf>
    <xf numFmtId="0" fontId="5" fillId="20" borderId="28" xfId="0" applyFont="1" applyFill="1" applyBorder="1" applyAlignment="1">
      <alignment horizontal="center" wrapText="1"/>
    </xf>
    <xf numFmtId="0" fontId="33" fillId="0" borderId="0" xfId="1" applyFont="1" applyFill="1"/>
    <xf numFmtId="0" fontId="18" fillId="10" borderId="49" xfId="0" applyFont="1" applyFill="1" applyBorder="1" applyAlignment="1">
      <alignment horizontal="center"/>
    </xf>
    <xf numFmtId="0" fontId="18" fillId="10" borderId="0" xfId="0" applyFont="1" applyFill="1" applyAlignment="1">
      <alignment horizontal="center"/>
    </xf>
    <xf numFmtId="0" fontId="0" fillId="0" borderId="0" xfId="0"/>
    <xf numFmtId="0" fontId="0" fillId="10" borderId="5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32" fillId="10" borderId="7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4" borderId="43" xfId="0" applyFill="1" applyBorder="1" applyAlignment="1">
      <alignment horizontal="center"/>
    </xf>
    <xf numFmtId="0" fontId="0" fillId="4" borderId="46" xfId="0" applyFill="1" applyBorder="1"/>
    <xf numFmtId="0" fontId="0" fillId="4" borderId="47" xfId="0" applyFill="1" applyBorder="1"/>
    <xf numFmtId="0" fontId="5" fillId="4" borderId="34" xfId="0" applyFont="1" applyFill="1" applyBorder="1" applyAlignment="1">
      <alignment vertical="center" wrapText="1"/>
    </xf>
    <xf numFmtId="0" fontId="5" fillId="4" borderId="35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vertical="center" wrapText="1"/>
    </xf>
    <xf numFmtId="0" fontId="5" fillId="4" borderId="37" xfId="0" applyFont="1" applyFill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5" borderId="43" xfId="0" applyFont="1" applyFill="1" applyBorder="1" applyAlignment="1">
      <alignment horizontal="left"/>
    </xf>
    <xf numFmtId="0" fontId="5" fillId="5" borderId="46" xfId="0" applyFont="1" applyFill="1" applyBorder="1" applyAlignment="1">
      <alignment horizontal="left"/>
    </xf>
    <xf numFmtId="0" fontId="5" fillId="5" borderId="47" xfId="0" applyFont="1" applyFill="1" applyBorder="1" applyAlignment="1">
      <alignment horizontal="left"/>
    </xf>
    <xf numFmtId="0" fontId="5" fillId="5" borderId="46" xfId="0" applyFont="1" applyFill="1" applyBorder="1"/>
    <xf numFmtId="0" fontId="5" fillId="5" borderId="47" xfId="0" applyFont="1" applyFill="1" applyBorder="1"/>
    <xf numFmtId="0" fontId="20" fillId="23" borderId="59" xfId="0" applyFont="1" applyFill="1" applyBorder="1" applyAlignment="1">
      <alignment horizontal="center" vertical="center" wrapText="1"/>
    </xf>
    <xf numFmtId="0" fontId="20" fillId="23" borderId="48" xfId="0" applyFont="1" applyFill="1" applyBorder="1" applyAlignment="1">
      <alignment horizontal="center" vertical="center" wrapText="1"/>
    </xf>
    <xf numFmtId="0" fontId="20" fillId="23" borderId="60" xfId="0" applyFont="1" applyFill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6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23" borderId="55" xfId="0" applyFill="1" applyBorder="1" applyAlignment="1">
      <alignment vertical="center"/>
    </xf>
    <xf numFmtId="0" fontId="0" fillId="23" borderId="51" xfId="0" applyFill="1" applyBorder="1" applyAlignment="1">
      <alignment vertical="center"/>
    </xf>
    <xf numFmtId="0" fontId="0" fillId="23" borderId="52" xfId="0" applyFill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23" borderId="57" xfId="0" applyFill="1" applyBorder="1" applyAlignment="1">
      <alignment horizontal="center" vertical="center"/>
    </xf>
    <xf numFmtId="0" fontId="0" fillId="23" borderId="61" xfId="0" applyFill="1" applyBorder="1" applyAlignment="1">
      <alignment horizontal="center" vertical="center"/>
    </xf>
    <xf numFmtId="0" fontId="0" fillId="23" borderId="63" xfId="0" applyFill="1" applyBorder="1" applyAlignment="1">
      <alignment horizontal="center" vertical="center"/>
    </xf>
    <xf numFmtId="0" fontId="20" fillId="23" borderId="56" xfId="0" applyFont="1" applyFill="1" applyBorder="1" applyAlignment="1">
      <alignment horizontal="center" vertical="center" wrapText="1"/>
    </xf>
    <xf numFmtId="0" fontId="0" fillId="23" borderId="17" xfId="0" applyFill="1" applyBorder="1" applyAlignment="1">
      <alignment horizontal="center" vertical="center" wrapText="1"/>
    </xf>
    <xf numFmtId="0" fontId="0" fillId="23" borderId="62" xfId="0" applyFill="1" applyBorder="1" applyAlignment="1">
      <alignment horizontal="center" vertical="center" wrapText="1"/>
    </xf>
    <xf numFmtId="0" fontId="20" fillId="23" borderId="55" xfId="0" applyFont="1" applyFill="1" applyBorder="1" applyAlignment="1">
      <alignment horizontal="center" vertical="center"/>
    </xf>
    <xf numFmtId="0" fontId="0" fillId="23" borderId="51" xfId="0" applyFill="1" applyBorder="1" applyAlignment="1">
      <alignment horizontal="center" vertical="center"/>
    </xf>
    <xf numFmtId="0" fontId="0" fillId="23" borderId="52" xfId="0" applyFill="1" applyBorder="1" applyAlignment="1">
      <alignment horizontal="center" vertical="center"/>
    </xf>
    <xf numFmtId="0" fontId="20" fillId="23" borderId="56" xfId="0" applyFont="1" applyFill="1" applyBorder="1" applyAlignment="1">
      <alignment horizontal="center" vertical="center"/>
    </xf>
    <xf numFmtId="0" fontId="0" fillId="23" borderId="17" xfId="0" applyFill="1" applyBorder="1" applyAlignment="1">
      <alignment horizontal="center" vertical="center"/>
    </xf>
    <xf numFmtId="0" fontId="0" fillId="23" borderId="62" xfId="0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3" borderId="55" xfId="0" applyFill="1" applyBorder="1" applyAlignment="1">
      <alignment horizontal="left" vertical="center"/>
    </xf>
    <xf numFmtId="0" fontId="0" fillId="23" borderId="51" xfId="0" applyFill="1" applyBorder="1" applyAlignment="1">
      <alignment horizontal="left" vertical="center"/>
    </xf>
    <xf numFmtId="0" fontId="0" fillId="23" borderId="56" xfId="0" applyFill="1" applyBorder="1" applyAlignment="1">
      <alignment horizontal="center" vertical="center"/>
    </xf>
    <xf numFmtId="0" fontId="7" fillId="13" borderId="1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13" borderId="0" xfId="0" applyFont="1" applyFill="1" applyAlignment="1">
      <alignment horizontal="right"/>
    </xf>
    <xf numFmtId="0" fontId="34" fillId="20" borderId="12" xfId="0" applyFont="1" applyFill="1" applyBorder="1" applyAlignment="1">
      <alignment horizontal="center" vertical="top" wrapText="1"/>
    </xf>
    <xf numFmtId="0" fontId="34" fillId="20" borderId="12" xfId="0" applyFont="1" applyFill="1" applyBorder="1" applyAlignment="1">
      <alignment horizontal="center" vertical="top" wrapText="1"/>
    </xf>
    <xf numFmtId="0" fontId="0" fillId="0" borderId="22" xfId="0" applyBorder="1" applyAlignment="1"/>
  </cellXfs>
  <cellStyles count="2">
    <cellStyle name="Hipervínculo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</dxf>
  </dxfs>
  <tableStyles count="0" defaultTableStyle="TableStyleMedium2" defaultPivotStyle="PivotStyleLight16"/>
  <colors>
    <mruColors>
      <color rgb="FF80F293"/>
      <color rgb="FFFFFF66"/>
      <color rgb="FFFF99FF"/>
      <color rgb="FF00FF00"/>
      <color rgb="FFD6FAE2"/>
      <color rgb="FF72BA79"/>
      <color rgb="FFFFCCFF"/>
      <color rgb="FFFFFF99"/>
      <color rgb="FFD29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pv.es/entidades/BBAA/info/U01191538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8"/>
  <sheetViews>
    <sheetView tabSelected="1" zoomScale="83" zoomScaleNormal="83" workbookViewId="0">
      <selection activeCell="D5" sqref="D5"/>
    </sheetView>
  </sheetViews>
  <sheetFormatPr baseColWidth="10" defaultColWidth="11.28515625" defaultRowHeight="15" x14ac:dyDescent="0.25"/>
  <cols>
    <col min="1" max="1" width="4.7109375" style="6" customWidth="1"/>
    <col min="2" max="2" width="38.140625" style="6" customWidth="1"/>
    <col min="3" max="3" width="2.42578125" style="6" customWidth="1"/>
    <col min="4" max="4" width="10.7109375" style="6" customWidth="1"/>
    <col min="5" max="6" width="5" style="6" customWidth="1"/>
    <col min="7" max="7" width="38.140625" style="6" customWidth="1"/>
    <col min="8" max="8" width="2.85546875" style="6" customWidth="1"/>
    <col min="9" max="9" width="8.85546875" style="6" customWidth="1"/>
    <col min="10" max="10" width="4.7109375" style="6" customWidth="1"/>
    <col min="11" max="11" width="5.140625" style="6" bestFit="1" customWidth="1"/>
    <col min="12" max="12" width="42.140625" style="6" customWidth="1"/>
    <col min="13" max="13" width="3.5703125" style="6" customWidth="1"/>
    <col min="14" max="14" width="8.85546875" style="6" customWidth="1"/>
    <col min="15" max="15" width="5" style="6" customWidth="1"/>
    <col min="16" max="16" width="7.140625" style="6" customWidth="1"/>
    <col min="17" max="17" width="39.7109375" style="6" bestFit="1" customWidth="1"/>
    <col min="18" max="18" width="3.7109375" style="6" customWidth="1"/>
    <col min="19" max="19" width="8.85546875" style="6" customWidth="1"/>
    <col min="20" max="20" width="7.140625" style="6" customWidth="1"/>
    <col min="21" max="23" width="5" style="6" customWidth="1"/>
    <col min="24" max="24" width="23.28515625" style="6" customWidth="1"/>
    <col min="25" max="25" width="4" style="6" customWidth="1"/>
    <col min="26" max="26" width="7.7109375" style="6" customWidth="1"/>
    <col min="27" max="27" width="2.28515625" style="6" customWidth="1"/>
    <col min="28" max="28" width="9.28515625" style="6" customWidth="1"/>
    <col min="29" max="29" width="6.85546875" style="6" customWidth="1"/>
    <col min="30" max="30" width="5" style="6" customWidth="1"/>
    <col min="31" max="31" width="9.140625" style="6" customWidth="1"/>
    <col min="32" max="32" width="9.7109375" style="6" customWidth="1"/>
    <col min="33" max="16384" width="11.28515625" style="6"/>
  </cols>
  <sheetData>
    <row r="1" spans="1:23" s="24" customFormat="1" ht="36" x14ac:dyDescent="0.55000000000000004">
      <c r="A1" s="31"/>
      <c r="B1" s="277" t="s">
        <v>119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9"/>
      <c r="N1" s="279"/>
      <c r="O1" s="279"/>
      <c r="P1" s="279"/>
      <c r="Q1" s="279"/>
      <c r="R1" s="31"/>
      <c r="S1" s="31"/>
      <c r="T1" s="31"/>
      <c r="U1" s="31"/>
      <c r="V1" s="31"/>
      <c r="W1" s="31"/>
    </row>
    <row r="2" spans="1:23" ht="35.25" customHeight="1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7.25" x14ac:dyDescent="0.25">
      <c r="A3" s="32"/>
      <c r="B3" s="33" t="s">
        <v>2</v>
      </c>
      <c r="C3" s="34"/>
      <c r="D3" s="35"/>
      <c r="E3"/>
      <c r="F3" s="32"/>
      <c r="G3" s="33" t="s">
        <v>3</v>
      </c>
      <c r="H3" s="34"/>
      <c r="I3" s="35"/>
      <c r="J3"/>
      <c r="K3" s="32"/>
      <c r="L3" s="33" t="s">
        <v>176</v>
      </c>
      <c r="M3" s="34"/>
      <c r="N3" s="35"/>
      <c r="O3"/>
      <c r="P3" s="32"/>
      <c r="Q3" s="33" t="s">
        <v>15</v>
      </c>
      <c r="R3" s="34"/>
      <c r="S3" s="35"/>
      <c r="T3"/>
      <c r="U3"/>
      <c r="V3"/>
      <c r="W3"/>
    </row>
    <row r="4" spans="1:23" x14ac:dyDescent="0.25">
      <c r="A4" s="36" t="s">
        <v>0</v>
      </c>
      <c r="B4" s="37" t="s">
        <v>9</v>
      </c>
      <c r="C4" s="38" t="s">
        <v>1</v>
      </c>
      <c r="D4" s="39"/>
      <c r="E4" s="40"/>
      <c r="F4" s="36" t="s">
        <v>0</v>
      </c>
      <c r="G4" s="37" t="s">
        <v>9</v>
      </c>
      <c r="H4" s="38" t="s">
        <v>1</v>
      </c>
      <c r="I4" s="39"/>
      <c r="J4"/>
      <c r="K4" s="36" t="s">
        <v>0</v>
      </c>
      <c r="L4" s="37" t="s">
        <v>9</v>
      </c>
      <c r="M4" s="38" t="s">
        <v>1</v>
      </c>
      <c r="N4" s="39"/>
      <c r="O4" s="40"/>
      <c r="P4" s="36" t="s">
        <v>0</v>
      </c>
      <c r="Q4" s="37" t="s">
        <v>9</v>
      </c>
      <c r="R4" s="38" t="s">
        <v>1</v>
      </c>
      <c r="S4" s="39"/>
      <c r="T4" s="40"/>
      <c r="U4" s="40"/>
      <c r="V4" s="40"/>
      <c r="W4"/>
    </row>
    <row r="5" spans="1:23" ht="14.65" customHeight="1" x14ac:dyDescent="0.25">
      <c r="A5" s="41">
        <v>15</v>
      </c>
      <c r="B5" s="42" t="s">
        <v>72</v>
      </c>
      <c r="C5" s="43">
        <f>IF(D5="x",A5,0)</f>
        <v>0</v>
      </c>
      <c r="D5" s="2"/>
      <c r="E5" s="44"/>
      <c r="F5" s="41">
        <v>15</v>
      </c>
      <c r="G5" s="45" t="s">
        <v>44</v>
      </c>
      <c r="H5" s="43">
        <f t="shared" ref="H5:H9" si="0">IF(I5="X",F5,0)</f>
        <v>0</v>
      </c>
      <c r="I5" s="2"/>
      <c r="J5"/>
      <c r="K5" s="41">
        <v>6</v>
      </c>
      <c r="L5" s="46" t="s">
        <v>47</v>
      </c>
      <c r="M5" s="43">
        <f>IF(N5="x",K5,0)</f>
        <v>0</v>
      </c>
      <c r="N5" s="2"/>
      <c r="O5" s="44"/>
      <c r="P5" s="41">
        <v>6</v>
      </c>
      <c r="Q5" s="47" t="s">
        <v>16</v>
      </c>
      <c r="R5" s="43">
        <f t="shared" ref="R5:R31" si="1">IF(S5="X",P5,0)</f>
        <v>0</v>
      </c>
      <c r="S5" s="2"/>
      <c r="T5" s="44"/>
      <c r="U5" s="44"/>
      <c r="V5" s="44"/>
      <c r="W5"/>
    </row>
    <row r="6" spans="1:23" ht="14.85" customHeight="1" thickBot="1" x14ac:dyDescent="0.3">
      <c r="A6" s="41">
        <v>15</v>
      </c>
      <c r="B6" s="48" t="s">
        <v>109</v>
      </c>
      <c r="C6" s="43">
        <f t="shared" ref="C6:C7" si="2">IF(D6="X",A6,0)</f>
        <v>0</v>
      </c>
      <c r="D6" s="2"/>
      <c r="E6" s="44"/>
      <c r="F6" s="41">
        <v>15</v>
      </c>
      <c r="G6" s="49" t="s">
        <v>117</v>
      </c>
      <c r="H6" s="43">
        <f t="shared" si="0"/>
        <v>0</v>
      </c>
      <c r="I6" s="2"/>
      <c r="J6"/>
      <c r="K6" s="50">
        <v>6</v>
      </c>
      <c r="L6" s="51" t="s">
        <v>64</v>
      </c>
      <c r="M6" s="43">
        <f t="shared" ref="M6:M12" si="3">IF(N6="X",K6,0)</f>
        <v>0</v>
      </c>
      <c r="N6" s="4"/>
      <c r="O6" s="44"/>
      <c r="P6" s="50">
        <v>6</v>
      </c>
      <c r="Q6" s="52" t="s">
        <v>17</v>
      </c>
      <c r="R6" s="43">
        <f t="shared" si="1"/>
        <v>0</v>
      </c>
      <c r="S6" s="4"/>
      <c r="T6" s="44"/>
      <c r="U6" s="44"/>
      <c r="V6" s="44"/>
      <c r="W6"/>
    </row>
    <row r="7" spans="1:23" ht="13.9" customHeight="1" x14ac:dyDescent="0.25">
      <c r="A7" s="41">
        <v>15</v>
      </c>
      <c r="B7" s="42" t="s">
        <v>12</v>
      </c>
      <c r="C7" s="43">
        <f t="shared" si="2"/>
        <v>0</v>
      </c>
      <c r="D7" s="2"/>
      <c r="E7" s="44"/>
      <c r="F7" s="41">
        <v>15</v>
      </c>
      <c r="G7" s="53" t="s">
        <v>118</v>
      </c>
      <c r="H7" s="43">
        <f t="shared" si="0"/>
        <v>0</v>
      </c>
      <c r="I7" s="2"/>
      <c r="J7"/>
      <c r="K7" s="54">
        <v>9</v>
      </c>
      <c r="L7" s="55" t="s">
        <v>46</v>
      </c>
      <c r="M7" s="43">
        <f t="shared" si="3"/>
        <v>0</v>
      </c>
      <c r="N7" s="29"/>
      <c r="O7" s="44" t="s">
        <v>65</v>
      </c>
      <c r="P7" s="41">
        <v>6</v>
      </c>
      <c r="Q7" s="47" t="s">
        <v>18</v>
      </c>
      <c r="R7" s="43">
        <f t="shared" si="1"/>
        <v>0</v>
      </c>
      <c r="S7" s="2"/>
      <c r="T7" s="44"/>
      <c r="U7" s="44"/>
      <c r="V7" s="44"/>
      <c r="W7"/>
    </row>
    <row r="8" spans="1:23" ht="14.65" customHeight="1" thickBot="1" x14ac:dyDescent="0.3">
      <c r="A8" s="50">
        <v>9</v>
      </c>
      <c r="B8" s="56" t="s">
        <v>73</v>
      </c>
      <c r="C8" s="43">
        <f>IF(D8="X",A8,0)</f>
        <v>0</v>
      </c>
      <c r="D8" s="4"/>
      <c r="E8" s="44"/>
      <c r="F8" s="50">
        <v>9</v>
      </c>
      <c r="G8" s="57" t="s">
        <v>75</v>
      </c>
      <c r="H8" s="43">
        <f t="shared" si="0"/>
        <v>0</v>
      </c>
      <c r="I8" s="4"/>
      <c r="J8"/>
      <c r="K8" s="50">
        <v>9</v>
      </c>
      <c r="L8" s="58" t="s">
        <v>45</v>
      </c>
      <c r="M8" s="43">
        <f t="shared" si="3"/>
        <v>0</v>
      </c>
      <c r="N8" s="4"/>
      <c r="O8" s="44" t="s">
        <v>65</v>
      </c>
      <c r="P8" s="41">
        <v>6</v>
      </c>
      <c r="Q8" s="47" t="s">
        <v>19</v>
      </c>
      <c r="R8" s="43">
        <f t="shared" si="1"/>
        <v>0</v>
      </c>
      <c r="S8" s="2"/>
      <c r="T8" s="44"/>
      <c r="U8" s="44"/>
      <c r="V8" s="44"/>
      <c r="W8"/>
    </row>
    <row r="9" spans="1:23" ht="13.9" customHeight="1" thickBot="1" x14ac:dyDescent="0.3">
      <c r="A9" s="59">
        <v>6</v>
      </c>
      <c r="B9" s="60" t="s">
        <v>179</v>
      </c>
      <c r="C9" s="43">
        <f>IF(D9="X",A9,0)</f>
        <v>0</v>
      </c>
      <c r="D9" s="28"/>
      <c r="E9" s="44"/>
      <c r="F9" s="59">
        <v>6</v>
      </c>
      <c r="G9" s="61" t="s">
        <v>74</v>
      </c>
      <c r="H9" s="43">
        <f t="shared" si="0"/>
        <v>0</v>
      </c>
      <c r="I9" s="28"/>
      <c r="J9"/>
      <c r="K9" s="54">
        <v>15</v>
      </c>
      <c r="L9" s="62" t="s">
        <v>49</v>
      </c>
      <c r="M9" s="63">
        <f t="shared" si="3"/>
        <v>0</v>
      </c>
      <c r="N9" s="29"/>
      <c r="O9" s="44"/>
      <c r="P9" s="41">
        <v>6</v>
      </c>
      <c r="Q9" s="64" t="s">
        <v>114</v>
      </c>
      <c r="R9" s="43">
        <f t="shared" si="1"/>
        <v>0</v>
      </c>
      <c r="S9" s="2"/>
      <c r="T9" s="44"/>
      <c r="U9" s="44"/>
      <c r="V9" s="44"/>
      <c r="W9"/>
    </row>
    <row r="10" spans="1:23" ht="14.65" customHeight="1" thickBot="1" x14ac:dyDescent="0.3">
      <c r="A10" s="65">
        <f>SUM(A5:A9)</f>
        <v>60</v>
      </c>
      <c r="B10" s="66"/>
      <c r="C10" s="67"/>
      <c r="D10" s="65">
        <f>SUM(C5:C9)</f>
        <v>0</v>
      </c>
      <c r="E10" s="44"/>
      <c r="F10" s="65">
        <f>SUM(F5:F9)</f>
        <v>60</v>
      </c>
      <c r="G10" s="68"/>
      <c r="H10" s="67"/>
      <c r="I10" s="65">
        <f>SUM(H5:H9)</f>
        <v>0</v>
      </c>
      <c r="J10"/>
      <c r="K10" s="69">
        <v>15</v>
      </c>
      <c r="L10" s="70" t="s">
        <v>48</v>
      </c>
      <c r="M10" s="63">
        <f t="shared" si="3"/>
        <v>0</v>
      </c>
      <c r="N10" s="15"/>
      <c r="O10" s="71"/>
      <c r="P10" s="41">
        <v>6</v>
      </c>
      <c r="Q10" s="47" t="s">
        <v>20</v>
      </c>
      <c r="R10" s="43">
        <f t="shared" si="1"/>
        <v>0</v>
      </c>
      <c r="S10" s="2"/>
      <c r="T10" s="71"/>
      <c r="U10" s="44"/>
      <c r="V10" s="44"/>
      <c r="W10"/>
    </row>
    <row r="11" spans="1:23" ht="14.65" customHeight="1" x14ac:dyDescent="0.25">
      <c r="A11"/>
      <c r="B11" s="72"/>
      <c r="C11" s="67"/>
      <c r="D11" s="44"/>
      <c r="E11" s="44"/>
      <c r="F11" s="44"/>
      <c r="G11" s="72"/>
      <c r="H11" s="67"/>
      <c r="I11" s="44"/>
      <c r="J11"/>
      <c r="K11" s="69">
        <v>15</v>
      </c>
      <c r="L11" s="70" t="s">
        <v>50</v>
      </c>
      <c r="M11" s="63">
        <f t="shared" si="3"/>
        <v>0</v>
      </c>
      <c r="N11" s="15"/>
      <c r="O11" s="71"/>
      <c r="P11" s="41">
        <v>6</v>
      </c>
      <c r="Q11" s="47" t="s">
        <v>21</v>
      </c>
      <c r="R11" s="43">
        <f t="shared" si="1"/>
        <v>0</v>
      </c>
      <c r="S11" s="2"/>
      <c r="T11" s="71"/>
      <c r="U11" s="44"/>
      <c r="V11" s="44"/>
      <c r="W11"/>
    </row>
    <row r="12" spans="1:23" ht="14.65" customHeight="1" thickBot="1" x14ac:dyDescent="0.3">
      <c r="A12" s="44"/>
      <c r="B12" s="72"/>
      <c r="C12" s="67"/>
      <c r="D12" s="44"/>
      <c r="E12" s="44"/>
      <c r="F12" s="44"/>
      <c r="G12" s="72"/>
      <c r="H12" s="67"/>
      <c r="I12"/>
      <c r="J12"/>
      <c r="K12" s="73">
        <v>15</v>
      </c>
      <c r="L12" s="70" t="s">
        <v>51</v>
      </c>
      <c r="M12" s="63">
        <f t="shared" si="3"/>
        <v>0</v>
      </c>
      <c r="N12" s="17"/>
      <c r="O12" s="71"/>
      <c r="P12" s="41">
        <v>6</v>
      </c>
      <c r="Q12" s="47" t="s">
        <v>22</v>
      </c>
      <c r="R12" s="43">
        <f t="shared" si="1"/>
        <v>0</v>
      </c>
      <c r="S12" s="2"/>
      <c r="T12" s="71"/>
      <c r="U12" s="44"/>
      <c r="V12" s="44"/>
      <c r="W12"/>
    </row>
    <row r="13" spans="1:23" ht="14.65" customHeight="1" thickBot="1" x14ac:dyDescent="0.3">
      <c r="A13" s="44"/>
      <c r="B13" s="72"/>
      <c r="C13" s="67"/>
      <c r="D13"/>
      <c r="E13" s="44"/>
      <c r="F13" s="44"/>
      <c r="G13" s="72"/>
      <c r="H13" s="67"/>
      <c r="I13" s="44"/>
      <c r="J13"/>
      <c r="K13" s="74">
        <f>SUM(K5:K12)</f>
        <v>90</v>
      </c>
      <c r="L13" s="75"/>
      <c r="M13" s="75"/>
      <c r="N13" s="74">
        <f>SUM(M5:M12)</f>
        <v>0</v>
      </c>
      <c r="O13" s="44"/>
      <c r="P13" s="41">
        <v>6</v>
      </c>
      <c r="Q13" s="47" t="s">
        <v>23</v>
      </c>
      <c r="R13" s="43">
        <f t="shared" si="1"/>
        <v>0</v>
      </c>
      <c r="S13" s="2"/>
      <c r="T13" s="44"/>
      <c r="U13" s="71"/>
      <c r="V13" s="71"/>
      <c r="W13"/>
    </row>
    <row r="14" spans="1:23" ht="14.65" customHeight="1" x14ac:dyDescent="0.25">
      <c r="A14" s="44"/>
      <c r="B14" s="72"/>
      <c r="C14" s="67"/>
      <c r="D14" s="44"/>
      <c r="E14" s="44"/>
      <c r="F14" s="44"/>
      <c r="G14" s="72"/>
      <c r="H14" s="67"/>
      <c r="I14"/>
      <c r="J14"/>
      <c r="K14"/>
      <c r="L14" s="75"/>
      <c r="M14" s="75"/>
      <c r="N14"/>
      <c r="O14"/>
      <c r="P14" s="41">
        <v>6</v>
      </c>
      <c r="Q14" s="47" t="s">
        <v>24</v>
      </c>
      <c r="R14" s="43">
        <f t="shared" si="1"/>
        <v>0</v>
      </c>
      <c r="S14" s="2"/>
      <c r="T14"/>
      <c r="U14" s="71"/>
      <c r="V14" s="71"/>
      <c r="W14"/>
    </row>
    <row r="15" spans="1:23" ht="14.65" customHeight="1" x14ac:dyDescent="0.25">
      <c r="A15" s="44"/>
      <c r="B15" s="72"/>
      <c r="C15" s="67"/>
      <c r="D15" s="44"/>
      <c r="E15" s="44"/>
      <c r="F15" s="44"/>
      <c r="G15" s="72"/>
      <c r="H15" s="67"/>
      <c r="I15" s="44"/>
      <c r="J15"/>
      <c r="K15" s="75"/>
      <c r="L15" s="75"/>
      <c r="M15" s="75"/>
      <c r="N15" s="75"/>
      <c r="O15" s="75"/>
      <c r="P15" s="41">
        <v>6</v>
      </c>
      <c r="Q15" s="76" t="s">
        <v>25</v>
      </c>
      <c r="R15" s="43">
        <f t="shared" si="1"/>
        <v>0</v>
      </c>
      <c r="S15" s="2"/>
      <c r="T15" s="75"/>
      <c r="U15" s="71"/>
      <c r="V15" s="71"/>
      <c r="W15"/>
    </row>
    <row r="16" spans="1:23" ht="14.65" customHeight="1" thickBot="1" x14ac:dyDescent="0.3">
      <c r="A16" s="44"/>
      <c r="B16" s="72"/>
      <c r="C16" s="67"/>
      <c r="D16" s="44"/>
      <c r="E16" s="44"/>
      <c r="F16" s="44"/>
      <c r="G16" s="72"/>
      <c r="H16" s="67"/>
      <c r="I16" s="44"/>
      <c r="J16"/>
      <c r="K16" s="75"/>
      <c r="L16" s="75"/>
      <c r="M16" s="75"/>
      <c r="N16" s="75"/>
      <c r="O16" s="75"/>
      <c r="P16" s="77">
        <v>6</v>
      </c>
      <c r="Q16" s="78" t="s">
        <v>26</v>
      </c>
      <c r="R16" s="43">
        <f t="shared" si="1"/>
        <v>0</v>
      </c>
      <c r="S16" s="23"/>
      <c r="T16" s="75"/>
      <c r="U16" s="71"/>
      <c r="V16" s="71"/>
      <c r="W16"/>
    </row>
    <row r="17" spans="1:23" ht="14.65" customHeight="1" thickBot="1" x14ac:dyDescent="0.35">
      <c r="A17" s="79"/>
      <c r="B17" s="280" t="s">
        <v>180</v>
      </c>
      <c r="C17" s="281"/>
      <c r="D17" s="282"/>
      <c r="E17"/>
      <c r="F17"/>
      <c r="G17" s="80"/>
      <c r="H17" s="67"/>
      <c r="I17" s="44"/>
      <c r="J17"/>
      <c r="K17" s="75"/>
      <c r="L17" s="75"/>
      <c r="M17" s="75"/>
      <c r="N17" s="75"/>
      <c r="O17" s="75"/>
      <c r="P17" s="77">
        <v>6</v>
      </c>
      <c r="Q17" s="81" t="s">
        <v>27</v>
      </c>
      <c r="R17" s="43">
        <f t="shared" si="1"/>
        <v>0</v>
      </c>
      <c r="S17" s="4"/>
      <c r="T17" s="82"/>
      <c r="U17" s="71"/>
      <c r="V17" s="71"/>
      <c r="W17"/>
    </row>
    <row r="18" spans="1:23" ht="14.65" customHeight="1" thickBot="1" x14ac:dyDescent="0.3">
      <c r="A18" s="79"/>
      <c r="B18" s="283" t="s">
        <v>181</v>
      </c>
      <c r="C18" s="284"/>
      <c r="D18" s="285"/>
      <c r="E18"/>
      <c r="F18"/>
      <c r="G18" s="80"/>
      <c r="H18" s="67"/>
      <c r="I18" s="44"/>
      <c r="J18"/>
      <c r="K18"/>
      <c r="L18" s="75"/>
      <c r="M18" s="75"/>
      <c r="N18" s="75"/>
      <c r="O18" s="75"/>
      <c r="P18" s="83">
        <v>6</v>
      </c>
      <c r="Q18" s="84" t="s">
        <v>52</v>
      </c>
      <c r="R18" s="43">
        <f t="shared" si="1"/>
        <v>0</v>
      </c>
      <c r="S18" s="29"/>
      <c r="T18" s="75"/>
      <c r="U18" s="71"/>
      <c r="V18" s="71"/>
      <c r="W18"/>
    </row>
    <row r="19" spans="1:23" ht="14.65" customHeight="1" x14ac:dyDescent="0.25">
      <c r="A19" s="79"/>
      <c r="B19" s="85" t="s">
        <v>4</v>
      </c>
      <c r="C19" s="86"/>
      <c r="D19" s="87" t="s">
        <v>0</v>
      </c>
      <c r="E19"/>
      <c r="F19"/>
      <c r="G19" s="80"/>
      <c r="H19"/>
      <c r="I19"/>
      <c r="J19"/>
      <c r="K19" s="75"/>
      <c r="L19" s="75"/>
      <c r="M19" s="75"/>
      <c r="N19" s="75"/>
      <c r="O19" s="75"/>
      <c r="P19" s="69">
        <v>6</v>
      </c>
      <c r="Q19" s="88" t="s">
        <v>53</v>
      </c>
      <c r="R19" s="43">
        <f t="shared" si="1"/>
        <v>0</v>
      </c>
      <c r="S19" s="2"/>
      <c r="T19" s="75"/>
      <c r="U19" s="71"/>
      <c r="V19" s="71"/>
      <c r="W19"/>
    </row>
    <row r="20" spans="1:23" ht="14.65" customHeight="1" x14ac:dyDescent="0.25">
      <c r="A20" s="79">
        <f>IF(D20&gt;0,MIN(D20,6),0)</f>
        <v>0</v>
      </c>
      <c r="B20" s="89" t="s">
        <v>5</v>
      </c>
      <c r="C20" s="90"/>
      <c r="D20" s="2"/>
      <c r="E20" s="91" t="str">
        <f>IF(D20&gt;6,"WARNING: el exceso sobre 6 ECTS en este concepto no computa","")</f>
        <v/>
      </c>
      <c r="F20" s="40"/>
      <c r="G20" s="80"/>
      <c r="H20" s="40"/>
      <c r="I20" s="40"/>
      <c r="J20"/>
      <c r="K20"/>
      <c r="L20"/>
      <c r="M20"/>
      <c r="N20"/>
      <c r="O20"/>
      <c r="P20" s="69">
        <v>6</v>
      </c>
      <c r="Q20" s="88" t="s">
        <v>54</v>
      </c>
      <c r="R20" s="43">
        <f t="shared" si="1"/>
        <v>0</v>
      </c>
      <c r="S20" s="2"/>
      <c r="T20"/>
      <c r="U20" s="44"/>
      <c r="V20" s="44"/>
      <c r="W20"/>
    </row>
    <row r="21" spans="1:23" ht="14.65" customHeight="1" thickBot="1" x14ac:dyDescent="0.3">
      <c r="A21" s="79">
        <f>IF(D21&gt;0,MIN(D21,6),0)</f>
        <v>0</v>
      </c>
      <c r="B21" s="287" t="s">
        <v>6</v>
      </c>
      <c r="C21" s="288"/>
      <c r="D21" s="2"/>
      <c r="E21" s="91" t="str">
        <f>IF(D21&gt;6,"WARNING: el exceso sobre 6 ECTS en este concepto no computa","")</f>
        <v/>
      </c>
      <c r="F21" s="44"/>
      <c r="G21" s="80"/>
      <c r="H21" s="92"/>
      <c r="I21" s="92"/>
      <c r="J21" s="92"/>
      <c r="K21" s="92"/>
      <c r="L21" s="80"/>
      <c r="M21" s="92"/>
      <c r="N21" s="92"/>
      <c r="O21" s="92"/>
      <c r="P21" s="93">
        <v>6</v>
      </c>
      <c r="Q21" s="94" t="s">
        <v>55</v>
      </c>
      <c r="R21" s="43">
        <f t="shared" si="1"/>
        <v>0</v>
      </c>
      <c r="S21" s="4"/>
      <c r="T21" s="92"/>
      <c r="U21" s="92"/>
      <c r="V21" s="92"/>
      <c r="W21"/>
    </row>
    <row r="22" spans="1:23" ht="14.65" customHeight="1" thickBot="1" x14ac:dyDescent="0.3">
      <c r="A22" s="79">
        <f>IF(D22&gt;0,MIN(D22,6),0)</f>
        <v>0</v>
      </c>
      <c r="B22" s="289" t="s">
        <v>76</v>
      </c>
      <c r="C22" s="290"/>
      <c r="D22" s="5"/>
      <c r="E22" s="91" t="str">
        <f>IF(D22&gt;6,"WARNING: el exceso sobre 6 ECTS en este concepto no computa","")</f>
        <v/>
      </c>
      <c r="F22" s="44"/>
      <c r="G22" s="80"/>
      <c r="H22" s="95"/>
      <c r="I22" s="96"/>
      <c r="J22" s="92"/>
      <c r="K22" s="80"/>
      <c r="L22" s="80"/>
      <c r="M22" s="95"/>
      <c r="N22" s="96"/>
      <c r="O22" s="96"/>
      <c r="P22" s="83">
        <v>6</v>
      </c>
      <c r="Q22" s="97" t="s">
        <v>56</v>
      </c>
      <c r="R22" s="43">
        <f t="shared" si="1"/>
        <v>0</v>
      </c>
      <c r="S22" s="29"/>
      <c r="T22" s="96"/>
      <c r="U22" s="92"/>
      <c r="V22" s="92"/>
      <c r="W22"/>
    </row>
    <row r="23" spans="1:23" ht="14.65" customHeight="1" thickBot="1" x14ac:dyDescent="0.3">
      <c r="A23" s="79">
        <f>SUM(A20:A22)</f>
        <v>0</v>
      </c>
      <c r="B23" s="291"/>
      <c r="C23" s="291"/>
      <c r="D23" s="80"/>
      <c r="E23"/>
      <c r="F23" s="44"/>
      <c r="G23" s="80"/>
      <c r="H23" s="96"/>
      <c r="I23" s="80"/>
      <c r="J23" s="92"/>
      <c r="K23" s="80"/>
      <c r="L23" s="80"/>
      <c r="M23" s="96"/>
      <c r="N23" s="80"/>
      <c r="O23" s="80"/>
      <c r="P23" s="69">
        <v>6</v>
      </c>
      <c r="Q23" s="99" t="s">
        <v>159</v>
      </c>
      <c r="R23" s="43">
        <f t="shared" si="1"/>
        <v>0</v>
      </c>
      <c r="S23" s="2"/>
      <c r="T23" s="80"/>
      <c r="U23" s="96"/>
      <c r="V23" s="96"/>
      <c r="W23"/>
    </row>
    <row r="24" spans="1:23" ht="14.65" customHeight="1" thickBot="1" x14ac:dyDescent="0.3">
      <c r="A24"/>
      <c r="B24" t="s">
        <v>82</v>
      </c>
      <c r="C24"/>
      <c r="D24" s="100">
        <f>MIN(6,A23)</f>
        <v>0</v>
      </c>
      <c r="E24" s="101" t="str">
        <f>IF(A23&gt;24,"WARNING, el exceso sobre 24 ECTS no computa","")</f>
        <v/>
      </c>
      <c r="F24" s="44"/>
      <c r="G24" s="80"/>
      <c r="H24" s="96"/>
      <c r="I24" s="80"/>
      <c r="J24" s="92"/>
      <c r="K24" s="80"/>
      <c r="L24" s="80"/>
      <c r="M24" s="96"/>
      <c r="N24" s="80"/>
      <c r="O24" s="80"/>
      <c r="P24" s="69">
        <v>6</v>
      </c>
      <c r="Q24" s="99" t="s">
        <v>157</v>
      </c>
      <c r="R24" s="43">
        <f t="shared" si="1"/>
        <v>0</v>
      </c>
      <c r="S24" s="2"/>
      <c r="T24" s="80"/>
      <c r="U24" s="80"/>
      <c r="V24" s="80"/>
      <c r="W24"/>
    </row>
    <row r="25" spans="1:23" ht="14.65" customHeight="1" x14ac:dyDescent="0.25">
      <c r="A25"/>
      <c r="B25" s="102" t="s">
        <v>83</v>
      </c>
      <c r="C25"/>
      <c r="D25"/>
      <c r="E25"/>
      <c r="F25"/>
      <c r="G25"/>
      <c r="H25" s="96"/>
      <c r="I25" s="80"/>
      <c r="J25" s="92"/>
      <c r="K25" s="80"/>
      <c r="L25" s="80"/>
      <c r="M25" s="96"/>
      <c r="N25" s="80"/>
      <c r="O25" s="80"/>
      <c r="P25" s="69">
        <v>6</v>
      </c>
      <c r="Q25" s="99" t="s">
        <v>158</v>
      </c>
      <c r="R25" s="43">
        <f t="shared" si="1"/>
        <v>0</v>
      </c>
      <c r="S25" s="2"/>
      <c r="T25" s="80"/>
      <c r="U25" s="80"/>
      <c r="V25" s="80"/>
      <c r="W25"/>
    </row>
    <row r="26" spans="1:23" ht="14.65" customHeight="1" thickBot="1" x14ac:dyDescent="0.3">
      <c r="A26"/>
      <c r="B26" s="102"/>
      <c r="C26"/>
      <c r="D26"/>
      <c r="E26"/>
      <c r="F26"/>
      <c r="G26"/>
      <c r="H26" s="96"/>
      <c r="I26" s="80"/>
      <c r="J26" s="92"/>
      <c r="K26" s="80"/>
      <c r="L26" s="80"/>
      <c r="M26" s="96"/>
      <c r="N26" s="80"/>
      <c r="O26" s="80"/>
      <c r="P26" s="93">
        <v>6</v>
      </c>
      <c r="Q26" s="103" t="s">
        <v>155</v>
      </c>
      <c r="R26" s="43">
        <f t="shared" si="1"/>
        <v>0</v>
      </c>
      <c r="S26" s="4"/>
      <c r="T26" s="80"/>
      <c r="U26" s="80"/>
      <c r="V26" s="80"/>
      <c r="W26"/>
    </row>
    <row r="27" spans="1:23" ht="14.65" customHeight="1" x14ac:dyDescent="0.25">
      <c r="A27"/>
      <c r="B27"/>
      <c r="C27"/>
      <c r="D27"/>
      <c r="E27"/>
      <c r="F27"/>
      <c r="G27"/>
      <c r="H27" s="96"/>
      <c r="I27" s="80"/>
      <c r="J27" s="92"/>
      <c r="K27" s="80"/>
      <c r="L27" s="80"/>
      <c r="M27" s="96"/>
      <c r="N27" s="80"/>
      <c r="O27" s="80"/>
      <c r="P27" s="83">
        <v>12</v>
      </c>
      <c r="Q27" s="104" t="s">
        <v>59</v>
      </c>
      <c r="R27" s="43">
        <f t="shared" si="1"/>
        <v>0</v>
      </c>
      <c r="S27" s="29"/>
      <c r="T27" s="80"/>
      <c r="U27" s="80"/>
      <c r="V27" s="80"/>
      <c r="W27"/>
    </row>
    <row r="28" spans="1:23" ht="14.65" customHeight="1" thickBot="1" x14ac:dyDescent="0.3">
      <c r="A28"/>
      <c r="B28"/>
      <c r="C28"/>
      <c r="D28"/>
      <c r="E28"/>
      <c r="F28"/>
      <c r="G28"/>
      <c r="H28" s="96"/>
      <c r="I28" s="80"/>
      <c r="J28" s="92"/>
      <c r="K28" s="80"/>
      <c r="L28" s="80"/>
      <c r="M28" s="96"/>
      <c r="N28" s="80"/>
      <c r="O28" s="80"/>
      <c r="P28" s="69">
        <v>12</v>
      </c>
      <c r="Q28" s="105" t="s">
        <v>60</v>
      </c>
      <c r="R28" s="43">
        <f t="shared" si="1"/>
        <v>0</v>
      </c>
      <c r="S28" s="2"/>
      <c r="T28" s="80"/>
      <c r="U28" s="80"/>
      <c r="V28" s="80"/>
      <c r="W28"/>
    </row>
    <row r="29" spans="1:23" ht="14.65" customHeight="1" thickBot="1" x14ac:dyDescent="0.3">
      <c r="A29" s="75"/>
      <c r="B29" s="292" t="s">
        <v>85</v>
      </c>
      <c r="C29" s="293"/>
      <c r="D29" s="294"/>
      <c r="E29" s="44"/>
      <c r="F29" s="44"/>
      <c r="G29" s="44"/>
      <c r="H29"/>
      <c r="I29" s="80"/>
      <c r="J29" s="92"/>
      <c r="K29" s="80"/>
      <c r="L29" s="80"/>
      <c r="M29" s="96"/>
      <c r="N29" s="80"/>
      <c r="O29" s="80"/>
      <c r="P29" s="93">
        <v>12</v>
      </c>
      <c r="Q29" s="106" t="s">
        <v>61</v>
      </c>
      <c r="R29" s="43">
        <f t="shared" si="1"/>
        <v>0</v>
      </c>
      <c r="S29" s="4"/>
      <c r="T29" s="80"/>
      <c r="U29" s="80"/>
      <c r="V29" s="80"/>
      <c r="W29"/>
    </row>
    <row r="30" spans="1:23" ht="28.9" customHeight="1" thickBot="1" x14ac:dyDescent="0.3">
      <c r="A30" s="75"/>
      <c r="B30" s="107" t="s">
        <v>7</v>
      </c>
      <c r="C30" s="108"/>
      <c r="D30" s="109">
        <f>D10+I10+N13+S32+D24</f>
        <v>0</v>
      </c>
      <c r="E30" s="110" t="s">
        <v>84</v>
      </c>
      <c r="F30" s="44"/>
      <c r="G30" s="44"/>
      <c r="H30" s="44"/>
      <c r="I30" s="80"/>
      <c r="J30" s="92"/>
      <c r="K30" s="80"/>
      <c r="L30" s="80"/>
      <c r="M30" s="96"/>
      <c r="N30" s="80"/>
      <c r="O30" s="80"/>
      <c r="P30" s="83">
        <v>4.5</v>
      </c>
      <c r="Q30" s="111" t="s">
        <v>62</v>
      </c>
      <c r="R30" s="43">
        <f t="shared" si="1"/>
        <v>0</v>
      </c>
      <c r="S30" s="29"/>
      <c r="T30" s="80"/>
      <c r="U30" s="80"/>
      <c r="V30" s="80"/>
      <c r="W30"/>
    </row>
    <row r="31" spans="1:23" ht="14.65" customHeight="1" thickBot="1" x14ac:dyDescent="0.3">
      <c r="A31" s="75"/>
      <c r="B31" s="112" t="s">
        <v>10</v>
      </c>
      <c r="C31" s="113"/>
      <c r="D31" s="114">
        <f>IF((231-D30)&lt;0,"",(231-D30))</f>
        <v>231</v>
      </c>
      <c r="E31" s="110" t="s">
        <v>86</v>
      </c>
      <c r="F31" s="44"/>
      <c r="G31" s="44"/>
      <c r="H31" s="44"/>
      <c r="I31" s="80"/>
      <c r="J31" s="92"/>
      <c r="K31" s="80"/>
      <c r="L31" s="80"/>
      <c r="M31" s="96"/>
      <c r="N31" s="80"/>
      <c r="O31" s="80"/>
      <c r="P31" s="73">
        <v>4.5</v>
      </c>
      <c r="Q31" s="115" t="s">
        <v>63</v>
      </c>
      <c r="R31" s="43">
        <f t="shared" si="1"/>
        <v>0</v>
      </c>
      <c r="S31" s="5"/>
      <c r="T31" s="80"/>
      <c r="U31" s="80"/>
      <c r="V31" s="80"/>
      <c r="W31"/>
    </row>
    <row r="32" spans="1:23" ht="14.65" customHeight="1" thickBot="1" x14ac:dyDescent="0.3">
      <c r="A32" s="75"/>
      <c r="B32" s="96"/>
      <c r="C32" s="44"/>
      <c r="D32" s="286"/>
      <c r="E32" s="286"/>
      <c r="F32" s="286"/>
      <c r="G32" s="286"/>
      <c r="H32" s="286"/>
      <c r="I32" s="80"/>
      <c r="J32" s="92"/>
      <c r="K32" s="80"/>
      <c r="L32" s="80"/>
      <c r="M32" s="96"/>
      <c r="N32" s="80"/>
      <c r="O32" s="80"/>
      <c r="P32" s="74">
        <f>SUM(P5:P31)</f>
        <v>177</v>
      </c>
      <c r="Q32"/>
      <c r="R32" s="116"/>
      <c r="S32" s="74">
        <f>SUM(R5:R31)</f>
        <v>0</v>
      </c>
      <c r="T32" s="80"/>
      <c r="U32" s="80"/>
      <c r="V32" s="80"/>
      <c r="W32"/>
    </row>
    <row r="33" spans="1:27" ht="57" customHeight="1" x14ac:dyDescent="0.25">
      <c r="A33" s="75"/>
      <c r="B33"/>
      <c r="C33" s="44"/>
      <c r="D33" s="44"/>
      <c r="E33" s="91"/>
      <c r="F33"/>
      <c r="G33" s="117"/>
      <c r="H33" s="98"/>
      <c r="I33" s="80"/>
      <c r="J33" s="92"/>
      <c r="K33" s="80"/>
      <c r="L33" s="80"/>
      <c r="M33" s="96"/>
      <c r="N33" s="80"/>
      <c r="O33" s="80"/>
      <c r="P33"/>
      <c r="Q33" s="44"/>
      <c r="R33"/>
      <c r="S33"/>
      <c r="T33" s="80"/>
      <c r="U33" s="80"/>
      <c r="V33" s="80"/>
      <c r="W33"/>
    </row>
    <row r="34" spans="1:27" ht="14.65" customHeight="1" x14ac:dyDescent="0.25">
      <c r="A34" s="13"/>
      <c r="B34" s="19"/>
      <c r="C34" s="7"/>
      <c r="D34" s="7"/>
      <c r="E34" s="12"/>
      <c r="N34" s="14"/>
      <c r="O34" s="14"/>
      <c r="P34" s="14"/>
      <c r="Q34" s="14"/>
      <c r="R34" s="14"/>
      <c r="S34" s="14"/>
      <c r="T34" s="14"/>
      <c r="U34" s="18"/>
      <c r="V34" s="18"/>
    </row>
    <row r="35" spans="1:27" ht="14.65" customHeight="1" x14ac:dyDescent="0.25">
      <c r="B35" s="11"/>
      <c r="D35" s="12"/>
      <c r="E35" s="11"/>
      <c r="M35" s="16"/>
      <c r="N35" s="14"/>
      <c r="O35" s="14"/>
      <c r="P35" s="14"/>
      <c r="Q35" s="14"/>
      <c r="R35" s="14"/>
      <c r="S35" s="14"/>
      <c r="T35" s="14"/>
      <c r="U35" s="18"/>
      <c r="V35" s="18"/>
    </row>
    <row r="36" spans="1:27" ht="14.65" customHeight="1" x14ac:dyDescent="0.25">
      <c r="N36" s="14"/>
      <c r="O36" s="14"/>
      <c r="P36" s="3"/>
      <c r="Q36" s="3"/>
      <c r="R36" s="3"/>
      <c r="S36" s="3"/>
      <c r="T36" s="14"/>
      <c r="U36" s="18"/>
      <c r="V36" s="18"/>
    </row>
    <row r="37" spans="1:27" ht="14.65" customHeight="1" x14ac:dyDescent="0.25">
      <c r="A37" s="18"/>
      <c r="B37" s="20"/>
      <c r="C37" s="18"/>
      <c r="D37" s="18"/>
      <c r="F37" s="12"/>
      <c r="N37" s="3"/>
      <c r="O37" s="3"/>
      <c r="P37" s="3"/>
      <c r="Q37" s="3"/>
      <c r="R37" s="3"/>
      <c r="S37" s="3"/>
      <c r="T37" s="3"/>
      <c r="W37" s="7"/>
      <c r="X37" s="7"/>
      <c r="Z37" s="7"/>
      <c r="AA37" s="7"/>
    </row>
    <row r="38" spans="1:27" ht="14.65" customHeight="1" x14ac:dyDescent="0.25">
      <c r="A38" s="20"/>
      <c r="B38" s="20"/>
      <c r="C38" s="22"/>
      <c r="D38" s="19"/>
      <c r="F38" s="12"/>
      <c r="N38" s="3"/>
      <c r="O38" s="3"/>
      <c r="P38" s="3"/>
      <c r="Q38" s="3"/>
      <c r="R38" s="3"/>
      <c r="S38" s="3"/>
      <c r="T38" s="3"/>
      <c r="W38" s="7"/>
      <c r="X38" s="7"/>
      <c r="Z38" s="7"/>
      <c r="AA38" s="7"/>
    </row>
    <row r="39" spans="1:27" ht="14.65" customHeight="1" x14ac:dyDescent="0.25">
      <c r="A39" s="20"/>
      <c r="B39" s="20"/>
      <c r="C39" s="18"/>
      <c r="D39" s="14"/>
      <c r="E39" s="8"/>
      <c r="F39" s="12"/>
      <c r="N39" s="3"/>
      <c r="O39" s="3"/>
      <c r="P39" s="3"/>
      <c r="Q39" s="3"/>
      <c r="R39" s="3"/>
      <c r="S39" s="3"/>
      <c r="T39" s="3"/>
      <c r="W39" s="7"/>
      <c r="X39" s="7"/>
      <c r="Z39" s="7"/>
      <c r="AA39" s="7"/>
    </row>
    <row r="40" spans="1:27" ht="14.65" customHeight="1" x14ac:dyDescent="0.25">
      <c r="A40" s="20"/>
      <c r="B40" s="20"/>
      <c r="C40" s="18"/>
      <c r="D40" s="14"/>
      <c r="E40" s="7"/>
      <c r="F40" s="12"/>
      <c r="N40" s="3"/>
      <c r="O40" s="3"/>
      <c r="P40" s="3"/>
      <c r="Q40" s="3"/>
      <c r="R40" s="3"/>
      <c r="S40" s="3"/>
      <c r="T40" s="3"/>
      <c r="W40" s="7"/>
      <c r="X40" s="7"/>
      <c r="Z40" s="7"/>
      <c r="AA40" s="7"/>
    </row>
    <row r="41" spans="1:27" ht="14.65" customHeight="1" x14ac:dyDescent="0.25">
      <c r="A41" s="20"/>
      <c r="B41" s="20"/>
      <c r="C41" s="18"/>
      <c r="D41" s="14"/>
      <c r="E41" s="7"/>
      <c r="N41" s="3"/>
      <c r="O41" s="3"/>
      <c r="P41" s="3"/>
      <c r="Q41" s="3"/>
      <c r="R41" s="3"/>
      <c r="S41" s="3"/>
      <c r="T41" s="3"/>
      <c r="W41" s="7"/>
      <c r="X41" s="7"/>
      <c r="Z41" s="7"/>
      <c r="AA41" s="7"/>
    </row>
    <row r="42" spans="1:27" ht="14.65" customHeight="1" x14ac:dyDescent="0.25">
      <c r="A42" s="20"/>
      <c r="B42" s="20"/>
      <c r="C42" s="19"/>
      <c r="D42" s="14"/>
      <c r="E42" s="7"/>
      <c r="N42" s="3"/>
      <c r="O42" s="3"/>
      <c r="P42" s="3"/>
      <c r="Q42" s="3"/>
      <c r="R42" s="3"/>
      <c r="S42" s="3"/>
      <c r="T42" s="3"/>
      <c r="W42" s="7"/>
      <c r="X42" s="7"/>
      <c r="Z42" s="7"/>
      <c r="AA42" s="7"/>
    </row>
    <row r="43" spans="1:27" ht="14.65" customHeight="1" x14ac:dyDescent="0.25">
      <c r="A43" s="20"/>
      <c r="B43" s="20"/>
      <c r="C43" s="18"/>
      <c r="D43" s="14"/>
      <c r="E43" s="7"/>
      <c r="N43" s="3"/>
      <c r="O43" s="3"/>
      <c r="P43" s="3"/>
      <c r="Q43" s="3"/>
      <c r="R43" s="3"/>
      <c r="S43" s="3"/>
      <c r="T43" s="3"/>
      <c r="W43" s="7"/>
      <c r="X43" s="7"/>
      <c r="Z43" s="7"/>
      <c r="AA43" s="7"/>
    </row>
    <row r="44" spans="1:27" ht="14.65" customHeight="1" x14ac:dyDescent="0.25">
      <c r="A44" s="20"/>
      <c r="B44" s="20"/>
      <c r="C44" s="18"/>
      <c r="D44" s="14"/>
      <c r="E44" s="7"/>
      <c r="N44" s="3"/>
      <c r="O44" s="3"/>
      <c r="P44" s="3"/>
      <c r="Q44" s="3"/>
      <c r="R44" s="3"/>
      <c r="S44" s="3"/>
      <c r="T44" s="3"/>
      <c r="W44" s="7"/>
      <c r="X44" s="7"/>
      <c r="Z44" s="7"/>
      <c r="AA44" s="7"/>
    </row>
    <row r="45" spans="1:27" ht="14.65" customHeight="1" x14ac:dyDescent="0.25">
      <c r="A45" s="13"/>
      <c r="B45" s="11"/>
      <c r="C45" s="7"/>
      <c r="E45" s="7"/>
      <c r="N45" s="3"/>
      <c r="O45" s="3"/>
      <c r="P45" s="3"/>
      <c r="Q45" s="3"/>
      <c r="R45" s="3"/>
      <c r="S45" s="3"/>
      <c r="T45" s="3"/>
      <c r="W45" s="7"/>
      <c r="X45" s="7"/>
      <c r="Z45" s="7"/>
      <c r="AA45" s="7"/>
    </row>
    <row r="46" spans="1:27" ht="14.65" customHeight="1" x14ac:dyDescent="0.25">
      <c r="N46" s="3"/>
      <c r="O46" s="3"/>
      <c r="P46" s="3"/>
      <c r="Q46" s="3"/>
      <c r="R46" s="3"/>
      <c r="S46" s="3"/>
      <c r="T46" s="3"/>
      <c r="W46" s="7"/>
      <c r="X46" s="7"/>
      <c r="Z46" s="7"/>
      <c r="AA46" s="7"/>
    </row>
    <row r="47" spans="1:27" ht="14.65" customHeight="1" x14ac:dyDescent="0.25">
      <c r="N47" s="3"/>
      <c r="O47" s="3"/>
      <c r="P47" s="3"/>
      <c r="Q47" s="3"/>
      <c r="R47" s="3"/>
      <c r="S47" s="3"/>
      <c r="T47" s="3"/>
      <c r="W47" s="7"/>
      <c r="X47" s="7"/>
      <c r="Z47" s="7"/>
      <c r="AA47" s="7"/>
    </row>
    <row r="48" spans="1:27" x14ac:dyDescent="0.25">
      <c r="N48" s="3"/>
      <c r="O48" s="3"/>
      <c r="P48" s="3"/>
      <c r="Q48" s="3"/>
      <c r="R48" s="3"/>
      <c r="S48" s="3"/>
      <c r="T48" s="3"/>
      <c r="W48" s="7"/>
      <c r="X48" s="7"/>
      <c r="Z48" s="7"/>
      <c r="AA48" s="7"/>
    </row>
    <row r="49" spans="1:27" x14ac:dyDescent="0.25">
      <c r="I49" s="12"/>
      <c r="N49" s="3"/>
      <c r="O49" s="3"/>
      <c r="P49" s="3"/>
      <c r="Q49" s="3"/>
      <c r="R49" s="3"/>
      <c r="S49" s="3"/>
      <c r="T49" s="3"/>
      <c r="W49" s="7"/>
      <c r="X49" s="7"/>
      <c r="Z49" s="7"/>
      <c r="AA49" s="7"/>
    </row>
    <row r="50" spans="1:27" ht="23.25" x14ac:dyDescent="0.35">
      <c r="L50" s="21"/>
      <c r="N50" s="3"/>
      <c r="O50" s="3"/>
      <c r="P50" s="20"/>
      <c r="Q50" s="20"/>
      <c r="R50" s="20"/>
      <c r="S50" s="20"/>
      <c r="T50" s="3"/>
      <c r="W50" s="7"/>
      <c r="X50" s="7"/>
      <c r="Z50" s="7"/>
      <c r="AA50" s="7"/>
    </row>
    <row r="51" spans="1:27" x14ac:dyDescent="0.25">
      <c r="N51" s="20"/>
      <c r="O51" s="20"/>
      <c r="P51" s="20"/>
      <c r="Q51" s="20"/>
      <c r="R51" s="20"/>
      <c r="S51" s="20"/>
      <c r="T51" s="20"/>
      <c r="U51" s="18"/>
      <c r="V51" s="18"/>
      <c r="W51" s="18"/>
      <c r="X51" s="18"/>
      <c r="Y51" s="18"/>
      <c r="Z51" s="20"/>
      <c r="AA51" s="7"/>
    </row>
    <row r="52" spans="1:27" x14ac:dyDescent="0.25">
      <c r="N52" s="20"/>
      <c r="O52" s="20"/>
      <c r="P52" s="20"/>
      <c r="Q52" s="20"/>
      <c r="R52" s="20"/>
      <c r="S52" s="20"/>
      <c r="T52" s="20"/>
      <c r="U52" s="18"/>
      <c r="V52" s="18"/>
      <c r="W52" s="18"/>
      <c r="X52" s="18"/>
      <c r="Y52" s="20"/>
      <c r="Z52" s="18"/>
    </row>
    <row r="53" spans="1:27" x14ac:dyDescent="0.25">
      <c r="N53" s="20"/>
      <c r="O53" s="20"/>
      <c r="P53" s="13"/>
      <c r="Q53" s="13"/>
      <c r="R53" s="13"/>
      <c r="S53" s="13"/>
      <c r="T53" s="20"/>
      <c r="U53" s="18"/>
      <c r="V53" s="18"/>
      <c r="W53" s="18"/>
      <c r="X53" s="18"/>
      <c r="Y53" s="19"/>
      <c r="Z53" s="20"/>
    </row>
    <row r="54" spans="1:27" x14ac:dyDescent="0.25">
      <c r="N54" s="13"/>
      <c r="O54" s="13"/>
      <c r="P54" s="10"/>
      <c r="Q54" s="10"/>
      <c r="R54" s="10"/>
      <c r="S54" s="10"/>
      <c r="T54" s="13"/>
      <c r="W54" s="13"/>
      <c r="X54" s="13"/>
      <c r="Y54" s="9"/>
      <c r="Z54" s="13"/>
    </row>
    <row r="55" spans="1:27" x14ac:dyDescent="0.25">
      <c r="N55" s="10"/>
      <c r="O55" s="10"/>
      <c r="T55" s="10"/>
    </row>
    <row r="62" spans="1:27" x14ac:dyDescent="0.25">
      <c r="A62" s="20"/>
      <c r="B62" s="20"/>
      <c r="C62" s="18"/>
      <c r="D62" s="14"/>
      <c r="E62" s="7"/>
    </row>
    <row r="63" spans="1:27" x14ac:dyDescent="0.25">
      <c r="A63" s="20"/>
      <c r="B63" s="20"/>
      <c r="C63" s="18"/>
      <c r="D63" s="14"/>
      <c r="E63" s="7"/>
    </row>
    <row r="64" spans="1:27" x14ac:dyDescent="0.25">
      <c r="A64" s="20"/>
      <c r="B64" s="20"/>
      <c r="C64" s="18"/>
      <c r="D64" s="14"/>
      <c r="E64" s="7"/>
    </row>
    <row r="65" spans="1:5" x14ac:dyDescent="0.25">
      <c r="A65" s="20"/>
      <c r="B65" s="20"/>
      <c r="C65" s="18"/>
      <c r="D65" s="14"/>
      <c r="E65" s="7"/>
    </row>
    <row r="66" spans="1:5" x14ac:dyDescent="0.25">
      <c r="A66" s="20"/>
      <c r="B66" s="20"/>
      <c r="C66" s="18"/>
      <c r="D66" s="14"/>
      <c r="E66" s="7"/>
    </row>
    <row r="67" spans="1:5" x14ac:dyDescent="0.25">
      <c r="A67" s="20"/>
      <c r="B67" s="20"/>
      <c r="C67" s="18"/>
      <c r="D67" s="20"/>
      <c r="E67" s="7"/>
    </row>
    <row r="68" spans="1:5" x14ac:dyDescent="0.25">
      <c r="A68" s="20"/>
      <c r="B68" s="20"/>
      <c r="C68" s="18"/>
      <c r="D68" s="20"/>
      <c r="E68" s="7"/>
    </row>
  </sheetData>
  <sheetProtection sheet="1" objects="1" scenarios="1"/>
  <mergeCells count="8">
    <mergeCell ref="B1:Q1"/>
    <mergeCell ref="B17:D17"/>
    <mergeCell ref="B18:D18"/>
    <mergeCell ref="D32:H32"/>
    <mergeCell ref="B21:C21"/>
    <mergeCell ref="B22:C22"/>
    <mergeCell ref="B23:C23"/>
    <mergeCell ref="B29:D29"/>
  </mergeCells>
  <conditionalFormatting sqref="D30 D32:D34">
    <cfRule type="expression" dxfId="13" priority="2">
      <formula>$D$30&gt;228</formula>
    </cfRule>
  </conditionalFormatting>
  <conditionalFormatting sqref="G43">
    <cfRule type="expression" dxfId="12" priority="1">
      <formula>#REF!=1</formula>
    </cfRule>
  </conditionalFormatting>
  <dataValidations count="2">
    <dataValidation type="decimal" errorStyle="warning" operator="lessThanOrEqual" allowBlank="1" showInputMessage="1" showErrorMessage="1" error="Debe indicar nº ECTS" sqref="D21" xr:uid="{00000000-0002-0000-0200-000000000000}">
      <formula1>18</formula1>
    </dataValidation>
    <dataValidation type="decimal" errorStyle="warning" operator="lessThanOrEqual" allowBlank="1" showInputMessage="1" showErrorMessage="1" error="Debes indicar nº ECTS." sqref="D22" xr:uid="{00000000-0002-0000-0200-000002000000}">
      <formula1>6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5583-BA75-4453-8435-2DB6564861DD}">
  <dimension ref="A1:S885"/>
  <sheetViews>
    <sheetView zoomScale="93" zoomScaleNormal="93" workbookViewId="0">
      <selection activeCell="B12" sqref="B12"/>
    </sheetView>
  </sheetViews>
  <sheetFormatPr baseColWidth="10" defaultRowHeight="15" x14ac:dyDescent="0.25"/>
  <cols>
    <col min="1" max="1" width="5.140625" style="121" bestFit="1" customWidth="1"/>
    <col min="2" max="2" width="47.28515625" style="122" customWidth="1"/>
    <col min="3" max="3" width="11.28515625" style="122" customWidth="1"/>
    <col min="4" max="4" width="21.5703125" style="122" customWidth="1"/>
    <col min="5" max="5" width="3" style="1" customWidth="1"/>
    <col min="6" max="6" width="5.140625" style="118" bestFit="1" customWidth="1"/>
    <col min="7" max="7" width="60.140625" style="118" customWidth="1"/>
    <col min="8" max="8" width="11.42578125" style="118"/>
    <col min="9" max="9" width="18.28515625" style="118" customWidth="1"/>
    <col min="10" max="10" width="5.42578125" style="1" customWidth="1"/>
    <col min="11" max="11" width="4.42578125" style="1" customWidth="1"/>
    <col min="12" max="12" width="11.42578125" style="1"/>
    <col min="13" max="13" width="31.28515625" style="1" customWidth="1"/>
    <col min="14" max="14" width="49.42578125" style="1" customWidth="1"/>
    <col min="15" max="15" width="15.7109375" style="1" customWidth="1"/>
    <col min="16" max="16" width="8.28515625" style="1" customWidth="1"/>
    <col min="17" max="17" width="14" style="1" customWidth="1"/>
    <col min="18" max="16384" width="11.42578125" style="1"/>
  </cols>
  <sheetData>
    <row r="1" spans="1:17" ht="19.5" thickTop="1" x14ac:dyDescent="0.3">
      <c r="A1" s="335" t="s">
        <v>68</v>
      </c>
      <c r="B1" s="336"/>
      <c r="C1" s="124"/>
      <c r="D1" s="124"/>
      <c r="E1" s="124"/>
      <c r="F1" s="124"/>
      <c r="G1" s="124"/>
      <c r="H1" s="124"/>
      <c r="I1" s="124"/>
      <c r="J1"/>
      <c r="K1"/>
      <c r="L1" s="329" t="s">
        <v>122</v>
      </c>
      <c r="M1" s="332" t="s">
        <v>123</v>
      </c>
      <c r="N1" s="326" t="s">
        <v>124</v>
      </c>
      <c r="O1" s="326" t="s">
        <v>125</v>
      </c>
      <c r="P1" s="326" t="s">
        <v>0</v>
      </c>
      <c r="Q1" s="309" t="s">
        <v>126</v>
      </c>
    </row>
    <row r="2" spans="1:17" x14ac:dyDescent="0.25">
      <c r="A2" s="340" t="s">
        <v>160</v>
      </c>
      <c r="B2" s="341"/>
      <c r="C2" s="125" t="s">
        <v>121</v>
      </c>
      <c r="D2" s="125"/>
      <c r="E2" s="125"/>
      <c r="F2" s="125"/>
      <c r="G2" s="125"/>
      <c r="H2" s="125"/>
      <c r="I2" s="125"/>
      <c r="J2"/>
      <c r="K2"/>
      <c r="L2" s="330"/>
      <c r="M2" s="333"/>
      <c r="N2" s="327"/>
      <c r="O2" s="327"/>
      <c r="P2" s="327"/>
      <c r="Q2" s="310"/>
    </row>
    <row r="3" spans="1:17" ht="15.75" thickBot="1" x14ac:dyDescent="0.3">
      <c r="A3" s="340" t="s">
        <v>161</v>
      </c>
      <c r="B3" s="341"/>
      <c r="C3" s="125" t="s">
        <v>77</v>
      </c>
      <c r="D3" s="125"/>
      <c r="E3" s="125"/>
      <c r="F3" s="125"/>
      <c r="G3" s="125"/>
      <c r="H3" s="125"/>
      <c r="I3" s="125"/>
      <c r="J3"/>
      <c r="K3"/>
      <c r="L3" s="331"/>
      <c r="M3" s="334"/>
      <c r="N3" s="328"/>
      <c r="O3" s="328"/>
      <c r="P3" s="328"/>
      <c r="Q3" s="311"/>
    </row>
    <row r="4" spans="1:17" ht="15.75" thickTop="1" x14ac:dyDescent="0.25">
      <c r="A4" s="342" t="s">
        <v>162</v>
      </c>
      <c r="B4" s="341"/>
      <c r="C4" s="125" t="s">
        <v>11</v>
      </c>
      <c r="D4" s="125"/>
      <c r="E4" s="125"/>
      <c r="F4" s="125"/>
      <c r="G4" s="125"/>
      <c r="H4" s="125"/>
      <c r="I4" s="125"/>
      <c r="J4"/>
      <c r="K4"/>
      <c r="L4" s="312" t="s">
        <v>127</v>
      </c>
      <c r="M4" s="314" t="s">
        <v>128</v>
      </c>
      <c r="N4" s="126" t="s">
        <v>129</v>
      </c>
      <c r="O4" s="126" t="s">
        <v>130</v>
      </c>
      <c r="P4" s="127">
        <v>48</v>
      </c>
      <c r="Q4" s="321">
        <v>60</v>
      </c>
    </row>
    <row r="5" spans="1:17" ht="15.75" thickBot="1" x14ac:dyDescent="0.3">
      <c r="A5" s="340" t="s">
        <v>163</v>
      </c>
      <c r="B5" s="341"/>
      <c r="C5" s="125" t="s">
        <v>67</v>
      </c>
      <c r="D5" s="125"/>
      <c r="E5" s="125"/>
      <c r="F5" s="125"/>
      <c r="G5" s="125"/>
      <c r="H5" s="125"/>
      <c r="I5" s="125"/>
      <c r="J5"/>
      <c r="K5"/>
      <c r="L5" s="313"/>
      <c r="M5" s="315"/>
      <c r="N5" s="128" t="s">
        <v>131</v>
      </c>
      <c r="O5" s="128" t="s">
        <v>130</v>
      </c>
      <c r="P5" s="129">
        <v>12</v>
      </c>
      <c r="Q5" s="322"/>
    </row>
    <row r="6" spans="1:17" ht="19.149999999999999" customHeight="1" thickTop="1" x14ac:dyDescent="0.25">
      <c r="A6" s="130"/>
      <c r="B6" s="130"/>
      <c r="C6" s="130"/>
      <c r="D6" s="130"/>
      <c r="E6"/>
      <c r="F6" s="131"/>
      <c r="G6" s="131"/>
      <c r="H6" s="131"/>
      <c r="I6" s="131"/>
      <c r="J6"/>
      <c r="K6"/>
      <c r="L6" s="337" t="s">
        <v>132</v>
      </c>
      <c r="M6" s="339" t="s">
        <v>133</v>
      </c>
      <c r="N6" s="132" t="s">
        <v>134</v>
      </c>
      <c r="O6" s="132" t="s">
        <v>135</v>
      </c>
      <c r="P6" s="133">
        <v>27</v>
      </c>
      <c r="Q6" s="323">
        <v>60</v>
      </c>
    </row>
    <row r="7" spans="1:17" x14ac:dyDescent="0.25">
      <c r="A7" s="130"/>
      <c r="B7" s="130"/>
      <c r="C7" s="130"/>
      <c r="D7" s="130"/>
      <c r="E7"/>
      <c r="F7" s="131"/>
      <c r="G7" s="131"/>
      <c r="H7" s="131"/>
      <c r="I7" s="131"/>
      <c r="J7"/>
      <c r="K7"/>
      <c r="L7" s="338"/>
      <c r="M7" s="333"/>
      <c r="N7" s="134" t="s">
        <v>136</v>
      </c>
      <c r="O7" s="134" t="s">
        <v>135</v>
      </c>
      <c r="P7" s="135">
        <v>6</v>
      </c>
      <c r="Q7" s="324"/>
    </row>
    <row r="8" spans="1:17" ht="15.75" customHeight="1" thickBot="1" x14ac:dyDescent="0.3">
      <c r="A8" s="130"/>
      <c r="B8" s="130"/>
      <c r="C8" s="130"/>
      <c r="D8" s="130"/>
      <c r="E8"/>
      <c r="F8" s="131"/>
      <c r="G8" s="131"/>
      <c r="H8" s="131"/>
      <c r="I8" s="131"/>
      <c r="J8"/>
      <c r="K8"/>
      <c r="L8" s="338"/>
      <c r="M8" s="333"/>
      <c r="N8" s="134" t="s">
        <v>137</v>
      </c>
      <c r="O8" s="134" t="s">
        <v>135</v>
      </c>
      <c r="P8" s="135">
        <v>18</v>
      </c>
      <c r="Q8" s="324"/>
    </row>
    <row r="9" spans="1:17" ht="17.25" customHeight="1" thickBot="1" x14ac:dyDescent="0.4">
      <c r="A9" s="130"/>
      <c r="B9" s="136" t="s">
        <v>80</v>
      </c>
      <c r="C9" s="130"/>
      <c r="D9" s="130"/>
      <c r="E9" s="44"/>
      <c r="F9" s="137"/>
      <c r="G9" s="138" t="s">
        <v>79</v>
      </c>
      <c r="H9" s="131"/>
      <c r="I9" s="131"/>
      <c r="J9"/>
      <c r="K9"/>
      <c r="L9" s="338"/>
      <c r="M9" s="333"/>
      <c r="N9" s="139" t="s">
        <v>138</v>
      </c>
      <c r="O9" s="139" t="s">
        <v>135</v>
      </c>
      <c r="P9" s="140">
        <v>9</v>
      </c>
      <c r="Q9" s="324"/>
    </row>
    <row r="10" spans="1:17" ht="36.75" customHeight="1" thickTop="1" thickBot="1" x14ac:dyDescent="0.3">
      <c r="A10" s="130"/>
      <c r="B10" s="130"/>
      <c r="C10" s="130"/>
      <c r="D10" s="343" t="s">
        <v>184</v>
      </c>
      <c r="E10"/>
      <c r="F10" s="131"/>
      <c r="G10" s="131"/>
      <c r="H10" s="131"/>
      <c r="I10" s="131"/>
      <c r="J10"/>
      <c r="K10"/>
      <c r="L10" s="312" t="s">
        <v>139</v>
      </c>
      <c r="M10" s="319" t="s">
        <v>140</v>
      </c>
      <c r="N10" s="126" t="s">
        <v>141</v>
      </c>
      <c r="O10" s="126" t="s">
        <v>135</v>
      </c>
      <c r="P10" s="127">
        <v>6</v>
      </c>
      <c r="Q10" s="321">
        <v>60</v>
      </c>
    </row>
    <row r="11" spans="1:17" ht="24" thickBot="1" x14ac:dyDescent="0.4">
      <c r="A11" s="141"/>
      <c r="B11" s="142" t="s">
        <v>115</v>
      </c>
      <c r="C11" s="143"/>
      <c r="D11" s="144"/>
      <c r="E11" s="145"/>
      <c r="F11" s="146"/>
      <c r="G11" s="147" t="s">
        <v>115</v>
      </c>
      <c r="H11" s="148"/>
      <c r="I11" s="149"/>
      <c r="J11"/>
      <c r="K11"/>
      <c r="L11" s="313"/>
      <c r="M11" s="320"/>
      <c r="N11" s="150" t="s">
        <v>138</v>
      </c>
      <c r="O11" s="150" t="s">
        <v>135</v>
      </c>
      <c r="P11" s="151">
        <v>12</v>
      </c>
      <c r="Q11" s="322"/>
    </row>
    <row r="12" spans="1:17" ht="15" customHeight="1" thickTop="1" x14ac:dyDescent="0.35">
      <c r="A12" s="152" t="s">
        <v>0</v>
      </c>
      <c r="B12" s="153" t="s">
        <v>9</v>
      </c>
      <c r="C12" s="130" t="s">
        <v>1</v>
      </c>
      <c r="D12" s="154" t="s">
        <v>165</v>
      </c>
      <c r="E12" s="40"/>
      <c r="F12" s="155" t="s">
        <v>0</v>
      </c>
      <c r="G12" s="156" t="s">
        <v>9</v>
      </c>
      <c r="H12" s="157"/>
      <c r="I12" s="158" t="s">
        <v>8</v>
      </c>
      <c r="J12"/>
      <c r="K12"/>
      <c r="L12" s="316" t="s">
        <v>144</v>
      </c>
      <c r="M12" s="159" t="s">
        <v>142</v>
      </c>
      <c r="N12" s="159" t="s">
        <v>151</v>
      </c>
      <c r="O12" s="159" t="s">
        <v>143</v>
      </c>
      <c r="P12" s="160">
        <v>42</v>
      </c>
      <c r="Q12" s="323">
        <v>60</v>
      </c>
    </row>
    <row r="13" spans="1:17" ht="15" customHeight="1" x14ac:dyDescent="0.25">
      <c r="A13" s="161">
        <v>15</v>
      </c>
      <c r="B13" s="162" t="s">
        <v>72</v>
      </c>
      <c r="C13" s="163">
        <f>IF(D13="x",A13,0)</f>
        <v>0</v>
      </c>
      <c r="D13" s="25" t="str">
        <f>IF('Introducción de datos'!D5="","",'Introducción de datos'!D5)</f>
        <v/>
      </c>
      <c r="E13" s="165"/>
      <c r="F13" s="166">
        <v>6</v>
      </c>
      <c r="G13" s="167" t="s">
        <v>28</v>
      </c>
      <c r="H13" s="168">
        <f t="shared" ref="H13:H19" si="0">IF(I13="Reconocida",F13,0)</f>
        <v>0</v>
      </c>
      <c r="I13" s="169" t="str">
        <f>IF(D42="X","RECONOCIDA","PENDIENTE CURSAR")</f>
        <v>PENDIENTE CURSAR</v>
      </c>
      <c r="J13"/>
      <c r="K13" s="92"/>
      <c r="L13" s="317"/>
      <c r="M13" s="134" t="s">
        <v>133</v>
      </c>
      <c r="N13" s="134" t="s">
        <v>145</v>
      </c>
      <c r="O13" s="134" t="s">
        <v>135</v>
      </c>
      <c r="P13" s="135">
        <v>15</v>
      </c>
      <c r="Q13" s="324"/>
    </row>
    <row r="14" spans="1:17" ht="15" customHeight="1" x14ac:dyDescent="0.25">
      <c r="A14" s="161">
        <v>15</v>
      </c>
      <c r="B14" s="162" t="s">
        <v>109</v>
      </c>
      <c r="C14" s="163">
        <f>IF(D14="X",A14,0)</f>
        <v>0</v>
      </c>
      <c r="D14" s="25" t="str">
        <f>IF('Introducción de datos'!D6="","",'Introducción de datos'!D6)</f>
        <v/>
      </c>
      <c r="E14" s="165"/>
      <c r="F14" s="166">
        <v>12</v>
      </c>
      <c r="G14" s="167" t="s">
        <v>87</v>
      </c>
      <c r="H14" s="168">
        <f>IF(I14="Reconocida",F14,0)</f>
        <v>0</v>
      </c>
      <c r="I14" s="169" t="str">
        <f>IF(D13="X","RECONOCIDA","PENDIENTE CURSAR")</f>
        <v>PENDIENTE CURSAR</v>
      </c>
      <c r="J14"/>
      <c r="K14"/>
      <c r="L14" s="317"/>
      <c r="M14" s="134" t="s">
        <v>142</v>
      </c>
      <c r="N14" s="134" t="s">
        <v>152</v>
      </c>
      <c r="O14" s="134" t="s">
        <v>143</v>
      </c>
      <c r="P14" s="135">
        <v>33</v>
      </c>
      <c r="Q14" s="324"/>
    </row>
    <row r="15" spans="1:17" ht="15" customHeight="1" x14ac:dyDescent="0.25">
      <c r="A15" s="161">
        <v>15</v>
      </c>
      <c r="B15" s="162" t="s">
        <v>12</v>
      </c>
      <c r="C15" s="163">
        <f>IF(D15="X",A15,0)</f>
        <v>0</v>
      </c>
      <c r="D15" s="25" t="str">
        <f>IF('Introducción de datos'!D7="","",'Introducción de datos'!D7)</f>
        <v/>
      </c>
      <c r="E15" s="165"/>
      <c r="F15" s="166">
        <v>6</v>
      </c>
      <c r="G15" s="167" t="s">
        <v>88</v>
      </c>
      <c r="H15" s="168">
        <f t="shared" si="0"/>
        <v>0</v>
      </c>
      <c r="I15" s="169" t="str">
        <f>IF(D16="X","RECONOCIDA","PENDIENTE CURSAR")</f>
        <v>PENDIENTE CURSAR</v>
      </c>
      <c r="J15"/>
      <c r="K15"/>
      <c r="L15" s="317"/>
      <c r="M15" s="134" t="s">
        <v>146</v>
      </c>
      <c r="N15" s="134" t="s">
        <v>147</v>
      </c>
      <c r="O15" s="134" t="s">
        <v>143</v>
      </c>
      <c r="P15" s="135">
        <v>6</v>
      </c>
      <c r="Q15" s="324"/>
    </row>
    <row r="16" spans="1:17" ht="15" customHeight="1" thickBot="1" x14ac:dyDescent="0.3">
      <c r="A16" s="170">
        <v>9</v>
      </c>
      <c r="B16" s="171" t="s">
        <v>73</v>
      </c>
      <c r="C16" s="163">
        <f>IF(D16="X",A16,0)</f>
        <v>0</v>
      </c>
      <c r="D16" s="26" t="str">
        <f>IF('Introducción de datos'!D8="","",'Introducción de datos'!D8)</f>
        <v/>
      </c>
      <c r="E16" s="165"/>
      <c r="F16" s="166">
        <v>12</v>
      </c>
      <c r="G16" s="167" t="s">
        <v>89</v>
      </c>
      <c r="H16" s="168">
        <f t="shared" si="0"/>
        <v>0</v>
      </c>
      <c r="I16" s="169" t="str">
        <f>IF(D14="X","RECONOCIDA","PENDIENTE CURSAR")</f>
        <v>PENDIENTE CURSAR</v>
      </c>
      <c r="J16"/>
      <c r="K16"/>
      <c r="L16" s="318"/>
      <c r="M16" s="173" t="s">
        <v>148</v>
      </c>
      <c r="N16" s="173" t="s">
        <v>149</v>
      </c>
      <c r="O16" s="173" t="s">
        <v>150</v>
      </c>
      <c r="P16" s="174">
        <v>6</v>
      </c>
      <c r="Q16" s="325"/>
    </row>
    <row r="17" spans="1:17" ht="15" customHeight="1" thickTop="1" thickBot="1" x14ac:dyDescent="0.3">
      <c r="A17" s="175">
        <v>6</v>
      </c>
      <c r="B17" s="176" t="s">
        <v>178</v>
      </c>
      <c r="C17" s="177">
        <f>IF(D17="X",A17,0)</f>
        <v>0</v>
      </c>
      <c r="D17" s="27" t="str">
        <f>IF('Introducción de datos'!D9="","",'Introducción de datos'!D9)</f>
        <v/>
      </c>
      <c r="E17" s="165"/>
      <c r="F17" s="178">
        <v>12</v>
      </c>
      <c r="G17" s="179" t="s">
        <v>90</v>
      </c>
      <c r="H17" s="168">
        <f t="shared" si="0"/>
        <v>0</v>
      </c>
      <c r="I17" s="180" t="str">
        <f>IF(D15="X","RECONOCIDA","PENDIENTE CURSAR")</f>
        <v>PENDIENTE CURSAR</v>
      </c>
      <c r="J17"/>
      <c r="K17" s="92"/>
      <c r="L17"/>
      <c r="M17"/>
      <c r="N17"/>
      <c r="O17"/>
      <c r="P17"/>
      <c r="Q17"/>
    </row>
    <row r="18" spans="1:17" ht="27" thickBot="1" x14ac:dyDescent="0.45">
      <c r="A18" s="181">
        <f>SUM(A13:A17)</f>
        <v>60</v>
      </c>
      <c r="B18" s="130"/>
      <c r="C18" s="130"/>
      <c r="D18" s="181">
        <f>SUM(C13:C17)</f>
        <v>0</v>
      </c>
      <c r="E18" s="44"/>
      <c r="F18" s="182">
        <v>6</v>
      </c>
      <c r="G18" s="183" t="s">
        <v>30</v>
      </c>
      <c r="H18" s="168">
        <f t="shared" si="0"/>
        <v>0</v>
      </c>
      <c r="I18" s="184" t="str">
        <f>IF(D40="X","RECONOCIDA","PENDIENTE CURSAR")</f>
        <v>PENDIENTE CURSAR</v>
      </c>
      <c r="J18"/>
      <c r="K18" s="92"/>
      <c r="L18"/>
      <c r="M18" s="276" t="s">
        <v>153</v>
      </c>
      <c r="N18"/>
      <c r="O18"/>
      <c r="P18"/>
      <c r="Q18"/>
    </row>
    <row r="19" spans="1:17" ht="15.75" thickBot="1" x14ac:dyDescent="0.3">
      <c r="A19" s="130"/>
      <c r="B19" s="130"/>
      <c r="C19" s="130"/>
      <c r="D19" s="130"/>
      <c r="E19"/>
      <c r="F19" s="178">
        <v>6</v>
      </c>
      <c r="G19" s="167" t="s">
        <v>29</v>
      </c>
      <c r="H19" s="168">
        <f t="shared" si="0"/>
        <v>0</v>
      </c>
      <c r="I19" s="180" t="str">
        <f>IF(D17="X","RECONOCIDA","PENDIENTE CURSAR")</f>
        <v>PENDIENTE CURSAR</v>
      </c>
      <c r="J19"/>
      <c r="K19"/>
      <c r="L19"/>
      <c r="M19"/>
      <c r="N19"/>
      <c r="O19"/>
      <c r="P19"/>
      <c r="Q19"/>
    </row>
    <row r="20" spans="1:17" ht="15.75" thickBot="1" x14ac:dyDescent="0.3">
      <c r="A20" s="130"/>
      <c r="B20" s="130"/>
      <c r="C20" s="130"/>
      <c r="D20" s="130"/>
      <c r="E20"/>
      <c r="F20" s="185">
        <f>SUM(F13:F19)</f>
        <v>60</v>
      </c>
      <c r="G20" s="186"/>
      <c r="H20" s="187" t="s">
        <v>70</v>
      </c>
      <c r="I20" s="185">
        <f>SUM(H13:H19)</f>
        <v>0</v>
      </c>
      <c r="J20"/>
      <c r="K20"/>
      <c r="L20"/>
      <c r="M20"/>
      <c r="N20"/>
      <c r="O20"/>
      <c r="P20"/>
      <c r="Q20"/>
    </row>
    <row r="21" spans="1:17" ht="15.75" thickBot="1" x14ac:dyDescent="0.3">
      <c r="A21" s="130"/>
      <c r="B21" s="130"/>
      <c r="C21" s="130"/>
      <c r="D21" s="130"/>
      <c r="E21"/>
      <c r="F21" s="131"/>
      <c r="G21" s="131"/>
      <c r="H21" s="187" t="s">
        <v>69</v>
      </c>
      <c r="I21" s="185">
        <f>60-(SUM(H13:H19))</f>
        <v>60</v>
      </c>
      <c r="J21"/>
      <c r="K21"/>
      <c r="L21"/>
      <c r="M21"/>
      <c r="N21"/>
      <c r="O21"/>
      <c r="P21"/>
      <c r="Q21"/>
    </row>
    <row r="22" spans="1:17" x14ac:dyDescent="0.25">
      <c r="A22" s="130"/>
      <c r="B22" s="130"/>
      <c r="C22" s="130"/>
      <c r="D22" s="344" t="s">
        <v>184</v>
      </c>
      <c r="E22"/>
      <c r="F22" s="131"/>
      <c r="G22" s="131"/>
      <c r="H22" s="131"/>
      <c r="I22" s="131"/>
      <c r="J22"/>
      <c r="K22"/>
      <c r="L22"/>
      <c r="M22"/>
      <c r="N22"/>
      <c r="O22"/>
      <c r="P22"/>
      <c r="Q22"/>
    </row>
    <row r="23" spans="1:17" ht="15.75" thickBot="1" x14ac:dyDescent="0.3">
      <c r="A23" s="130"/>
      <c r="B23" s="130"/>
      <c r="C23" s="130"/>
      <c r="D23" s="345"/>
      <c r="E23"/>
      <c r="F23" s="131"/>
      <c r="G23" s="131"/>
      <c r="H23" s="131"/>
      <c r="I23" s="131"/>
      <c r="J23"/>
      <c r="K23"/>
      <c r="L23"/>
      <c r="M23"/>
      <c r="N23"/>
      <c r="O23"/>
      <c r="P23"/>
      <c r="Q23"/>
    </row>
    <row r="24" spans="1:17" ht="21" x14ac:dyDescent="0.35">
      <c r="A24" s="141"/>
      <c r="B24" s="142" t="s">
        <v>3</v>
      </c>
      <c r="C24" s="143"/>
      <c r="D24" s="144"/>
      <c r="E24" s="145"/>
      <c r="F24" s="188"/>
      <c r="G24" s="147" t="s">
        <v>3</v>
      </c>
      <c r="H24" s="148"/>
      <c r="I24" s="149"/>
      <c r="J24"/>
      <c r="K24"/>
      <c r="L24"/>
      <c r="M24"/>
      <c r="N24"/>
      <c r="O24"/>
      <c r="P24"/>
      <c r="Q24"/>
    </row>
    <row r="25" spans="1:17" ht="21" x14ac:dyDescent="0.35">
      <c r="A25" s="152" t="s">
        <v>0</v>
      </c>
      <c r="B25" s="153" t="s">
        <v>9</v>
      </c>
      <c r="C25" s="130" t="s">
        <v>1</v>
      </c>
      <c r="D25" s="154" t="s">
        <v>164</v>
      </c>
      <c r="E25"/>
      <c r="F25" s="189" t="s">
        <v>0</v>
      </c>
      <c r="G25" s="190" t="s">
        <v>9</v>
      </c>
      <c r="H25" s="157"/>
      <c r="I25" s="158" t="s">
        <v>8</v>
      </c>
      <c r="J25"/>
      <c r="K25"/>
      <c r="L25"/>
      <c r="M25"/>
      <c r="N25"/>
      <c r="O25"/>
      <c r="P25"/>
      <c r="Q25"/>
    </row>
    <row r="26" spans="1:17" x14ac:dyDescent="0.25">
      <c r="A26" s="161">
        <v>15</v>
      </c>
      <c r="B26" s="162" t="s">
        <v>13</v>
      </c>
      <c r="C26" s="163">
        <f t="shared" ref="C26:C30" si="1">IF(D26="X",A26,0)</f>
        <v>0</v>
      </c>
      <c r="D26" s="25" t="str">
        <f>IF('Introducción de datos'!I5="","",'Introducción de datos'!I5)</f>
        <v/>
      </c>
      <c r="E26"/>
      <c r="F26" s="191">
        <v>9</v>
      </c>
      <c r="G26" s="192" t="s">
        <v>91</v>
      </c>
      <c r="H26" s="168">
        <f t="shared" ref="H26:H33" si="2">IF(I26="Reconocida",F26,0)</f>
        <v>0</v>
      </c>
      <c r="I26" s="169" t="str">
        <f>IF(D27="X","RECONOCIDA","PENDIENTE CURSAR")</f>
        <v>PENDIENTE CURSAR</v>
      </c>
      <c r="J26"/>
      <c r="K26" s="92"/>
      <c r="L26"/>
      <c r="M26"/>
      <c r="N26"/>
      <c r="O26"/>
      <c r="P26"/>
      <c r="Q26"/>
    </row>
    <row r="27" spans="1:17" x14ac:dyDescent="0.25">
      <c r="A27" s="161">
        <v>15</v>
      </c>
      <c r="B27" s="193" t="s">
        <v>110</v>
      </c>
      <c r="C27" s="163">
        <f t="shared" si="1"/>
        <v>0</v>
      </c>
      <c r="D27" s="25" t="str">
        <f>IF('Introducción de datos'!I6="","",'Introducción de datos'!I6)</f>
        <v/>
      </c>
      <c r="E27"/>
      <c r="F27" s="191">
        <v>9</v>
      </c>
      <c r="G27" s="192" t="s">
        <v>92</v>
      </c>
      <c r="H27" s="168">
        <f t="shared" si="2"/>
        <v>0</v>
      </c>
      <c r="I27" s="169" t="str">
        <f>IF(D28="X","RECONOCIDA","PENDIENTE CURSAR")</f>
        <v>PENDIENTE CURSAR</v>
      </c>
      <c r="J27"/>
      <c r="K27"/>
      <c r="L27"/>
      <c r="M27"/>
      <c r="N27"/>
      <c r="O27"/>
      <c r="P27"/>
      <c r="Q27"/>
    </row>
    <row r="28" spans="1:17" ht="15.75" thickBot="1" x14ac:dyDescent="0.3">
      <c r="A28" s="161">
        <v>15</v>
      </c>
      <c r="B28" s="162" t="s">
        <v>111</v>
      </c>
      <c r="C28" s="163">
        <f t="shared" si="1"/>
        <v>0</v>
      </c>
      <c r="D28" s="25" t="str">
        <f>IF('Introducción de datos'!I7="","",'Introducción de datos'!I7)</f>
        <v/>
      </c>
      <c r="E28"/>
      <c r="F28" s="194">
        <v>9</v>
      </c>
      <c r="G28" s="195" t="s">
        <v>93</v>
      </c>
      <c r="H28" s="168">
        <f t="shared" si="2"/>
        <v>0</v>
      </c>
      <c r="I28" s="180" t="str">
        <f>IF(D26="X","RECONOCIDA","PENDIENTE CURSAR")</f>
        <v>PENDIENTE CURSAR</v>
      </c>
      <c r="J28"/>
      <c r="K28"/>
      <c r="L28"/>
      <c r="M28"/>
      <c r="N28"/>
      <c r="O28"/>
      <c r="P28"/>
      <c r="Q28"/>
    </row>
    <row r="29" spans="1:17" ht="15.75" thickBot="1" x14ac:dyDescent="0.3">
      <c r="A29" s="170">
        <v>9</v>
      </c>
      <c r="B29" s="171" t="s">
        <v>75</v>
      </c>
      <c r="C29" s="163">
        <f t="shared" si="1"/>
        <v>0</v>
      </c>
      <c r="D29" s="26" t="str">
        <f>IF('Introducción de datos'!I8="","",'Introducción de datos'!I8)</f>
        <v/>
      </c>
      <c r="E29"/>
      <c r="F29" s="196">
        <v>6</v>
      </c>
      <c r="G29" s="197" t="s">
        <v>31</v>
      </c>
      <c r="H29" s="168">
        <f t="shared" si="2"/>
        <v>0</v>
      </c>
      <c r="I29" s="198" t="str">
        <f>IF(D30="X","RECONOCIDA","PENDIENTE CURSAR")</f>
        <v>PENDIENTE CURSAR</v>
      </c>
      <c r="J29"/>
      <c r="K29"/>
      <c r="L29"/>
      <c r="M29"/>
      <c r="N29"/>
      <c r="O29"/>
      <c r="P29"/>
      <c r="Q29"/>
    </row>
    <row r="30" spans="1:17" ht="30.75" thickBot="1" x14ac:dyDescent="0.3">
      <c r="A30" s="175">
        <v>6</v>
      </c>
      <c r="B30" s="176" t="s">
        <v>14</v>
      </c>
      <c r="C30" s="163">
        <f t="shared" si="1"/>
        <v>0</v>
      </c>
      <c r="D30" s="27" t="str">
        <f>IF('Introducción de datos'!I9="","",'Introducción de datos'!I9)</f>
        <v/>
      </c>
      <c r="E30"/>
      <c r="F30" s="199">
        <v>6</v>
      </c>
      <c r="G30" s="200" t="s">
        <v>166</v>
      </c>
      <c r="H30" s="168">
        <f t="shared" si="2"/>
        <v>0</v>
      </c>
      <c r="I30" s="201" t="str">
        <f>IF(D43="X","RECONOCIDA","PENDIENTE CURSAR")</f>
        <v>PENDIENTE CURSAR</v>
      </c>
      <c r="J30" s="295" t="s">
        <v>116</v>
      </c>
      <c r="K30" s="296"/>
      <c r="L30" s="296"/>
      <c r="M30" s="296"/>
      <c r="N30" s="296"/>
      <c r="O30" s="296"/>
      <c r="P30" s="297"/>
      <c r="Q30"/>
    </row>
    <row r="31" spans="1:17" ht="30.75" thickBot="1" x14ac:dyDescent="0.3">
      <c r="A31" s="181">
        <f>SUM(A26:A30)</f>
        <v>60</v>
      </c>
      <c r="B31" s="130"/>
      <c r="C31" s="130"/>
      <c r="D31" s="181">
        <f>SUM(C26:C30)</f>
        <v>0</v>
      </c>
      <c r="E31"/>
      <c r="F31" s="191">
        <v>6</v>
      </c>
      <c r="G31" s="202" t="s">
        <v>167</v>
      </c>
      <c r="H31" s="168">
        <f t="shared" si="2"/>
        <v>0</v>
      </c>
      <c r="I31" s="203" t="str">
        <f>IF(D43="X","RECONOCIDA","PENDIENTE CURSAR")</f>
        <v>PENDIENTE CURSAR</v>
      </c>
      <c r="J31" s="298"/>
      <c r="K31" s="299"/>
      <c r="L31" s="299"/>
      <c r="M31" s="299"/>
      <c r="N31" s="299"/>
      <c r="O31" s="299"/>
      <c r="P31" s="300"/>
      <c r="Q31"/>
    </row>
    <row r="32" spans="1:17" ht="30.75" customHeight="1" thickBot="1" x14ac:dyDescent="0.3">
      <c r="A32" s="130"/>
      <c r="B32" s="130"/>
      <c r="C32" s="130"/>
      <c r="D32" s="130"/>
      <c r="E32"/>
      <c r="F32" s="204">
        <v>6</v>
      </c>
      <c r="G32" s="205" t="s">
        <v>168</v>
      </c>
      <c r="H32" s="206">
        <f t="shared" si="2"/>
        <v>0</v>
      </c>
      <c r="I32" s="207" t="str">
        <f>IF(D43="X","RECONOCIDA","PENDIENTE CURSAR")</f>
        <v>PENDIENTE CURSAR</v>
      </c>
      <c r="J32" s="301"/>
      <c r="K32" s="302"/>
      <c r="L32" s="302"/>
      <c r="M32" s="302"/>
      <c r="N32" s="302"/>
      <c r="O32" s="302"/>
      <c r="P32" s="303"/>
      <c r="Q32"/>
    </row>
    <row r="33" spans="1:19" ht="21" customHeight="1" thickBot="1" x14ac:dyDescent="0.3">
      <c r="A33" s="130"/>
      <c r="B33" s="130"/>
      <c r="C33" s="130"/>
      <c r="D33" s="130"/>
      <c r="E33"/>
      <c r="F33" s="199">
        <v>9</v>
      </c>
      <c r="G33" s="208" t="s">
        <v>120</v>
      </c>
      <c r="H33" s="168">
        <f t="shared" si="2"/>
        <v>0</v>
      </c>
      <c r="I33" s="209" t="str">
        <f>IF(D41="X","RECONOCIDA","PENDIENTE CURSAR")</f>
        <v>PENDIENTE CURSAR</v>
      </c>
      <c r="J33"/>
      <c r="K33"/>
      <c r="L33"/>
      <c r="M33"/>
      <c r="N33"/>
      <c r="O33"/>
      <c r="P33"/>
      <c r="Q33"/>
    </row>
    <row r="34" spans="1:19" ht="15.75" thickBot="1" x14ac:dyDescent="0.3">
      <c r="A34" s="130"/>
      <c r="B34" s="130"/>
      <c r="C34" s="130"/>
      <c r="D34" s="130"/>
      <c r="E34"/>
      <c r="F34" s="210">
        <f>SUM(F26:F33)</f>
        <v>60</v>
      </c>
      <c r="G34" s="186"/>
      <c r="H34" s="187" t="s">
        <v>70</v>
      </c>
      <c r="I34" s="185">
        <f>SUM(H26:H33)</f>
        <v>0</v>
      </c>
      <c r="J34"/>
      <c r="K34"/>
      <c r="L34"/>
      <c r="M34"/>
      <c r="N34"/>
      <c r="O34"/>
      <c r="P34"/>
      <c r="Q34"/>
    </row>
    <row r="35" spans="1:19" ht="19.5" customHeight="1" thickBot="1" x14ac:dyDescent="0.3">
      <c r="A35" s="130"/>
      <c r="B35" s="130"/>
      <c r="C35" s="130"/>
      <c r="D35" s="344" t="s">
        <v>184</v>
      </c>
      <c r="E35"/>
      <c r="F35" s="131"/>
      <c r="G35" s="131"/>
      <c r="H35" s="187" t="s">
        <v>69</v>
      </c>
      <c r="I35" s="185">
        <f>60-(SUM(H26:H33))</f>
        <v>60</v>
      </c>
      <c r="J35"/>
      <c r="K35"/>
      <c r="L35"/>
      <c r="M35"/>
      <c r="N35"/>
      <c r="O35"/>
      <c r="P35"/>
      <c r="Q35"/>
    </row>
    <row r="36" spans="1:19" ht="15.75" thickBot="1" x14ac:dyDescent="0.3">
      <c r="A36" s="130"/>
      <c r="B36" s="130"/>
      <c r="C36" s="130"/>
      <c r="D36" s="345"/>
      <c r="E36"/>
      <c r="F36" s="131"/>
      <c r="G36" s="131"/>
      <c r="H36" s="131"/>
      <c r="I36" s="131"/>
      <c r="J36"/>
      <c r="K36"/>
      <c r="L36"/>
      <c r="M36"/>
      <c r="N36"/>
      <c r="O36"/>
      <c r="P36"/>
      <c r="Q36"/>
    </row>
    <row r="37" spans="1:19" ht="23.25" x14ac:dyDescent="0.35">
      <c r="A37" s="141"/>
      <c r="B37" s="142" t="s">
        <v>78</v>
      </c>
      <c r="C37" s="143"/>
      <c r="D37" s="144"/>
      <c r="E37" s="145"/>
      <c r="F37" s="211"/>
      <c r="G37" s="147" t="s">
        <v>78</v>
      </c>
      <c r="H37" s="148"/>
      <c r="I37" s="149"/>
      <c r="J37"/>
      <c r="K37"/>
      <c r="L37" s="212"/>
      <c r="M37"/>
      <c r="N37"/>
      <c r="O37"/>
      <c r="P37"/>
      <c r="Q37"/>
    </row>
    <row r="38" spans="1:19" ht="21" x14ac:dyDescent="0.35">
      <c r="A38" s="152" t="s">
        <v>0</v>
      </c>
      <c r="B38" s="153" t="s">
        <v>9</v>
      </c>
      <c r="C38" s="130" t="s">
        <v>1</v>
      </c>
      <c r="D38" s="154" t="s">
        <v>164</v>
      </c>
      <c r="E38"/>
      <c r="F38" s="189" t="s">
        <v>0</v>
      </c>
      <c r="G38" s="190" t="s">
        <v>9</v>
      </c>
      <c r="H38" s="131"/>
      <c r="I38" s="213" t="s">
        <v>8</v>
      </c>
      <c r="J38"/>
      <c r="K38"/>
      <c r="L38"/>
      <c r="M38"/>
      <c r="N38"/>
      <c r="O38"/>
      <c r="P38"/>
      <c r="Q38"/>
    </row>
    <row r="39" spans="1:19" ht="15.75" thickBot="1" x14ac:dyDescent="0.3">
      <c r="A39" s="214">
        <v>6</v>
      </c>
      <c r="B39" s="162" t="s">
        <v>112</v>
      </c>
      <c r="C39" s="177">
        <f>IF(D39="x",A39,0)</f>
        <v>0</v>
      </c>
      <c r="D39" s="164" t="s">
        <v>113</v>
      </c>
      <c r="E39"/>
      <c r="F39" s="215">
        <v>6</v>
      </c>
      <c r="G39" s="216" t="s">
        <v>32</v>
      </c>
      <c r="H39" s="168">
        <f t="shared" ref="H39:H50" si="3">IF(I39="Reconocida",F39,0)</f>
        <v>0</v>
      </c>
      <c r="I39" s="217" t="s">
        <v>66</v>
      </c>
      <c r="J39" s="71" t="s">
        <v>65</v>
      </c>
      <c r="K39"/>
      <c r="L39"/>
      <c r="M39"/>
      <c r="N39"/>
      <c r="O39"/>
      <c r="P39"/>
      <c r="Q39"/>
    </row>
    <row r="40" spans="1:19" ht="15.75" thickBot="1" x14ac:dyDescent="0.3">
      <c r="A40" s="170">
        <v>6</v>
      </c>
      <c r="B40" s="171" t="s">
        <v>64</v>
      </c>
      <c r="C40" s="163">
        <f t="shared" ref="C40:C46" si="4">IF(D40="X",A40,0)</f>
        <v>0</v>
      </c>
      <c r="D40" s="25" t="str">
        <f>IF('Introducción de datos'!N6="","",'Introducción de datos'!N6)</f>
        <v/>
      </c>
      <c r="E40"/>
      <c r="F40" s="218">
        <v>6</v>
      </c>
      <c r="G40" s="219" t="s">
        <v>94</v>
      </c>
      <c r="H40" s="168">
        <f t="shared" si="3"/>
        <v>0</v>
      </c>
      <c r="I40" s="220" t="s">
        <v>66</v>
      </c>
      <c r="J40" s="71" t="s">
        <v>65</v>
      </c>
      <c r="K40"/>
      <c r="L40"/>
      <c r="M40"/>
      <c r="N40"/>
      <c r="O40"/>
      <c r="P40"/>
      <c r="Q40"/>
    </row>
    <row r="41" spans="1:19" ht="15.75" thickBot="1" x14ac:dyDescent="0.3">
      <c r="A41" s="221">
        <v>9</v>
      </c>
      <c r="B41" s="222" t="s">
        <v>46</v>
      </c>
      <c r="C41" s="163">
        <f t="shared" si="4"/>
        <v>0</v>
      </c>
      <c r="D41" s="25" t="str">
        <f>IF('Introducción de datos'!N7="","",'Introducción de datos'!N7)</f>
        <v/>
      </c>
      <c r="E41"/>
      <c r="F41" s="194">
        <v>6</v>
      </c>
      <c r="G41" s="223" t="s">
        <v>33</v>
      </c>
      <c r="H41" s="224">
        <f t="shared" si="3"/>
        <v>0</v>
      </c>
      <c r="I41" s="225" t="s">
        <v>66</v>
      </c>
      <c r="J41" s="71" t="s">
        <v>65</v>
      </c>
      <c r="K41"/>
      <c r="L41"/>
      <c r="M41"/>
      <c r="N41"/>
      <c r="O41"/>
      <c r="P41"/>
      <c r="Q41"/>
    </row>
    <row r="42" spans="1:19" ht="18" customHeight="1" thickBot="1" x14ac:dyDescent="0.3">
      <c r="A42" s="170">
        <v>9</v>
      </c>
      <c r="B42" s="171" t="s">
        <v>45</v>
      </c>
      <c r="C42" s="163">
        <f t="shared" si="4"/>
        <v>0</v>
      </c>
      <c r="D42" s="25" t="str">
        <f>IF('Introducción de datos'!N8="","",'Introducción de datos'!N8)</f>
        <v/>
      </c>
      <c r="E42"/>
      <c r="F42" s="199">
        <v>6</v>
      </c>
      <c r="G42" s="226" t="s">
        <v>34</v>
      </c>
      <c r="H42" s="224">
        <f t="shared" si="3"/>
        <v>0</v>
      </c>
      <c r="I42" s="209" t="str">
        <f>IF(D70="X","RECONOCIDA","NO CURSADA")</f>
        <v>NO CURSADA</v>
      </c>
      <c r="J42"/>
      <c r="K42"/>
      <c r="L42"/>
      <c r="M42"/>
      <c r="N42"/>
      <c r="O42"/>
      <c r="P42"/>
      <c r="Q42"/>
    </row>
    <row r="43" spans="1:19" ht="15.75" thickBot="1" x14ac:dyDescent="0.3">
      <c r="A43" s="221">
        <v>15</v>
      </c>
      <c r="B43" s="227" t="s">
        <v>81</v>
      </c>
      <c r="C43" s="177">
        <f t="shared" si="4"/>
        <v>0</v>
      </c>
      <c r="D43" s="25" t="str">
        <f>IF('Introducción de datos'!N9="","",'Introducción de datos'!N9)</f>
        <v/>
      </c>
      <c r="E43"/>
      <c r="F43" s="194">
        <v>6</v>
      </c>
      <c r="G43" s="195" t="s">
        <v>95</v>
      </c>
      <c r="H43" s="168">
        <f t="shared" si="3"/>
        <v>0</v>
      </c>
      <c r="I43" s="169" t="str">
        <f>IF(D71="X","RECONOCIDA","NO CURSADA")</f>
        <v>NO CURSADA</v>
      </c>
      <c r="J43"/>
      <c r="K43"/>
      <c r="L43"/>
      <c r="M43"/>
      <c r="N43"/>
      <c r="O43"/>
      <c r="P43"/>
      <c r="Q43"/>
    </row>
    <row r="44" spans="1:19" ht="15.75" thickBot="1" x14ac:dyDescent="0.3">
      <c r="A44" s="164">
        <v>15</v>
      </c>
      <c r="B44" s="228" t="s">
        <v>48</v>
      </c>
      <c r="C44" s="177">
        <f t="shared" si="4"/>
        <v>0</v>
      </c>
      <c r="D44" s="25" t="str">
        <f>IF('Introducción de datos'!N10="","",'Introducción de datos'!N10)</f>
        <v/>
      </c>
      <c r="E44"/>
      <c r="F44" s="191">
        <v>12</v>
      </c>
      <c r="G44" s="229" t="s">
        <v>101</v>
      </c>
      <c r="H44" s="230">
        <f t="shared" si="3"/>
        <v>0</v>
      </c>
      <c r="I44" s="169" t="str">
        <f>IF(D44="X","*RECONOCIDA","NO CURSADA")</f>
        <v>NO CURSADA</v>
      </c>
      <c r="J44" s="304" t="str">
        <f>IF(D44="X","*SOLO SE PUEDE RECONOCER UNA VEZ PARA LA 14384 O LA 14388. NO AMBAS","")</f>
        <v/>
      </c>
      <c r="K44" s="305"/>
      <c r="L44" s="305"/>
      <c r="M44" s="305"/>
      <c r="N44" s="305"/>
      <c r="O44" s="305"/>
      <c r="P44" s="306"/>
      <c r="Q44"/>
      <c r="R44" s="120"/>
      <c r="S44" s="30"/>
    </row>
    <row r="45" spans="1:19" ht="15.75" thickBot="1" x14ac:dyDescent="0.3">
      <c r="A45" s="231">
        <v>15</v>
      </c>
      <c r="B45" s="162" t="s">
        <v>50</v>
      </c>
      <c r="C45" s="177">
        <f t="shared" si="4"/>
        <v>0</v>
      </c>
      <c r="D45" s="25" t="str">
        <f>IF('Introducción de datos'!N11="","",'Introducción de datos'!N11)</f>
        <v/>
      </c>
      <c r="E45"/>
      <c r="F45" s="191">
        <v>12</v>
      </c>
      <c r="G45" s="229" t="s">
        <v>35</v>
      </c>
      <c r="H45" s="230">
        <f t="shared" si="3"/>
        <v>0</v>
      </c>
      <c r="I45" s="169" t="str">
        <f>IF(D44="X","*RECONOCIDA","NO CURSADA")</f>
        <v>NO CURSADA</v>
      </c>
      <c r="J45" s="304" t="str">
        <f>IF(D44="X","*SOLO SE PUEDE RECONOCER UNA VEZ PARA LA 14384 O LA 14388. NO AMBAS","")</f>
        <v/>
      </c>
      <c r="K45" s="307"/>
      <c r="L45" s="307"/>
      <c r="M45" s="307"/>
      <c r="N45" s="307"/>
      <c r="O45" s="307"/>
      <c r="P45" s="308"/>
      <c r="Q45"/>
      <c r="R45" s="120"/>
      <c r="S45" s="30"/>
    </row>
    <row r="46" spans="1:19" ht="15.75" thickBot="1" x14ac:dyDescent="0.3">
      <c r="A46" s="232">
        <v>15</v>
      </c>
      <c r="B46" s="233" t="s">
        <v>51</v>
      </c>
      <c r="C46" s="177">
        <f t="shared" si="4"/>
        <v>0</v>
      </c>
      <c r="D46" s="25" t="str">
        <f>IF('Introducción de datos'!N12="","",'Introducción de datos'!N12)</f>
        <v/>
      </c>
      <c r="E46"/>
      <c r="F46" s="191">
        <v>6</v>
      </c>
      <c r="G46" s="192" t="s">
        <v>96</v>
      </c>
      <c r="H46" s="234">
        <f t="shared" si="3"/>
        <v>0</v>
      </c>
      <c r="I46" s="169" t="str">
        <f>IF(D72="X","RECONOCIDA","NO CURSADA")</f>
        <v>NO CURSADA</v>
      </c>
      <c r="J46"/>
      <c r="K46"/>
      <c r="L46"/>
      <c r="M46"/>
      <c r="N46"/>
      <c r="O46"/>
      <c r="P46"/>
      <c r="Q46"/>
    </row>
    <row r="47" spans="1:19" ht="15.75" thickBot="1" x14ac:dyDescent="0.3">
      <c r="A47" s="235">
        <f>SUM(A39:A46)</f>
        <v>90</v>
      </c>
      <c r="B47" s="236"/>
      <c r="C47" s="236"/>
      <c r="D47" s="235">
        <f>SUM(C39:C46)</f>
        <v>0</v>
      </c>
      <c r="E47"/>
      <c r="F47" s="218">
        <v>12</v>
      </c>
      <c r="G47" s="219" t="s">
        <v>97</v>
      </c>
      <c r="H47" s="234">
        <f t="shared" si="3"/>
        <v>0</v>
      </c>
      <c r="I47" s="169" t="str">
        <f>IF(D45="X","RECONOCIDA","NO CURSADA")</f>
        <v>NO CURSADA</v>
      </c>
      <c r="J47"/>
      <c r="K47"/>
      <c r="L47"/>
      <c r="M47"/>
      <c r="N47"/>
      <c r="O47"/>
      <c r="P47"/>
      <c r="Q47"/>
    </row>
    <row r="48" spans="1:19" x14ac:dyDescent="0.25">
      <c r="A48" s="130"/>
      <c r="B48" s="130"/>
      <c r="C48" s="130"/>
      <c r="D48" s="130"/>
      <c r="E48"/>
      <c r="F48" s="191">
        <v>12</v>
      </c>
      <c r="G48" s="192" t="s">
        <v>98</v>
      </c>
      <c r="H48" s="234">
        <f t="shared" si="3"/>
        <v>0</v>
      </c>
      <c r="I48" s="169" t="str">
        <f>IF(D46="X","RECONOCIDA","NO CURSADA")</f>
        <v>NO CURSADA</v>
      </c>
      <c r="J48"/>
      <c r="K48"/>
      <c r="L48" s="92"/>
      <c r="M48"/>
      <c r="N48"/>
      <c r="O48"/>
      <c r="P48"/>
      <c r="Q48"/>
    </row>
    <row r="49" spans="1:17" x14ac:dyDescent="0.25">
      <c r="A49" s="130"/>
      <c r="B49" s="130"/>
      <c r="C49" s="130"/>
      <c r="D49" s="130"/>
      <c r="E49"/>
      <c r="F49" s="191">
        <v>6</v>
      </c>
      <c r="G49" s="192" t="s">
        <v>99</v>
      </c>
      <c r="H49" s="234">
        <f t="shared" si="3"/>
        <v>0</v>
      </c>
      <c r="I49" s="169" t="str">
        <f>IF(D73="X","RECONOCIDA","NO CURSADA")</f>
        <v>NO CURSADA</v>
      </c>
      <c r="J49"/>
      <c r="K49"/>
      <c r="L49"/>
      <c r="M49"/>
      <c r="N49"/>
      <c r="O49"/>
      <c r="P49"/>
      <c r="Q49"/>
    </row>
    <row r="50" spans="1:17" ht="15.75" thickBot="1" x14ac:dyDescent="0.3">
      <c r="A50" s="130"/>
      <c r="B50" s="130"/>
      <c r="C50" s="130"/>
      <c r="D50" s="130"/>
      <c r="E50"/>
      <c r="F50" s="237">
        <v>6</v>
      </c>
      <c r="G50" s="238" t="s">
        <v>100</v>
      </c>
      <c r="H50" s="239">
        <f t="shared" si="3"/>
        <v>0</v>
      </c>
      <c r="I50" s="169" t="str">
        <f>IF(D74="X","RECONOCIDA","NO CURSADA")</f>
        <v>NO CURSADA</v>
      </c>
      <c r="J50"/>
      <c r="K50"/>
      <c r="L50"/>
      <c r="M50"/>
      <c r="N50"/>
      <c r="O50"/>
      <c r="P50"/>
      <c r="Q50"/>
    </row>
    <row r="51" spans="1:17" ht="15.75" thickBot="1" x14ac:dyDescent="0.3">
      <c r="A51" s="130"/>
      <c r="B51" s="236"/>
      <c r="C51" s="130"/>
      <c r="D51" s="130"/>
      <c r="E51"/>
      <c r="F51" s="210">
        <f>SUM(F39:F50)</f>
        <v>96</v>
      </c>
      <c r="G51" s="131"/>
      <c r="H51" s="187" t="s">
        <v>70</v>
      </c>
      <c r="I51" s="185">
        <f>SUM(H39:H50)</f>
        <v>0</v>
      </c>
      <c r="J51"/>
      <c r="K51"/>
      <c r="L51"/>
      <c r="M51"/>
      <c r="N51"/>
      <c r="O51"/>
      <c r="P51"/>
      <c r="Q51"/>
    </row>
    <row r="52" spans="1:17" ht="15.75" thickBot="1" x14ac:dyDescent="0.3">
      <c r="A52" s="130"/>
      <c r="B52" s="130"/>
      <c r="C52" s="130"/>
      <c r="D52" s="130"/>
      <c r="E52"/>
      <c r="F52" s="131"/>
      <c r="G52" s="131"/>
      <c r="H52" s="187" t="s">
        <v>69</v>
      </c>
      <c r="I52" s="185">
        <f>60-(SUM(H39:H50))</f>
        <v>60</v>
      </c>
      <c r="J52"/>
      <c r="K52"/>
      <c r="L52"/>
      <c r="M52"/>
      <c r="N52"/>
      <c r="O52"/>
      <c r="P52"/>
      <c r="Q52"/>
    </row>
    <row r="53" spans="1:17" ht="15.75" customHeight="1" thickBot="1" x14ac:dyDescent="0.3">
      <c r="A53" s="130"/>
      <c r="B53" s="130"/>
      <c r="C53" s="130"/>
      <c r="D53" s="344" t="s">
        <v>184</v>
      </c>
      <c r="E53"/>
      <c r="F53" s="131"/>
      <c r="G53" s="131"/>
      <c r="H53" s="187" t="s">
        <v>71</v>
      </c>
      <c r="I53" s="240" t="str">
        <f>IF(I51&gt;60,"El exceso de créditos de una materia no compensa otra","")</f>
        <v/>
      </c>
      <c r="J53"/>
      <c r="K53"/>
      <c r="L53"/>
      <c r="M53"/>
      <c r="N53"/>
      <c r="O53"/>
      <c r="P53"/>
      <c r="Q53"/>
    </row>
    <row r="54" spans="1:17" ht="15.75" thickBot="1" x14ac:dyDescent="0.3">
      <c r="A54" s="130"/>
      <c r="B54" s="130"/>
      <c r="C54" s="130"/>
      <c r="D54" s="345"/>
      <c r="E54"/>
      <c r="F54" s="131"/>
      <c r="G54" s="131"/>
      <c r="H54" s="131"/>
      <c r="I54" s="131"/>
      <c r="J54"/>
      <c r="K54"/>
      <c r="L54"/>
      <c r="M54"/>
      <c r="N54"/>
      <c r="O54"/>
      <c r="P54"/>
      <c r="Q54"/>
    </row>
    <row r="55" spans="1:17" ht="21" x14ac:dyDescent="0.35">
      <c r="A55" s="141"/>
      <c r="B55" s="142" t="s">
        <v>15</v>
      </c>
      <c r="C55" s="241"/>
      <c r="D55" s="242"/>
      <c r="E55"/>
      <c r="F55" s="243"/>
      <c r="G55" s="147" t="s">
        <v>15</v>
      </c>
      <c r="H55" s="148"/>
      <c r="I55" s="149"/>
      <c r="J55"/>
      <c r="K55"/>
      <c r="L55"/>
      <c r="M55"/>
      <c r="N55"/>
      <c r="O55"/>
      <c r="P55"/>
      <c r="Q55"/>
    </row>
    <row r="56" spans="1:17" ht="21" x14ac:dyDescent="0.35">
      <c r="A56" s="152" t="s">
        <v>0</v>
      </c>
      <c r="B56" s="153" t="s">
        <v>9</v>
      </c>
      <c r="C56" s="130" t="s">
        <v>1</v>
      </c>
      <c r="D56" s="154" t="s">
        <v>165</v>
      </c>
      <c r="E56"/>
      <c r="F56" s="189" t="s">
        <v>0</v>
      </c>
      <c r="G56" s="190" t="s">
        <v>9</v>
      </c>
      <c r="H56" s="157"/>
      <c r="I56" s="158" t="s">
        <v>8</v>
      </c>
      <c r="J56"/>
      <c r="K56"/>
      <c r="L56"/>
      <c r="M56"/>
      <c r="N56"/>
      <c r="O56"/>
      <c r="P56"/>
      <c r="Q56"/>
    </row>
    <row r="57" spans="1:17" x14ac:dyDescent="0.25">
      <c r="A57" s="161">
        <v>6</v>
      </c>
      <c r="B57" s="244" t="s">
        <v>16</v>
      </c>
      <c r="C57" s="245">
        <f t="shared" ref="C57:C83" si="5">IF(D57="X",A57,0)</f>
        <v>0</v>
      </c>
      <c r="D57" s="164" t="s">
        <v>113</v>
      </c>
      <c r="E57"/>
      <c r="F57" s="191">
        <v>6</v>
      </c>
      <c r="G57" s="246" t="s">
        <v>36</v>
      </c>
      <c r="H57" s="247">
        <f t="shared" ref="H57:H74" si="6">IF(I57="Reconocida",F57,0)</f>
        <v>0</v>
      </c>
      <c r="I57" s="169" t="str">
        <f>IF(D61="X","RECONOCIDA","PENDIENTE CURSAR")</f>
        <v>PENDIENTE CURSAR</v>
      </c>
      <c r="J57" s="44" t="s">
        <v>65</v>
      </c>
      <c r="K57"/>
      <c r="L57"/>
      <c r="M57"/>
      <c r="N57"/>
      <c r="O57"/>
      <c r="P57"/>
      <c r="Q57"/>
    </row>
    <row r="58" spans="1:17" x14ac:dyDescent="0.25">
      <c r="A58" s="170">
        <v>6</v>
      </c>
      <c r="B58" s="248" t="s">
        <v>17</v>
      </c>
      <c r="C58" s="245">
        <f t="shared" si="5"/>
        <v>0</v>
      </c>
      <c r="D58" s="172" t="s">
        <v>113</v>
      </c>
      <c r="E58"/>
      <c r="F58" s="191">
        <v>4.5</v>
      </c>
      <c r="G58" s="246" t="s">
        <v>103</v>
      </c>
      <c r="H58" s="247">
        <f t="shared" si="6"/>
        <v>0</v>
      </c>
      <c r="I58" s="169" t="str">
        <f>IF(D82="X","RECONOCIDA","PENDIENTE CURSAR")</f>
        <v>PENDIENTE CURSAR</v>
      </c>
      <c r="J58" s="44" t="s">
        <v>65</v>
      </c>
      <c r="K58" s="92"/>
      <c r="L58"/>
      <c r="M58"/>
      <c r="N58"/>
      <c r="O58"/>
      <c r="P58"/>
      <c r="Q58"/>
    </row>
    <row r="59" spans="1:17" ht="15.75" thickBot="1" x14ac:dyDescent="0.3">
      <c r="A59" s="161">
        <v>6</v>
      </c>
      <c r="B59" s="244" t="s">
        <v>18</v>
      </c>
      <c r="C59" s="245">
        <f t="shared" si="5"/>
        <v>0</v>
      </c>
      <c r="D59" s="164" t="s">
        <v>113</v>
      </c>
      <c r="E59"/>
      <c r="F59" s="215">
        <v>4.5</v>
      </c>
      <c r="G59" s="249" t="s">
        <v>177</v>
      </c>
      <c r="H59" s="247">
        <f t="shared" si="6"/>
        <v>0</v>
      </c>
      <c r="I59" s="250" t="str">
        <f>IF(D83="X","RECONOCIDA","PENDIENTE CURSAR")</f>
        <v>PENDIENTE CURSAR</v>
      </c>
      <c r="J59" s="44" t="s">
        <v>65</v>
      </c>
      <c r="K59" s="251"/>
      <c r="L59"/>
      <c r="M59"/>
      <c r="N59"/>
      <c r="O59"/>
      <c r="P59"/>
      <c r="Q59"/>
    </row>
    <row r="60" spans="1:17" x14ac:dyDescent="0.25">
      <c r="A60" s="161">
        <v>6</v>
      </c>
      <c r="B60" s="248" t="s">
        <v>19</v>
      </c>
      <c r="C60" s="252">
        <f t="shared" si="5"/>
        <v>0</v>
      </c>
      <c r="D60" s="25" t="str">
        <f>IF('Introducción de datos'!S8="","",'Introducción de datos'!S8)</f>
        <v/>
      </c>
      <c r="E60"/>
      <c r="F60" s="253">
        <v>9</v>
      </c>
      <c r="G60" s="254" t="s">
        <v>37</v>
      </c>
      <c r="H60" s="255">
        <f t="shared" si="6"/>
        <v>0</v>
      </c>
      <c r="I60" s="220" t="s">
        <v>66</v>
      </c>
      <c r="J60"/>
      <c r="K60"/>
      <c r="L60" s="92"/>
      <c r="M60"/>
      <c r="N60"/>
      <c r="O60"/>
      <c r="P60"/>
      <c r="Q60"/>
    </row>
    <row r="61" spans="1:17" ht="19.5" customHeight="1" x14ac:dyDescent="0.25">
      <c r="A61" s="248">
        <v>6</v>
      </c>
      <c r="B61" s="248" t="s">
        <v>114</v>
      </c>
      <c r="C61" s="256">
        <f t="shared" si="5"/>
        <v>0</v>
      </c>
      <c r="D61" s="25" t="str">
        <f>IF('Introducción de datos'!S9="","",'Introducción de datos'!S9)</f>
        <v/>
      </c>
      <c r="E61"/>
      <c r="F61" s="191">
        <v>4.5</v>
      </c>
      <c r="G61" s="192" t="s">
        <v>102</v>
      </c>
      <c r="H61" s="247">
        <f t="shared" si="6"/>
        <v>0</v>
      </c>
      <c r="I61" s="169" t="str">
        <f>IF(D78="X","RECONOCIDA","NO CURSADA")</f>
        <v>NO CURSADA</v>
      </c>
      <c r="J61"/>
      <c r="K61"/>
      <c r="L61"/>
      <c r="M61"/>
      <c r="N61"/>
      <c r="O61"/>
      <c r="P61"/>
      <c r="Q61"/>
    </row>
    <row r="62" spans="1:17" x14ac:dyDescent="0.25">
      <c r="A62" s="248">
        <v>6</v>
      </c>
      <c r="B62" s="248" t="s">
        <v>20</v>
      </c>
      <c r="C62" s="256">
        <f t="shared" si="5"/>
        <v>0</v>
      </c>
      <c r="D62" s="164" t="s">
        <v>113</v>
      </c>
      <c r="E62"/>
      <c r="F62" s="191">
        <v>9</v>
      </c>
      <c r="G62" s="192" t="s">
        <v>104</v>
      </c>
      <c r="H62" s="247">
        <f t="shared" si="6"/>
        <v>0</v>
      </c>
      <c r="I62" s="169" t="str">
        <f>IF(D79="X","RECONOCIDA","NO CURSADA")</f>
        <v>NO CURSADA</v>
      </c>
      <c r="J62"/>
      <c r="K62"/>
      <c r="L62"/>
      <c r="M62"/>
      <c r="N62"/>
      <c r="O62"/>
      <c r="P62"/>
      <c r="Q62"/>
    </row>
    <row r="63" spans="1:17" x14ac:dyDescent="0.25">
      <c r="A63" s="161">
        <v>6</v>
      </c>
      <c r="B63" s="244" t="s">
        <v>21</v>
      </c>
      <c r="C63" s="256">
        <f t="shared" si="5"/>
        <v>0</v>
      </c>
      <c r="D63" s="164" t="s">
        <v>113</v>
      </c>
      <c r="E63"/>
      <c r="F63" s="191">
        <v>15</v>
      </c>
      <c r="G63" s="192" t="s">
        <v>38</v>
      </c>
      <c r="H63" s="247">
        <f t="shared" si="6"/>
        <v>0</v>
      </c>
      <c r="I63" s="169" t="str">
        <f>IF(D79="X","RECONOCIDA","NO CURSADA")</f>
        <v>NO CURSADA</v>
      </c>
      <c r="J63"/>
      <c r="K63"/>
      <c r="L63"/>
      <c r="M63"/>
      <c r="N63"/>
      <c r="O63"/>
      <c r="P63"/>
      <c r="Q63"/>
    </row>
    <row r="64" spans="1:17" x14ac:dyDescent="0.25">
      <c r="A64" s="161">
        <v>6</v>
      </c>
      <c r="B64" s="244" t="s">
        <v>22</v>
      </c>
      <c r="C64" s="256">
        <f t="shared" si="5"/>
        <v>0</v>
      </c>
      <c r="D64" s="164" t="s">
        <v>113</v>
      </c>
      <c r="E64"/>
      <c r="F64" s="257">
        <v>9</v>
      </c>
      <c r="G64" s="192" t="s">
        <v>108</v>
      </c>
      <c r="H64" s="247">
        <f t="shared" si="6"/>
        <v>0</v>
      </c>
      <c r="I64" s="258" t="s">
        <v>66</v>
      </c>
      <c r="J64" s="259"/>
      <c r="K64"/>
      <c r="L64" s="92"/>
      <c r="M64"/>
      <c r="N64"/>
      <c r="O64"/>
      <c r="P64"/>
      <c r="Q64"/>
    </row>
    <row r="65" spans="1:17" ht="19.5" customHeight="1" x14ac:dyDescent="0.25">
      <c r="A65" s="260">
        <v>6</v>
      </c>
      <c r="B65" s="261" t="s">
        <v>23</v>
      </c>
      <c r="C65" s="256">
        <f t="shared" si="5"/>
        <v>0</v>
      </c>
      <c r="D65" s="25" t="str">
        <f>IF('Introducción de datos'!S13="","",'Introducción de datos'!S13)</f>
        <v/>
      </c>
      <c r="E65"/>
      <c r="F65" s="191">
        <v>15</v>
      </c>
      <c r="G65" s="192" t="s">
        <v>107</v>
      </c>
      <c r="H65" s="247">
        <f t="shared" si="6"/>
        <v>0</v>
      </c>
      <c r="I65" s="169" t="str">
        <f>IF(D80="X","RECONOCIDA","NO CURSADA")</f>
        <v>NO CURSADA</v>
      </c>
      <c r="J65"/>
      <c r="K65"/>
      <c r="L65"/>
      <c r="M65"/>
      <c r="N65"/>
      <c r="O65"/>
      <c r="P65"/>
      <c r="Q65"/>
    </row>
    <row r="66" spans="1:17" x14ac:dyDescent="0.25">
      <c r="A66" s="260">
        <v>6</v>
      </c>
      <c r="B66" s="261" t="s">
        <v>24</v>
      </c>
      <c r="C66" s="256">
        <f t="shared" si="5"/>
        <v>0</v>
      </c>
      <c r="D66" s="25" t="str">
        <f>IF('Introducción de datos'!S14="","",'Introducción de datos'!S14)</f>
        <v/>
      </c>
      <c r="E66"/>
      <c r="F66" s="191">
        <v>15</v>
      </c>
      <c r="G66" s="195" t="s">
        <v>106</v>
      </c>
      <c r="H66" s="247">
        <f t="shared" si="6"/>
        <v>0</v>
      </c>
      <c r="I66" s="169" t="str">
        <f>IF(D81="X","RECONOCIDA","NO CURSADA")</f>
        <v>NO CURSADA</v>
      </c>
      <c r="J66"/>
      <c r="K66"/>
      <c r="L66"/>
      <c r="M66"/>
      <c r="N66"/>
      <c r="O66"/>
      <c r="P66"/>
      <c r="Q66"/>
    </row>
    <row r="67" spans="1:17" ht="15.75" thickBot="1" x14ac:dyDescent="0.3">
      <c r="A67" s="260">
        <v>6</v>
      </c>
      <c r="B67" s="261" t="s">
        <v>25</v>
      </c>
      <c r="C67" s="256">
        <f t="shared" si="5"/>
        <v>0</v>
      </c>
      <c r="D67" s="164" t="s">
        <v>113</v>
      </c>
      <c r="E67"/>
      <c r="F67" s="257">
        <v>9</v>
      </c>
      <c r="G67" s="192" t="s">
        <v>105</v>
      </c>
      <c r="H67" s="247">
        <f t="shared" si="6"/>
        <v>0</v>
      </c>
      <c r="I67" s="123" t="s">
        <v>66</v>
      </c>
      <c r="J67"/>
      <c r="K67"/>
      <c r="L67" s="92"/>
      <c r="M67"/>
      <c r="N67"/>
      <c r="O67"/>
      <c r="P67"/>
      <c r="Q67"/>
    </row>
    <row r="68" spans="1:17" ht="15.75" thickBot="1" x14ac:dyDescent="0.3">
      <c r="A68" s="260">
        <v>6</v>
      </c>
      <c r="B68" s="261" t="s">
        <v>26</v>
      </c>
      <c r="C68" s="256">
        <f t="shared" si="5"/>
        <v>0</v>
      </c>
      <c r="D68" s="25" t="str">
        <f>IF('Introducción de datos'!S16="","",'Introducción de datos'!S16)</f>
        <v/>
      </c>
      <c r="E68"/>
      <c r="F68" s="194">
        <v>4.5</v>
      </c>
      <c r="G68" s="195" t="s">
        <v>39</v>
      </c>
      <c r="H68" s="247">
        <f t="shared" si="6"/>
        <v>0</v>
      </c>
      <c r="I68" s="262" t="s">
        <v>66</v>
      </c>
      <c r="J68"/>
      <c r="K68"/>
      <c r="L68"/>
      <c r="M68"/>
      <c r="N68"/>
      <c r="O68"/>
      <c r="P68"/>
      <c r="Q68"/>
    </row>
    <row r="69" spans="1:17" ht="15.75" thickBot="1" x14ac:dyDescent="0.3">
      <c r="A69" s="263">
        <v>6</v>
      </c>
      <c r="B69" s="264" t="s">
        <v>27</v>
      </c>
      <c r="C69" s="256">
        <f t="shared" si="5"/>
        <v>0</v>
      </c>
      <c r="D69" s="172" t="s">
        <v>113</v>
      </c>
      <c r="E69"/>
      <c r="F69" s="199">
        <v>6</v>
      </c>
      <c r="G69" s="208" t="s">
        <v>19</v>
      </c>
      <c r="H69" s="247">
        <f t="shared" si="6"/>
        <v>0</v>
      </c>
      <c r="I69" s="184" t="str">
        <f>IF(D60="X","RECONOCIDA","NO CURSADA")</f>
        <v>NO CURSADA</v>
      </c>
      <c r="J69"/>
      <c r="K69"/>
      <c r="L69"/>
      <c r="M69"/>
      <c r="N69"/>
      <c r="O69"/>
      <c r="P69"/>
      <c r="Q69"/>
    </row>
    <row r="70" spans="1:17" x14ac:dyDescent="0.25">
      <c r="A70" s="265">
        <v>6</v>
      </c>
      <c r="B70" s="222" t="s">
        <v>169</v>
      </c>
      <c r="C70" s="256">
        <f t="shared" si="5"/>
        <v>0</v>
      </c>
      <c r="D70" s="25" t="str">
        <f>IF('Introducción de datos'!S18="","",'Introducción de datos'!S18)</f>
        <v/>
      </c>
      <c r="E70"/>
      <c r="F70" s="191">
        <v>6</v>
      </c>
      <c r="G70" s="192" t="s">
        <v>41</v>
      </c>
      <c r="H70" s="247">
        <f t="shared" si="6"/>
        <v>0</v>
      </c>
      <c r="I70" s="169" t="str">
        <f>IF(D65="X","RECONOCIDA","NO CURSADA")</f>
        <v>NO CURSADA</v>
      </c>
      <c r="J70"/>
      <c r="K70"/>
      <c r="L70"/>
      <c r="M70"/>
      <c r="N70"/>
      <c r="O70"/>
      <c r="P70"/>
      <c r="Q70"/>
    </row>
    <row r="71" spans="1:17" ht="15.75" thickBot="1" x14ac:dyDescent="0.3">
      <c r="A71" s="231">
        <v>6</v>
      </c>
      <c r="B71" s="162" t="s">
        <v>171</v>
      </c>
      <c r="C71" s="256">
        <f t="shared" si="5"/>
        <v>0</v>
      </c>
      <c r="D71" s="25" t="str">
        <f>IF('Introducción de datos'!S19="","",'Introducción de datos'!S19)</f>
        <v/>
      </c>
      <c r="E71"/>
      <c r="F71" s="191">
        <v>6</v>
      </c>
      <c r="G71" s="192" t="s">
        <v>40</v>
      </c>
      <c r="H71" s="247">
        <f t="shared" si="6"/>
        <v>0</v>
      </c>
      <c r="I71" s="123" t="s">
        <v>66</v>
      </c>
      <c r="J71"/>
      <c r="K71"/>
      <c r="L71"/>
      <c r="M71"/>
      <c r="N71"/>
      <c r="O71"/>
      <c r="P71"/>
      <c r="Q71"/>
    </row>
    <row r="72" spans="1:17" x14ac:dyDescent="0.25">
      <c r="A72" s="231">
        <v>6</v>
      </c>
      <c r="B72" s="266" t="s">
        <v>170</v>
      </c>
      <c r="C72" s="256">
        <f t="shared" si="5"/>
        <v>0</v>
      </c>
      <c r="D72" s="25" t="str">
        <f>IF('Introducción de datos'!S20="","",'Introducción de datos'!S20)</f>
        <v/>
      </c>
      <c r="E72"/>
      <c r="F72" s="191">
        <v>6</v>
      </c>
      <c r="G72" s="267" t="s">
        <v>154</v>
      </c>
      <c r="H72" s="247">
        <f t="shared" si="6"/>
        <v>0</v>
      </c>
      <c r="I72" s="169" t="str">
        <f>IF(D66="X","RECONOCIDA","NO CURSADA")</f>
        <v>NO CURSADA</v>
      </c>
      <c r="J72"/>
      <c r="K72"/>
      <c r="L72"/>
      <c r="M72"/>
      <c r="N72"/>
      <c r="O72"/>
      <c r="P72"/>
      <c r="Q72"/>
    </row>
    <row r="73" spans="1:17" ht="15.75" thickBot="1" x14ac:dyDescent="0.3">
      <c r="A73" s="268">
        <v>6</v>
      </c>
      <c r="B73" s="269" t="s">
        <v>55</v>
      </c>
      <c r="C73" s="256">
        <f t="shared" si="5"/>
        <v>0</v>
      </c>
      <c r="D73" s="25" t="str">
        <f>IF('Introducción de datos'!S21="","",'Introducción de datos'!S21)</f>
        <v/>
      </c>
      <c r="E73"/>
      <c r="F73" s="191">
        <v>6</v>
      </c>
      <c r="G73" s="192" t="s">
        <v>42</v>
      </c>
      <c r="H73" s="247">
        <f t="shared" si="6"/>
        <v>0</v>
      </c>
      <c r="I73" s="169" t="str">
        <f>IF(D29="X","RECONOCIDA","NO CURSADA")</f>
        <v>NO CURSADA</v>
      </c>
      <c r="J73"/>
      <c r="K73"/>
      <c r="L73"/>
      <c r="M73"/>
      <c r="N73"/>
      <c r="O73"/>
      <c r="P73"/>
      <c r="Q73"/>
    </row>
    <row r="74" spans="1:17" ht="15.75" thickBot="1" x14ac:dyDescent="0.3">
      <c r="A74" s="265">
        <v>6</v>
      </c>
      <c r="B74" s="270" t="s">
        <v>175</v>
      </c>
      <c r="C74" s="256">
        <f t="shared" si="5"/>
        <v>0</v>
      </c>
      <c r="D74" s="25" t="str">
        <f>IF('Introducción de datos'!S22="","",'Introducción de datos'!S22)</f>
        <v/>
      </c>
      <c r="E74"/>
      <c r="F74" s="237">
        <v>6</v>
      </c>
      <c r="G74" s="238" t="s">
        <v>43</v>
      </c>
      <c r="H74" s="239">
        <f t="shared" si="6"/>
        <v>0</v>
      </c>
      <c r="I74" s="180" t="str">
        <f>IF(D68="X","RECONOCIDA","NO CURSADA")</f>
        <v>NO CURSADA</v>
      </c>
      <c r="J74"/>
      <c r="K74"/>
      <c r="L74"/>
      <c r="M74"/>
      <c r="N74"/>
      <c r="O74"/>
      <c r="P74"/>
      <c r="Q74"/>
    </row>
    <row r="75" spans="1:17" ht="15.75" thickBot="1" x14ac:dyDescent="0.3">
      <c r="A75" s="266">
        <v>6</v>
      </c>
      <c r="B75" s="266" t="s">
        <v>156</v>
      </c>
      <c r="C75" s="252">
        <f t="shared" si="5"/>
        <v>0</v>
      </c>
      <c r="D75" s="271" t="s">
        <v>113</v>
      </c>
      <c r="E75"/>
      <c r="F75" s="272">
        <f>SUM(F57:F74)</f>
        <v>141</v>
      </c>
      <c r="G75" s="131"/>
      <c r="H75" s="187" t="s">
        <v>70</v>
      </c>
      <c r="I75" s="185">
        <f>SUM(H57:H74)</f>
        <v>0</v>
      </c>
      <c r="J75"/>
      <c r="K75"/>
      <c r="L75"/>
      <c r="M75"/>
      <c r="N75"/>
      <c r="O75"/>
      <c r="P75"/>
      <c r="Q75"/>
    </row>
    <row r="76" spans="1:17" ht="15.75" thickBot="1" x14ac:dyDescent="0.3">
      <c r="A76" s="266">
        <v>6</v>
      </c>
      <c r="B76" s="266" t="s">
        <v>57</v>
      </c>
      <c r="C76" s="252">
        <f t="shared" si="5"/>
        <v>0</v>
      </c>
      <c r="D76" s="271" t="s">
        <v>113</v>
      </c>
      <c r="E76"/>
      <c r="F76" s="131"/>
      <c r="G76" s="131"/>
      <c r="H76" s="187" t="s">
        <v>69</v>
      </c>
      <c r="I76" s="185">
        <f>60-(SUM(H63:H74))</f>
        <v>60</v>
      </c>
      <c r="J76"/>
      <c r="K76"/>
      <c r="L76"/>
      <c r="M76"/>
      <c r="N76"/>
      <c r="O76"/>
      <c r="P76"/>
      <c r="Q76"/>
    </row>
    <row r="77" spans="1:17" ht="15.75" thickBot="1" x14ac:dyDescent="0.3">
      <c r="A77" s="266">
        <v>6</v>
      </c>
      <c r="B77" s="266" t="s">
        <v>58</v>
      </c>
      <c r="C77" s="252">
        <f t="shared" si="5"/>
        <v>0</v>
      </c>
      <c r="D77" s="271" t="s">
        <v>113</v>
      </c>
      <c r="E77"/>
      <c r="F77" s="131"/>
      <c r="G77" s="131"/>
      <c r="H77" s="187" t="s">
        <v>71</v>
      </c>
      <c r="I77" s="273" t="str">
        <f>IF(I75&gt;60,"El exceso de créditos de una materia no compensa otra","")</f>
        <v/>
      </c>
      <c r="J77"/>
      <c r="K77"/>
      <c r="L77"/>
      <c r="M77"/>
      <c r="N77"/>
      <c r="O77"/>
      <c r="P77"/>
      <c r="Q77"/>
    </row>
    <row r="78" spans="1:17" ht="15.75" customHeight="1" thickBot="1" x14ac:dyDescent="0.3">
      <c r="A78" s="268">
        <v>6</v>
      </c>
      <c r="B78" s="269" t="s">
        <v>182</v>
      </c>
      <c r="C78" s="245">
        <f t="shared" si="5"/>
        <v>0</v>
      </c>
      <c r="D78" s="25" t="str">
        <f>IF('Introducción de datos'!S26="","",'Introducción de datos'!S26)</f>
        <v/>
      </c>
      <c r="E78"/>
      <c r="F78" s="137"/>
      <c r="G78" s="131"/>
      <c r="H78" s="131"/>
      <c r="I78" s="131"/>
      <c r="J78"/>
      <c r="K78"/>
      <c r="L78"/>
      <c r="M78"/>
      <c r="N78"/>
      <c r="O78"/>
      <c r="P78"/>
      <c r="Q78"/>
    </row>
    <row r="79" spans="1:17" ht="15.75" thickBot="1" x14ac:dyDescent="0.3">
      <c r="A79" s="265">
        <v>12</v>
      </c>
      <c r="B79" s="270" t="s">
        <v>172</v>
      </c>
      <c r="C79" s="245">
        <f t="shared" si="5"/>
        <v>0</v>
      </c>
      <c r="D79" s="25" t="str">
        <f>IF('Introducción de datos'!S27="","",'Introducción de datos'!S27)</f>
        <v/>
      </c>
      <c r="E79"/>
      <c r="F79" s="131"/>
      <c r="G79" s="131"/>
      <c r="H79" s="131"/>
      <c r="I79" s="131"/>
      <c r="J79"/>
      <c r="K79"/>
      <c r="L79"/>
      <c r="M79"/>
      <c r="N79"/>
      <c r="O79"/>
      <c r="P79"/>
      <c r="Q79"/>
    </row>
    <row r="80" spans="1:17" ht="15.75" thickBot="1" x14ac:dyDescent="0.3">
      <c r="A80" s="231">
        <v>12</v>
      </c>
      <c r="B80" s="266" t="s">
        <v>173</v>
      </c>
      <c r="C80" s="245">
        <f t="shared" si="5"/>
        <v>0</v>
      </c>
      <c r="D80" s="25" t="str">
        <f>IF('Introducción de datos'!S28="","",'Introducción de datos'!S28)</f>
        <v/>
      </c>
      <c r="E80"/>
      <c r="F80" s="131"/>
      <c r="G80" s="131"/>
      <c r="H80" s="131"/>
      <c r="I80" s="272"/>
      <c r="J80"/>
      <c r="K80"/>
      <c r="L80"/>
      <c r="M80"/>
      <c r="N80"/>
      <c r="O80"/>
      <c r="P80"/>
      <c r="Q80"/>
    </row>
    <row r="81" spans="1:17" ht="15.75" thickBot="1" x14ac:dyDescent="0.3">
      <c r="A81" s="268">
        <v>12</v>
      </c>
      <c r="B81" s="274" t="s">
        <v>174</v>
      </c>
      <c r="C81" s="245">
        <f t="shared" si="5"/>
        <v>0</v>
      </c>
      <c r="D81" s="25" t="str">
        <f>IF('Introducción de datos'!S29="","",'Introducción de datos'!S29)</f>
        <v/>
      </c>
      <c r="E81"/>
      <c r="F81" s="131"/>
      <c r="G81" s="131"/>
      <c r="H81" s="131"/>
      <c r="I81" s="131"/>
      <c r="J81"/>
      <c r="K81"/>
      <c r="L81"/>
      <c r="M81"/>
      <c r="N81"/>
      <c r="O81"/>
      <c r="P81"/>
      <c r="Q81"/>
    </row>
    <row r="82" spans="1:17" x14ac:dyDescent="0.25">
      <c r="A82" s="265">
        <v>4.5</v>
      </c>
      <c r="B82" s="270" t="s">
        <v>183</v>
      </c>
      <c r="C82" s="245">
        <f t="shared" si="5"/>
        <v>0</v>
      </c>
      <c r="D82" s="25" t="str">
        <f>IF('Introducción de datos'!S30="","",'Introducción de datos'!S30)</f>
        <v/>
      </c>
      <c r="E82"/>
      <c r="F82" s="131"/>
      <c r="G82" s="131"/>
      <c r="H82" s="131"/>
      <c r="I82" s="131"/>
      <c r="J82"/>
      <c r="K82"/>
      <c r="L82"/>
      <c r="M82"/>
      <c r="N82"/>
      <c r="O82"/>
      <c r="P82"/>
      <c r="Q82"/>
    </row>
    <row r="83" spans="1:17" ht="15.75" thickBot="1" x14ac:dyDescent="0.3">
      <c r="A83" s="232">
        <v>4.5</v>
      </c>
      <c r="B83" s="275" t="s">
        <v>63</v>
      </c>
      <c r="C83" s="245">
        <f t="shared" si="5"/>
        <v>0</v>
      </c>
      <c r="D83" s="25" t="str">
        <f>IF('Introducción de datos'!S31="","",'Introducción de datos'!S31)</f>
        <v/>
      </c>
      <c r="E83"/>
      <c r="F83" s="131"/>
      <c r="G83" s="131"/>
      <c r="H83" s="131"/>
      <c r="I83" s="131"/>
      <c r="J83"/>
      <c r="K83"/>
      <c r="L83"/>
      <c r="M83"/>
      <c r="N83"/>
      <c r="O83"/>
      <c r="P83"/>
      <c r="Q83"/>
    </row>
    <row r="84" spans="1:17" ht="15.75" thickBot="1" x14ac:dyDescent="0.3">
      <c r="A84" s="235">
        <f>SUM(A57:A83)</f>
        <v>177</v>
      </c>
      <c r="B84" s="236"/>
      <c r="C84" s="236"/>
      <c r="D84" s="235">
        <f>SUM(C57:C83)</f>
        <v>0</v>
      </c>
      <c r="E84"/>
      <c r="F84" s="131"/>
      <c r="G84" s="131"/>
      <c r="H84" s="131"/>
      <c r="I84" s="131"/>
      <c r="J84"/>
      <c r="K84"/>
      <c r="L84"/>
      <c r="M84"/>
      <c r="N84"/>
      <c r="O84"/>
      <c r="P84"/>
      <c r="Q84"/>
    </row>
    <row r="85" spans="1:17" x14ac:dyDescent="0.25">
      <c r="A85" s="236"/>
      <c r="B85" s="236"/>
      <c r="C85" s="236"/>
      <c r="D85" s="236"/>
      <c r="E85"/>
      <c r="F85" s="131"/>
      <c r="G85" s="131"/>
      <c r="H85" s="131"/>
      <c r="I85" s="131"/>
      <c r="J85"/>
      <c r="K85"/>
      <c r="L85"/>
      <c r="M85"/>
      <c r="N85"/>
      <c r="O85"/>
      <c r="P85"/>
      <c r="Q85"/>
    </row>
    <row r="86" spans="1:17" x14ac:dyDescent="0.25">
      <c r="A86" s="236"/>
      <c r="B86" s="236"/>
      <c r="C86" s="236"/>
      <c r="D86" s="236"/>
      <c r="E86"/>
      <c r="F86" s="131"/>
      <c r="G86" s="131"/>
      <c r="H86" s="131"/>
      <c r="I86" s="131"/>
      <c r="J86"/>
      <c r="K86"/>
      <c r="L86"/>
      <c r="M86"/>
      <c r="N86"/>
      <c r="O86"/>
      <c r="P86"/>
      <c r="Q86"/>
    </row>
    <row r="87" spans="1:17" x14ac:dyDescent="0.25">
      <c r="A87" s="236"/>
      <c r="B87" s="236"/>
      <c r="C87" s="236"/>
      <c r="D87" s="236"/>
      <c r="E87"/>
      <c r="F87" s="131"/>
      <c r="G87" s="131"/>
      <c r="H87" s="131"/>
      <c r="I87" s="131"/>
      <c r="J87"/>
      <c r="K87"/>
      <c r="L87"/>
      <c r="M87"/>
      <c r="N87"/>
      <c r="O87"/>
      <c r="P87"/>
      <c r="Q87"/>
    </row>
    <row r="88" spans="1:17" x14ac:dyDescent="0.25">
      <c r="A88" s="236"/>
      <c r="B88" s="236"/>
      <c r="C88" s="236"/>
      <c r="D88" s="236"/>
      <c r="E88"/>
      <c r="F88" s="131"/>
      <c r="G88" s="131"/>
      <c r="H88" s="131"/>
      <c r="I88" s="131"/>
      <c r="J88"/>
      <c r="K88"/>
      <c r="L88"/>
      <c r="M88"/>
      <c r="N88"/>
      <c r="O88"/>
      <c r="P88"/>
      <c r="Q88"/>
    </row>
    <row r="89" spans="1:17" x14ac:dyDescent="0.25">
      <c r="A89" s="236"/>
      <c r="B89" s="236"/>
      <c r="C89" s="236"/>
      <c r="D89" s="236"/>
      <c r="E89"/>
      <c r="F89" s="131"/>
      <c r="G89" s="131"/>
      <c r="H89" s="131"/>
      <c r="I89" s="131"/>
      <c r="J89"/>
      <c r="K89"/>
      <c r="L89"/>
      <c r="M89"/>
      <c r="N89"/>
      <c r="O89"/>
      <c r="P89"/>
      <c r="Q89"/>
    </row>
    <row r="90" spans="1:17" x14ac:dyDescent="0.25">
      <c r="A90" s="119"/>
      <c r="B90" s="1"/>
      <c r="C90" s="1"/>
      <c r="D90" s="1"/>
      <c r="F90" s="1"/>
      <c r="G90" s="1"/>
      <c r="H90" s="1"/>
      <c r="I90" s="1"/>
    </row>
    <row r="91" spans="1:17" x14ac:dyDescent="0.25">
      <c r="A91" s="119"/>
      <c r="B91" s="1"/>
      <c r="C91" s="1"/>
      <c r="D91" s="1"/>
      <c r="F91" s="1"/>
      <c r="G91" s="1"/>
      <c r="H91" s="1"/>
      <c r="I91" s="1"/>
    </row>
    <row r="92" spans="1:17" x14ac:dyDescent="0.25">
      <c r="A92" s="119"/>
      <c r="B92" s="1"/>
      <c r="C92" s="1"/>
      <c r="D92" s="1"/>
      <c r="F92" s="1"/>
      <c r="G92" s="1"/>
      <c r="H92" s="1"/>
      <c r="I92" s="1"/>
    </row>
    <row r="93" spans="1:17" x14ac:dyDescent="0.25">
      <c r="A93" s="119"/>
      <c r="B93" s="1"/>
      <c r="C93" s="1"/>
      <c r="D93" s="1"/>
      <c r="F93" s="1"/>
      <c r="G93" s="1"/>
      <c r="H93" s="1"/>
      <c r="I93" s="1"/>
    </row>
    <row r="94" spans="1:17" x14ac:dyDescent="0.25">
      <c r="A94" s="119"/>
      <c r="B94" s="1"/>
      <c r="C94" s="1"/>
      <c r="D94" s="1"/>
      <c r="F94" s="1"/>
      <c r="G94" s="1"/>
      <c r="H94" s="1"/>
      <c r="I94" s="1"/>
    </row>
    <row r="95" spans="1:17" x14ac:dyDescent="0.25">
      <c r="A95" s="119"/>
      <c r="B95" s="1"/>
      <c r="C95" s="1"/>
      <c r="D95" s="1"/>
      <c r="F95" s="1"/>
      <c r="G95" s="1"/>
      <c r="H95" s="1"/>
      <c r="I95" s="1"/>
    </row>
    <row r="96" spans="1:17" x14ac:dyDescent="0.25">
      <c r="A96" s="119"/>
      <c r="B96" s="1"/>
      <c r="C96" s="1"/>
      <c r="D96" s="1"/>
      <c r="F96" s="1"/>
      <c r="G96" s="1"/>
      <c r="H96" s="1"/>
      <c r="I96" s="1"/>
    </row>
    <row r="97" spans="1:9" x14ac:dyDescent="0.25">
      <c r="A97" s="119"/>
      <c r="B97" s="1"/>
      <c r="C97" s="1"/>
      <c r="D97" s="1"/>
      <c r="F97" s="1"/>
      <c r="G97" s="1"/>
      <c r="H97" s="1"/>
      <c r="I97" s="1"/>
    </row>
    <row r="98" spans="1:9" x14ac:dyDescent="0.25">
      <c r="A98" s="119"/>
      <c r="B98" s="1"/>
      <c r="C98" s="1"/>
      <c r="D98" s="1"/>
      <c r="F98" s="1"/>
      <c r="G98" s="1"/>
      <c r="H98" s="1"/>
      <c r="I98" s="1"/>
    </row>
    <row r="99" spans="1:9" x14ac:dyDescent="0.25">
      <c r="A99" s="119"/>
      <c r="B99" s="1"/>
      <c r="C99" s="1"/>
      <c r="D99" s="1"/>
      <c r="F99" s="1"/>
      <c r="G99" s="1"/>
      <c r="H99" s="1"/>
      <c r="I99" s="1"/>
    </row>
    <row r="100" spans="1:9" x14ac:dyDescent="0.25">
      <c r="A100" s="119"/>
      <c r="B100" s="1"/>
      <c r="C100" s="1"/>
      <c r="D100" s="1"/>
      <c r="F100" s="1"/>
      <c r="G100" s="1"/>
      <c r="H100" s="1"/>
      <c r="I100" s="1"/>
    </row>
    <row r="101" spans="1:9" x14ac:dyDescent="0.25">
      <c r="A101" s="119"/>
      <c r="B101" s="1"/>
      <c r="C101" s="1"/>
      <c r="D101" s="1"/>
      <c r="F101" s="1"/>
      <c r="G101" s="1"/>
      <c r="H101" s="1"/>
      <c r="I101" s="1"/>
    </row>
    <row r="102" spans="1:9" x14ac:dyDescent="0.25">
      <c r="A102" s="119"/>
      <c r="B102" s="1"/>
      <c r="C102" s="1"/>
      <c r="D102" s="1"/>
      <c r="F102" s="1"/>
      <c r="G102" s="1"/>
      <c r="H102" s="1"/>
      <c r="I102" s="1"/>
    </row>
    <row r="103" spans="1:9" x14ac:dyDescent="0.25">
      <c r="A103" s="119"/>
      <c r="B103" s="1"/>
      <c r="C103" s="1"/>
      <c r="D103" s="1"/>
      <c r="F103" s="1"/>
      <c r="G103" s="1"/>
      <c r="H103" s="1"/>
      <c r="I103" s="1"/>
    </row>
    <row r="104" spans="1:9" x14ac:dyDescent="0.25">
      <c r="A104" s="119"/>
      <c r="B104" s="1"/>
      <c r="C104" s="1"/>
      <c r="D104" s="1"/>
      <c r="F104" s="1"/>
      <c r="G104" s="1"/>
      <c r="H104" s="1"/>
      <c r="I104" s="1"/>
    </row>
    <row r="105" spans="1:9" x14ac:dyDescent="0.25">
      <c r="A105" s="119"/>
      <c r="B105" s="1"/>
      <c r="C105" s="1"/>
      <c r="D105" s="1"/>
      <c r="F105" s="1"/>
      <c r="G105" s="1"/>
      <c r="H105" s="1"/>
      <c r="I105" s="1"/>
    </row>
    <row r="106" spans="1:9" x14ac:dyDescent="0.25">
      <c r="A106" s="119"/>
      <c r="B106" s="1"/>
      <c r="C106" s="1"/>
      <c r="D106" s="1"/>
      <c r="F106" s="1"/>
      <c r="G106" s="1"/>
      <c r="H106" s="1"/>
      <c r="I106" s="1"/>
    </row>
    <row r="107" spans="1:9" x14ac:dyDescent="0.25">
      <c r="A107" s="119"/>
      <c r="B107" s="1"/>
      <c r="C107" s="1"/>
      <c r="D107" s="1"/>
      <c r="F107" s="1"/>
      <c r="G107" s="1"/>
      <c r="H107" s="1"/>
      <c r="I107" s="1"/>
    </row>
    <row r="108" spans="1:9" x14ac:dyDescent="0.25">
      <c r="A108" s="119"/>
      <c r="B108" s="1"/>
      <c r="C108" s="1"/>
      <c r="D108" s="1"/>
      <c r="F108" s="1"/>
      <c r="G108" s="1"/>
      <c r="H108" s="1"/>
      <c r="I108" s="1"/>
    </row>
    <row r="109" spans="1:9" x14ac:dyDescent="0.25">
      <c r="A109" s="119"/>
      <c r="B109" s="1"/>
      <c r="C109" s="1"/>
      <c r="D109" s="1"/>
      <c r="F109" s="1"/>
      <c r="G109" s="1"/>
      <c r="H109" s="1"/>
      <c r="I109" s="1"/>
    </row>
    <row r="110" spans="1:9" x14ac:dyDescent="0.25">
      <c r="A110" s="119"/>
      <c r="B110" s="1"/>
      <c r="C110" s="1"/>
      <c r="D110" s="1"/>
      <c r="F110" s="1"/>
      <c r="G110" s="1"/>
      <c r="H110" s="1"/>
      <c r="I110" s="1"/>
    </row>
    <row r="111" spans="1:9" x14ac:dyDescent="0.25">
      <c r="A111" s="119"/>
      <c r="B111" s="1"/>
      <c r="C111" s="1"/>
      <c r="D111" s="1"/>
      <c r="F111" s="1"/>
      <c r="G111" s="1"/>
      <c r="H111" s="1"/>
      <c r="I111" s="1"/>
    </row>
    <row r="112" spans="1:9" x14ac:dyDescent="0.25">
      <c r="A112" s="119"/>
      <c r="B112" s="1"/>
      <c r="C112" s="1"/>
      <c r="D112" s="1"/>
      <c r="F112" s="1"/>
      <c r="G112" s="1"/>
      <c r="H112" s="1"/>
      <c r="I112" s="1"/>
    </row>
    <row r="113" spans="1:1" s="1" customFormat="1" x14ac:dyDescent="0.25">
      <c r="A113" s="119"/>
    </row>
    <row r="114" spans="1:1" s="1" customFormat="1" x14ac:dyDescent="0.25">
      <c r="A114" s="119"/>
    </row>
    <row r="115" spans="1:1" s="1" customFormat="1" x14ac:dyDescent="0.25">
      <c r="A115" s="119"/>
    </row>
    <row r="116" spans="1:1" s="1" customFormat="1" x14ac:dyDescent="0.25">
      <c r="A116" s="119"/>
    </row>
    <row r="117" spans="1:1" s="1" customFormat="1" x14ac:dyDescent="0.25">
      <c r="A117" s="119"/>
    </row>
    <row r="118" spans="1:1" s="1" customFormat="1" x14ac:dyDescent="0.25">
      <c r="A118" s="119"/>
    </row>
    <row r="119" spans="1:1" s="1" customFormat="1" x14ac:dyDescent="0.25">
      <c r="A119" s="119"/>
    </row>
    <row r="120" spans="1:1" s="1" customFormat="1" x14ac:dyDescent="0.25">
      <c r="A120" s="119"/>
    </row>
    <row r="121" spans="1:1" s="1" customFormat="1" x14ac:dyDescent="0.25">
      <c r="A121" s="119"/>
    </row>
    <row r="122" spans="1:1" s="1" customFormat="1" x14ac:dyDescent="0.25">
      <c r="A122" s="119"/>
    </row>
    <row r="123" spans="1:1" s="1" customFormat="1" x14ac:dyDescent="0.25">
      <c r="A123" s="119"/>
    </row>
    <row r="124" spans="1:1" s="1" customFormat="1" x14ac:dyDescent="0.25">
      <c r="A124" s="119"/>
    </row>
    <row r="125" spans="1:1" s="1" customFormat="1" x14ac:dyDescent="0.25">
      <c r="A125" s="119"/>
    </row>
    <row r="126" spans="1:1" s="1" customFormat="1" x14ac:dyDescent="0.25">
      <c r="A126" s="119"/>
    </row>
    <row r="127" spans="1:1" s="1" customFormat="1" x14ac:dyDescent="0.25">
      <c r="A127" s="119"/>
    </row>
    <row r="128" spans="1:1" s="1" customFormat="1" x14ac:dyDescent="0.25">
      <c r="A128" s="119"/>
    </row>
    <row r="129" spans="1:1" s="1" customFormat="1" x14ac:dyDescent="0.25">
      <c r="A129" s="119"/>
    </row>
    <row r="130" spans="1:1" s="1" customFormat="1" x14ac:dyDescent="0.25">
      <c r="A130" s="119"/>
    </row>
    <row r="131" spans="1:1" s="1" customFormat="1" x14ac:dyDescent="0.25">
      <c r="A131" s="119"/>
    </row>
    <row r="132" spans="1:1" s="1" customFormat="1" x14ac:dyDescent="0.25">
      <c r="A132" s="119"/>
    </row>
    <row r="133" spans="1:1" s="1" customFormat="1" x14ac:dyDescent="0.25">
      <c r="A133" s="119"/>
    </row>
    <row r="134" spans="1:1" s="1" customFormat="1" x14ac:dyDescent="0.25">
      <c r="A134" s="119"/>
    </row>
    <row r="135" spans="1:1" s="1" customFormat="1" x14ac:dyDescent="0.25">
      <c r="A135" s="119"/>
    </row>
    <row r="136" spans="1:1" s="1" customFormat="1" x14ac:dyDescent="0.25">
      <c r="A136" s="119"/>
    </row>
    <row r="137" spans="1:1" s="1" customFormat="1" x14ac:dyDescent="0.25">
      <c r="A137" s="119"/>
    </row>
    <row r="138" spans="1:1" s="1" customFormat="1" x14ac:dyDescent="0.25">
      <c r="A138" s="119"/>
    </row>
    <row r="139" spans="1:1" s="1" customFormat="1" x14ac:dyDescent="0.25">
      <c r="A139" s="119"/>
    </row>
    <row r="140" spans="1:1" s="1" customFormat="1" x14ac:dyDescent="0.25">
      <c r="A140" s="119"/>
    </row>
    <row r="141" spans="1:1" s="1" customFormat="1" x14ac:dyDescent="0.25">
      <c r="A141" s="119"/>
    </row>
    <row r="142" spans="1:1" s="1" customFormat="1" x14ac:dyDescent="0.25">
      <c r="A142" s="119"/>
    </row>
    <row r="143" spans="1:1" s="1" customFormat="1" x14ac:dyDescent="0.25">
      <c r="A143" s="119"/>
    </row>
    <row r="144" spans="1:1" s="1" customFormat="1" x14ac:dyDescent="0.25">
      <c r="A144" s="119"/>
    </row>
    <row r="145" spans="1:1" s="1" customFormat="1" x14ac:dyDescent="0.25">
      <c r="A145" s="119"/>
    </row>
    <row r="146" spans="1:1" s="1" customFormat="1" x14ac:dyDescent="0.25">
      <c r="A146" s="119"/>
    </row>
    <row r="147" spans="1:1" s="1" customFormat="1" x14ac:dyDescent="0.25">
      <c r="A147" s="119"/>
    </row>
    <row r="148" spans="1:1" s="1" customFormat="1" x14ac:dyDescent="0.25">
      <c r="A148" s="119"/>
    </row>
    <row r="149" spans="1:1" s="1" customFormat="1" x14ac:dyDescent="0.25">
      <c r="A149" s="119"/>
    </row>
    <row r="150" spans="1:1" s="1" customFormat="1" x14ac:dyDescent="0.25">
      <c r="A150" s="119"/>
    </row>
    <row r="151" spans="1:1" s="1" customFormat="1" x14ac:dyDescent="0.25">
      <c r="A151" s="119"/>
    </row>
    <row r="152" spans="1:1" s="1" customFormat="1" x14ac:dyDescent="0.25">
      <c r="A152" s="119"/>
    </row>
    <row r="153" spans="1:1" s="1" customFormat="1" x14ac:dyDescent="0.25">
      <c r="A153" s="119"/>
    </row>
    <row r="154" spans="1:1" s="1" customFormat="1" x14ac:dyDescent="0.25">
      <c r="A154" s="119"/>
    </row>
    <row r="155" spans="1:1" s="1" customFormat="1" x14ac:dyDescent="0.25">
      <c r="A155" s="119"/>
    </row>
    <row r="156" spans="1:1" s="1" customFormat="1" x14ac:dyDescent="0.25">
      <c r="A156" s="119"/>
    </row>
    <row r="157" spans="1:1" s="1" customFormat="1" x14ac:dyDescent="0.25">
      <c r="A157" s="119"/>
    </row>
    <row r="158" spans="1:1" s="1" customFormat="1" x14ac:dyDescent="0.25">
      <c r="A158" s="119"/>
    </row>
    <row r="159" spans="1:1" s="1" customFormat="1" x14ac:dyDescent="0.25">
      <c r="A159" s="119"/>
    </row>
    <row r="160" spans="1:1" s="1" customFormat="1" x14ac:dyDescent="0.25">
      <c r="A160" s="119"/>
    </row>
    <row r="161" spans="1:1" s="1" customFormat="1" x14ac:dyDescent="0.25">
      <c r="A161" s="119"/>
    </row>
    <row r="162" spans="1:1" s="1" customFormat="1" x14ac:dyDescent="0.25">
      <c r="A162" s="119"/>
    </row>
    <row r="163" spans="1:1" s="1" customFormat="1" x14ac:dyDescent="0.25">
      <c r="A163" s="119"/>
    </row>
    <row r="164" spans="1:1" s="1" customFormat="1" x14ac:dyDescent="0.25">
      <c r="A164" s="119"/>
    </row>
    <row r="165" spans="1:1" s="1" customFormat="1" x14ac:dyDescent="0.25">
      <c r="A165" s="119"/>
    </row>
    <row r="166" spans="1:1" s="1" customFormat="1" x14ac:dyDescent="0.25">
      <c r="A166" s="119"/>
    </row>
    <row r="167" spans="1:1" s="1" customFormat="1" x14ac:dyDescent="0.25">
      <c r="A167" s="119"/>
    </row>
    <row r="168" spans="1:1" s="1" customFormat="1" x14ac:dyDescent="0.25">
      <c r="A168" s="119"/>
    </row>
    <row r="169" spans="1:1" s="1" customFormat="1" x14ac:dyDescent="0.25">
      <c r="A169" s="119"/>
    </row>
    <row r="170" spans="1:1" s="1" customFormat="1" x14ac:dyDescent="0.25">
      <c r="A170" s="119"/>
    </row>
    <row r="171" spans="1:1" s="1" customFormat="1" x14ac:dyDescent="0.25">
      <c r="A171" s="119"/>
    </row>
    <row r="172" spans="1:1" s="1" customFormat="1" x14ac:dyDescent="0.25">
      <c r="A172" s="119"/>
    </row>
    <row r="173" spans="1:1" s="1" customFormat="1" x14ac:dyDescent="0.25">
      <c r="A173" s="119"/>
    </row>
    <row r="174" spans="1:1" s="1" customFormat="1" x14ac:dyDescent="0.25">
      <c r="A174" s="119"/>
    </row>
    <row r="175" spans="1:1" s="1" customFormat="1" x14ac:dyDescent="0.25">
      <c r="A175" s="119"/>
    </row>
    <row r="176" spans="1:1" s="1" customFormat="1" x14ac:dyDescent="0.25">
      <c r="A176" s="119"/>
    </row>
    <row r="177" spans="1:1" s="1" customFormat="1" x14ac:dyDescent="0.25">
      <c r="A177" s="119"/>
    </row>
    <row r="178" spans="1:1" s="1" customFormat="1" x14ac:dyDescent="0.25">
      <c r="A178" s="119"/>
    </row>
    <row r="179" spans="1:1" s="1" customFormat="1" x14ac:dyDescent="0.25">
      <c r="A179" s="119"/>
    </row>
    <row r="180" spans="1:1" s="1" customFormat="1" x14ac:dyDescent="0.25">
      <c r="A180" s="119"/>
    </row>
    <row r="181" spans="1:1" s="1" customFormat="1" x14ac:dyDescent="0.25">
      <c r="A181" s="119"/>
    </row>
    <row r="182" spans="1:1" s="1" customFormat="1" x14ac:dyDescent="0.25">
      <c r="A182" s="119"/>
    </row>
    <row r="183" spans="1:1" s="1" customFormat="1" x14ac:dyDescent="0.25">
      <c r="A183" s="119"/>
    </row>
    <row r="184" spans="1:1" s="1" customFormat="1" x14ac:dyDescent="0.25">
      <c r="A184" s="119"/>
    </row>
    <row r="185" spans="1:1" s="1" customFormat="1" x14ac:dyDescent="0.25">
      <c r="A185" s="119"/>
    </row>
    <row r="186" spans="1:1" s="1" customFormat="1" x14ac:dyDescent="0.25">
      <c r="A186" s="119"/>
    </row>
    <row r="187" spans="1:1" s="1" customFormat="1" x14ac:dyDescent="0.25">
      <c r="A187" s="119"/>
    </row>
    <row r="188" spans="1:1" s="1" customFormat="1" x14ac:dyDescent="0.25">
      <c r="A188" s="119"/>
    </row>
    <row r="189" spans="1:1" s="1" customFormat="1" x14ac:dyDescent="0.25">
      <c r="A189" s="119"/>
    </row>
    <row r="190" spans="1:1" s="1" customFormat="1" x14ac:dyDescent="0.25">
      <c r="A190" s="119"/>
    </row>
    <row r="191" spans="1:1" s="1" customFormat="1" x14ac:dyDescent="0.25">
      <c r="A191" s="119"/>
    </row>
    <row r="192" spans="1:1" s="1" customFormat="1" x14ac:dyDescent="0.25">
      <c r="A192" s="119"/>
    </row>
    <row r="193" spans="1:1" s="1" customFormat="1" x14ac:dyDescent="0.25">
      <c r="A193" s="119"/>
    </row>
    <row r="194" spans="1:1" s="1" customFormat="1" x14ac:dyDescent="0.25">
      <c r="A194" s="119"/>
    </row>
    <row r="195" spans="1:1" s="1" customFormat="1" x14ac:dyDescent="0.25">
      <c r="A195" s="119"/>
    </row>
    <row r="196" spans="1:1" s="1" customFormat="1" x14ac:dyDescent="0.25">
      <c r="A196" s="119"/>
    </row>
    <row r="197" spans="1:1" s="1" customFormat="1" x14ac:dyDescent="0.25">
      <c r="A197" s="119"/>
    </row>
    <row r="198" spans="1:1" s="1" customFormat="1" x14ac:dyDescent="0.25">
      <c r="A198" s="119"/>
    </row>
    <row r="199" spans="1:1" s="1" customFormat="1" x14ac:dyDescent="0.25">
      <c r="A199" s="119"/>
    </row>
    <row r="200" spans="1:1" s="1" customFormat="1" x14ac:dyDescent="0.25">
      <c r="A200" s="119"/>
    </row>
    <row r="201" spans="1:1" s="1" customFormat="1" x14ac:dyDescent="0.25">
      <c r="A201" s="119"/>
    </row>
    <row r="202" spans="1:1" s="1" customFormat="1" x14ac:dyDescent="0.25">
      <c r="A202" s="119"/>
    </row>
    <row r="203" spans="1:1" s="1" customFormat="1" x14ac:dyDescent="0.25">
      <c r="A203" s="119"/>
    </row>
    <row r="204" spans="1:1" s="1" customFormat="1" x14ac:dyDescent="0.25">
      <c r="A204" s="119"/>
    </row>
    <row r="205" spans="1:1" s="1" customFormat="1" x14ac:dyDescent="0.25">
      <c r="A205" s="119"/>
    </row>
    <row r="206" spans="1:1" s="1" customFormat="1" x14ac:dyDescent="0.25">
      <c r="A206" s="119"/>
    </row>
    <row r="207" spans="1:1" s="1" customFormat="1" x14ac:dyDescent="0.25">
      <c r="A207" s="119"/>
    </row>
    <row r="208" spans="1:1" s="1" customFormat="1" x14ac:dyDescent="0.25">
      <c r="A208" s="119"/>
    </row>
    <row r="209" spans="1:1" s="1" customFormat="1" x14ac:dyDescent="0.25">
      <c r="A209" s="119"/>
    </row>
    <row r="210" spans="1:1" s="1" customFormat="1" x14ac:dyDescent="0.25">
      <c r="A210" s="119"/>
    </row>
    <row r="211" spans="1:1" s="1" customFormat="1" x14ac:dyDescent="0.25">
      <c r="A211" s="119"/>
    </row>
    <row r="212" spans="1:1" s="1" customFormat="1" x14ac:dyDescent="0.25">
      <c r="A212" s="119"/>
    </row>
    <row r="213" spans="1:1" s="1" customFormat="1" x14ac:dyDescent="0.25">
      <c r="A213" s="119"/>
    </row>
    <row r="214" spans="1:1" s="1" customFormat="1" x14ac:dyDescent="0.25">
      <c r="A214" s="119"/>
    </row>
    <row r="215" spans="1:1" s="1" customFormat="1" x14ac:dyDescent="0.25">
      <c r="A215" s="119"/>
    </row>
    <row r="216" spans="1:1" s="1" customFormat="1" x14ac:dyDescent="0.25">
      <c r="A216" s="119"/>
    </row>
    <row r="217" spans="1:1" s="1" customFormat="1" x14ac:dyDescent="0.25">
      <c r="A217" s="119"/>
    </row>
    <row r="218" spans="1:1" s="1" customFormat="1" x14ac:dyDescent="0.25">
      <c r="A218" s="119"/>
    </row>
    <row r="219" spans="1:1" s="1" customFormat="1" x14ac:dyDescent="0.25">
      <c r="A219" s="119"/>
    </row>
    <row r="220" spans="1:1" s="1" customFormat="1" x14ac:dyDescent="0.25">
      <c r="A220" s="119"/>
    </row>
    <row r="221" spans="1:1" s="1" customFormat="1" x14ac:dyDescent="0.25">
      <c r="A221" s="119"/>
    </row>
    <row r="222" spans="1:1" s="1" customFormat="1" x14ac:dyDescent="0.25">
      <c r="A222" s="119"/>
    </row>
    <row r="223" spans="1:1" s="1" customFormat="1" x14ac:dyDescent="0.25">
      <c r="A223" s="119"/>
    </row>
    <row r="224" spans="1:1" s="1" customFormat="1" x14ac:dyDescent="0.25">
      <c r="A224" s="119"/>
    </row>
    <row r="225" spans="1:1" s="1" customFormat="1" x14ac:dyDescent="0.25">
      <c r="A225" s="119"/>
    </row>
    <row r="226" spans="1:1" s="1" customFormat="1" x14ac:dyDescent="0.25">
      <c r="A226" s="119"/>
    </row>
    <row r="227" spans="1:1" s="1" customFormat="1" x14ac:dyDescent="0.25">
      <c r="A227" s="119"/>
    </row>
    <row r="228" spans="1:1" s="1" customFormat="1" x14ac:dyDescent="0.25">
      <c r="A228" s="119"/>
    </row>
    <row r="229" spans="1:1" s="1" customFormat="1" x14ac:dyDescent="0.25">
      <c r="A229" s="119"/>
    </row>
    <row r="230" spans="1:1" s="1" customFormat="1" x14ac:dyDescent="0.25">
      <c r="A230" s="119"/>
    </row>
    <row r="231" spans="1:1" s="1" customFormat="1" x14ac:dyDescent="0.25">
      <c r="A231" s="119"/>
    </row>
    <row r="232" spans="1:1" s="1" customFormat="1" x14ac:dyDescent="0.25">
      <c r="A232" s="119"/>
    </row>
    <row r="233" spans="1:1" s="1" customFormat="1" x14ac:dyDescent="0.25">
      <c r="A233" s="119"/>
    </row>
    <row r="234" spans="1:1" s="1" customFormat="1" x14ac:dyDescent="0.25">
      <c r="A234" s="119"/>
    </row>
    <row r="235" spans="1:1" s="1" customFormat="1" x14ac:dyDescent="0.25">
      <c r="A235" s="119"/>
    </row>
    <row r="236" spans="1:1" s="1" customFormat="1" x14ac:dyDescent="0.25">
      <c r="A236" s="119"/>
    </row>
    <row r="237" spans="1:1" s="1" customFormat="1" x14ac:dyDescent="0.25">
      <c r="A237" s="119"/>
    </row>
    <row r="238" spans="1:1" s="1" customFormat="1" x14ac:dyDescent="0.25">
      <c r="A238" s="119"/>
    </row>
    <row r="239" spans="1:1" s="1" customFormat="1" x14ac:dyDescent="0.25">
      <c r="A239" s="119"/>
    </row>
    <row r="240" spans="1:1" s="1" customFormat="1" x14ac:dyDescent="0.25">
      <c r="A240" s="119"/>
    </row>
    <row r="241" spans="1:1" s="1" customFormat="1" x14ac:dyDescent="0.25">
      <c r="A241" s="119"/>
    </row>
    <row r="242" spans="1:1" s="1" customFormat="1" x14ac:dyDescent="0.25">
      <c r="A242" s="119"/>
    </row>
    <row r="243" spans="1:1" s="1" customFormat="1" x14ac:dyDescent="0.25">
      <c r="A243" s="119"/>
    </row>
    <row r="244" spans="1:1" s="1" customFormat="1" x14ac:dyDescent="0.25">
      <c r="A244" s="119"/>
    </row>
    <row r="245" spans="1:1" s="1" customFormat="1" x14ac:dyDescent="0.25">
      <c r="A245" s="119"/>
    </row>
    <row r="246" spans="1:1" s="1" customFormat="1" x14ac:dyDescent="0.25">
      <c r="A246" s="119"/>
    </row>
    <row r="247" spans="1:1" s="1" customFormat="1" x14ac:dyDescent="0.25">
      <c r="A247" s="119"/>
    </row>
    <row r="248" spans="1:1" s="1" customFormat="1" x14ac:dyDescent="0.25">
      <c r="A248" s="119"/>
    </row>
    <row r="249" spans="1:1" s="1" customFormat="1" x14ac:dyDescent="0.25">
      <c r="A249" s="119"/>
    </row>
    <row r="250" spans="1:1" s="1" customFormat="1" x14ac:dyDescent="0.25">
      <c r="A250" s="119"/>
    </row>
    <row r="251" spans="1:1" s="1" customFormat="1" x14ac:dyDescent="0.25">
      <c r="A251" s="119"/>
    </row>
    <row r="252" spans="1:1" s="1" customFormat="1" x14ac:dyDescent="0.25">
      <c r="A252" s="119"/>
    </row>
    <row r="253" spans="1:1" s="1" customFormat="1" x14ac:dyDescent="0.25">
      <c r="A253" s="119"/>
    </row>
    <row r="254" spans="1:1" s="1" customFormat="1" x14ac:dyDescent="0.25">
      <c r="A254" s="119"/>
    </row>
    <row r="255" spans="1:1" s="1" customFormat="1" x14ac:dyDescent="0.25">
      <c r="A255" s="119"/>
    </row>
    <row r="256" spans="1:1" s="1" customFormat="1" x14ac:dyDescent="0.25">
      <c r="A256" s="119"/>
    </row>
    <row r="257" spans="1:1" s="1" customFormat="1" x14ac:dyDescent="0.25">
      <c r="A257" s="119"/>
    </row>
    <row r="258" spans="1:1" s="1" customFormat="1" x14ac:dyDescent="0.25">
      <c r="A258" s="119"/>
    </row>
    <row r="259" spans="1:1" s="1" customFormat="1" x14ac:dyDescent="0.25">
      <c r="A259" s="119"/>
    </row>
    <row r="260" spans="1:1" s="1" customFormat="1" x14ac:dyDescent="0.25">
      <c r="A260" s="119"/>
    </row>
    <row r="261" spans="1:1" s="1" customFormat="1" x14ac:dyDescent="0.25">
      <c r="A261" s="119"/>
    </row>
    <row r="262" spans="1:1" s="1" customFormat="1" x14ac:dyDescent="0.25">
      <c r="A262" s="119"/>
    </row>
    <row r="263" spans="1:1" s="1" customFormat="1" x14ac:dyDescent="0.25">
      <c r="A263" s="119"/>
    </row>
    <row r="264" spans="1:1" s="1" customFormat="1" x14ac:dyDescent="0.25">
      <c r="A264" s="119"/>
    </row>
    <row r="265" spans="1:1" s="1" customFormat="1" x14ac:dyDescent="0.25">
      <c r="A265" s="119"/>
    </row>
    <row r="266" spans="1:1" s="1" customFormat="1" x14ac:dyDescent="0.25">
      <c r="A266" s="119"/>
    </row>
    <row r="267" spans="1:1" s="1" customFormat="1" x14ac:dyDescent="0.25">
      <c r="A267" s="119"/>
    </row>
    <row r="268" spans="1:1" s="1" customFormat="1" x14ac:dyDescent="0.25">
      <c r="A268" s="119"/>
    </row>
    <row r="269" spans="1:1" s="1" customFormat="1" x14ac:dyDescent="0.25">
      <c r="A269" s="119"/>
    </row>
    <row r="270" spans="1:1" s="1" customFormat="1" x14ac:dyDescent="0.25">
      <c r="A270" s="119"/>
    </row>
    <row r="271" spans="1:1" s="1" customFormat="1" x14ac:dyDescent="0.25">
      <c r="A271" s="119"/>
    </row>
    <row r="272" spans="1:1" s="1" customFormat="1" x14ac:dyDescent="0.25">
      <c r="A272" s="119"/>
    </row>
    <row r="273" spans="1:1" s="1" customFormat="1" x14ac:dyDescent="0.25">
      <c r="A273" s="119"/>
    </row>
    <row r="274" spans="1:1" s="1" customFormat="1" x14ac:dyDescent="0.25">
      <c r="A274" s="119"/>
    </row>
    <row r="275" spans="1:1" s="1" customFormat="1" x14ac:dyDescent="0.25">
      <c r="A275" s="119"/>
    </row>
    <row r="276" spans="1:1" s="1" customFormat="1" x14ac:dyDescent="0.25">
      <c r="A276" s="119"/>
    </row>
    <row r="277" spans="1:1" s="1" customFormat="1" x14ac:dyDescent="0.25">
      <c r="A277" s="119"/>
    </row>
    <row r="278" spans="1:1" s="1" customFormat="1" x14ac:dyDescent="0.25">
      <c r="A278" s="119"/>
    </row>
    <row r="279" spans="1:1" s="1" customFormat="1" x14ac:dyDescent="0.25">
      <c r="A279" s="119"/>
    </row>
    <row r="280" spans="1:1" s="1" customFormat="1" x14ac:dyDescent="0.25">
      <c r="A280" s="119"/>
    </row>
    <row r="281" spans="1:1" s="1" customFormat="1" x14ac:dyDescent="0.25">
      <c r="A281" s="119"/>
    </row>
    <row r="282" spans="1:1" s="1" customFormat="1" x14ac:dyDescent="0.25">
      <c r="A282" s="119"/>
    </row>
    <row r="283" spans="1:1" s="1" customFormat="1" x14ac:dyDescent="0.25">
      <c r="A283" s="119"/>
    </row>
    <row r="284" spans="1:1" s="1" customFormat="1" x14ac:dyDescent="0.25">
      <c r="A284" s="119"/>
    </row>
    <row r="285" spans="1:1" s="1" customFormat="1" x14ac:dyDescent="0.25">
      <c r="A285" s="119"/>
    </row>
    <row r="286" spans="1:1" s="1" customFormat="1" x14ac:dyDescent="0.25">
      <c r="A286" s="119"/>
    </row>
    <row r="287" spans="1:1" s="1" customFormat="1" x14ac:dyDescent="0.25">
      <c r="A287" s="119"/>
    </row>
    <row r="288" spans="1:1" s="1" customFormat="1" x14ac:dyDescent="0.25">
      <c r="A288" s="119"/>
    </row>
    <row r="289" spans="1:1" s="1" customFormat="1" x14ac:dyDescent="0.25">
      <c r="A289" s="119"/>
    </row>
    <row r="290" spans="1:1" s="1" customFormat="1" x14ac:dyDescent="0.25">
      <c r="A290" s="119"/>
    </row>
    <row r="291" spans="1:1" s="1" customFormat="1" x14ac:dyDescent="0.25">
      <c r="A291" s="119"/>
    </row>
    <row r="292" spans="1:1" s="1" customFormat="1" x14ac:dyDescent="0.25">
      <c r="A292" s="119"/>
    </row>
    <row r="293" spans="1:1" s="1" customFormat="1" x14ac:dyDescent="0.25">
      <c r="A293" s="119"/>
    </row>
    <row r="294" spans="1:1" s="1" customFormat="1" x14ac:dyDescent="0.25">
      <c r="A294" s="119"/>
    </row>
    <row r="295" spans="1:1" s="1" customFormat="1" x14ac:dyDescent="0.25">
      <c r="A295" s="119"/>
    </row>
    <row r="296" spans="1:1" s="1" customFormat="1" x14ac:dyDescent="0.25">
      <c r="A296" s="119"/>
    </row>
    <row r="297" spans="1:1" s="1" customFormat="1" x14ac:dyDescent="0.25">
      <c r="A297" s="119"/>
    </row>
    <row r="298" spans="1:1" s="1" customFormat="1" x14ac:dyDescent="0.25">
      <c r="A298" s="119"/>
    </row>
    <row r="299" spans="1:1" s="1" customFormat="1" x14ac:dyDescent="0.25">
      <c r="A299" s="119"/>
    </row>
    <row r="300" spans="1:1" s="1" customFormat="1" x14ac:dyDescent="0.25">
      <c r="A300" s="119"/>
    </row>
    <row r="301" spans="1:1" s="1" customFormat="1" x14ac:dyDescent="0.25">
      <c r="A301" s="119"/>
    </row>
    <row r="302" spans="1:1" s="1" customFormat="1" x14ac:dyDescent="0.25">
      <c r="A302" s="119"/>
    </row>
    <row r="303" spans="1:1" s="1" customFormat="1" x14ac:dyDescent="0.25">
      <c r="A303" s="119"/>
    </row>
    <row r="304" spans="1:1" s="1" customFormat="1" x14ac:dyDescent="0.25">
      <c r="A304" s="119"/>
    </row>
    <row r="305" spans="1:1" s="1" customFormat="1" x14ac:dyDescent="0.25">
      <c r="A305" s="119"/>
    </row>
    <row r="306" spans="1:1" s="1" customFormat="1" x14ac:dyDescent="0.25">
      <c r="A306" s="119"/>
    </row>
    <row r="307" spans="1:1" s="1" customFormat="1" x14ac:dyDescent="0.25">
      <c r="A307" s="119"/>
    </row>
    <row r="308" spans="1:1" s="1" customFormat="1" x14ac:dyDescent="0.25">
      <c r="A308" s="119"/>
    </row>
    <row r="309" spans="1:1" s="1" customFormat="1" x14ac:dyDescent="0.25">
      <c r="A309" s="119"/>
    </row>
    <row r="310" spans="1:1" s="1" customFormat="1" x14ac:dyDescent="0.25">
      <c r="A310" s="119"/>
    </row>
    <row r="311" spans="1:1" s="1" customFormat="1" x14ac:dyDescent="0.25">
      <c r="A311" s="119"/>
    </row>
    <row r="312" spans="1:1" s="1" customFormat="1" x14ac:dyDescent="0.25">
      <c r="A312" s="119"/>
    </row>
    <row r="313" spans="1:1" s="1" customFormat="1" x14ac:dyDescent="0.25">
      <c r="A313" s="119"/>
    </row>
    <row r="314" spans="1:1" s="1" customFormat="1" x14ac:dyDescent="0.25">
      <c r="A314" s="119"/>
    </row>
    <row r="315" spans="1:1" s="1" customFormat="1" x14ac:dyDescent="0.25">
      <c r="A315" s="119"/>
    </row>
    <row r="316" spans="1:1" s="1" customFormat="1" x14ac:dyDescent="0.25">
      <c r="A316" s="119"/>
    </row>
    <row r="317" spans="1:1" s="1" customFormat="1" x14ac:dyDescent="0.25">
      <c r="A317" s="119"/>
    </row>
    <row r="318" spans="1:1" s="1" customFormat="1" x14ac:dyDescent="0.25">
      <c r="A318" s="119"/>
    </row>
    <row r="319" spans="1:1" s="1" customFormat="1" x14ac:dyDescent="0.25">
      <c r="A319" s="119"/>
    </row>
    <row r="320" spans="1:1" s="1" customFormat="1" x14ac:dyDescent="0.25">
      <c r="A320" s="119"/>
    </row>
    <row r="321" spans="1:1" s="1" customFormat="1" x14ac:dyDescent="0.25">
      <c r="A321" s="119"/>
    </row>
    <row r="322" spans="1:1" s="1" customFormat="1" x14ac:dyDescent="0.25">
      <c r="A322" s="119"/>
    </row>
    <row r="323" spans="1:1" s="1" customFormat="1" x14ac:dyDescent="0.25">
      <c r="A323" s="119"/>
    </row>
    <row r="324" spans="1:1" s="1" customFormat="1" x14ac:dyDescent="0.25">
      <c r="A324" s="119"/>
    </row>
    <row r="325" spans="1:1" s="1" customFormat="1" x14ac:dyDescent="0.25">
      <c r="A325" s="119"/>
    </row>
    <row r="326" spans="1:1" s="1" customFormat="1" x14ac:dyDescent="0.25">
      <c r="A326" s="119"/>
    </row>
    <row r="327" spans="1:1" s="1" customFormat="1" x14ac:dyDescent="0.25">
      <c r="A327" s="119"/>
    </row>
    <row r="328" spans="1:1" s="1" customFormat="1" x14ac:dyDescent="0.25">
      <c r="A328" s="119"/>
    </row>
    <row r="329" spans="1:1" s="1" customFormat="1" x14ac:dyDescent="0.25">
      <c r="A329" s="119"/>
    </row>
    <row r="330" spans="1:1" s="1" customFormat="1" x14ac:dyDescent="0.25">
      <c r="A330" s="119"/>
    </row>
    <row r="331" spans="1:1" s="1" customFormat="1" x14ac:dyDescent="0.25">
      <c r="A331" s="119"/>
    </row>
    <row r="332" spans="1:1" s="1" customFormat="1" x14ac:dyDescent="0.25">
      <c r="A332" s="119"/>
    </row>
    <row r="333" spans="1:1" s="1" customFormat="1" x14ac:dyDescent="0.25">
      <c r="A333" s="119"/>
    </row>
    <row r="334" spans="1:1" s="1" customFormat="1" x14ac:dyDescent="0.25">
      <c r="A334" s="119"/>
    </row>
    <row r="335" spans="1:1" s="1" customFormat="1" x14ac:dyDescent="0.25">
      <c r="A335" s="119"/>
    </row>
    <row r="336" spans="1:1" s="1" customFormat="1" x14ac:dyDescent="0.25">
      <c r="A336" s="119"/>
    </row>
    <row r="337" spans="1:1" s="1" customFormat="1" x14ac:dyDescent="0.25">
      <c r="A337" s="119"/>
    </row>
    <row r="338" spans="1:1" s="1" customFormat="1" x14ac:dyDescent="0.25">
      <c r="A338" s="119"/>
    </row>
    <row r="339" spans="1:1" s="1" customFormat="1" x14ac:dyDescent="0.25">
      <c r="A339" s="119"/>
    </row>
    <row r="340" spans="1:1" s="1" customFormat="1" x14ac:dyDescent="0.25">
      <c r="A340" s="119"/>
    </row>
    <row r="341" spans="1:1" s="1" customFormat="1" x14ac:dyDescent="0.25">
      <c r="A341" s="119"/>
    </row>
    <row r="342" spans="1:1" s="1" customFormat="1" x14ac:dyDescent="0.25">
      <c r="A342" s="119"/>
    </row>
    <row r="343" spans="1:1" s="1" customFormat="1" x14ac:dyDescent="0.25">
      <c r="A343" s="119"/>
    </row>
    <row r="344" spans="1:1" s="1" customFormat="1" x14ac:dyDescent="0.25">
      <c r="A344" s="119"/>
    </row>
    <row r="345" spans="1:1" s="1" customFormat="1" x14ac:dyDescent="0.25">
      <c r="A345" s="119"/>
    </row>
    <row r="346" spans="1:1" s="1" customFormat="1" x14ac:dyDescent="0.25">
      <c r="A346" s="119"/>
    </row>
    <row r="347" spans="1:1" s="1" customFormat="1" x14ac:dyDescent="0.25">
      <c r="A347" s="119"/>
    </row>
    <row r="348" spans="1:1" s="1" customFormat="1" x14ac:dyDescent="0.25">
      <c r="A348" s="119"/>
    </row>
    <row r="349" spans="1:1" s="1" customFormat="1" x14ac:dyDescent="0.25">
      <c r="A349" s="119"/>
    </row>
    <row r="350" spans="1:1" s="1" customFormat="1" x14ac:dyDescent="0.25">
      <c r="A350" s="119"/>
    </row>
    <row r="351" spans="1:1" s="1" customFormat="1" x14ac:dyDescent="0.25">
      <c r="A351" s="119"/>
    </row>
    <row r="352" spans="1:1" s="1" customFormat="1" x14ac:dyDescent="0.25">
      <c r="A352" s="119"/>
    </row>
    <row r="353" spans="1:1" s="1" customFormat="1" x14ac:dyDescent="0.25">
      <c r="A353" s="119"/>
    </row>
    <row r="354" spans="1:1" s="1" customFormat="1" x14ac:dyDescent="0.25">
      <c r="A354" s="119"/>
    </row>
    <row r="355" spans="1:1" s="1" customFormat="1" x14ac:dyDescent="0.25">
      <c r="A355" s="119"/>
    </row>
    <row r="356" spans="1:1" s="1" customFormat="1" x14ac:dyDescent="0.25">
      <c r="A356" s="119"/>
    </row>
    <row r="357" spans="1:1" s="1" customFormat="1" x14ac:dyDescent="0.25">
      <c r="A357" s="119"/>
    </row>
    <row r="358" spans="1:1" s="1" customFormat="1" x14ac:dyDescent="0.25">
      <c r="A358" s="119"/>
    </row>
    <row r="359" spans="1:1" s="1" customFormat="1" x14ac:dyDescent="0.25">
      <c r="A359" s="119"/>
    </row>
    <row r="360" spans="1:1" s="1" customFormat="1" x14ac:dyDescent="0.25">
      <c r="A360" s="119"/>
    </row>
    <row r="361" spans="1:1" s="1" customFormat="1" x14ac:dyDescent="0.25">
      <c r="A361" s="119"/>
    </row>
    <row r="362" spans="1:1" s="1" customFormat="1" x14ac:dyDescent="0.25">
      <c r="A362" s="119"/>
    </row>
    <row r="363" spans="1:1" s="1" customFormat="1" x14ac:dyDescent="0.25">
      <c r="A363" s="119"/>
    </row>
    <row r="364" spans="1:1" s="1" customFormat="1" x14ac:dyDescent="0.25">
      <c r="A364" s="119"/>
    </row>
    <row r="365" spans="1:1" s="1" customFormat="1" x14ac:dyDescent="0.25">
      <c r="A365" s="119"/>
    </row>
    <row r="366" spans="1:1" s="1" customFormat="1" x14ac:dyDescent="0.25">
      <c r="A366" s="119"/>
    </row>
    <row r="367" spans="1:1" s="1" customFormat="1" x14ac:dyDescent="0.25">
      <c r="A367" s="119"/>
    </row>
    <row r="368" spans="1:1" s="1" customFormat="1" x14ac:dyDescent="0.25">
      <c r="A368" s="119"/>
    </row>
    <row r="369" spans="1:1" s="1" customFormat="1" x14ac:dyDescent="0.25">
      <c r="A369" s="119"/>
    </row>
    <row r="370" spans="1:1" s="1" customFormat="1" x14ac:dyDescent="0.25">
      <c r="A370" s="119"/>
    </row>
    <row r="371" spans="1:1" s="1" customFormat="1" x14ac:dyDescent="0.25">
      <c r="A371" s="119"/>
    </row>
    <row r="372" spans="1:1" s="1" customFormat="1" x14ac:dyDescent="0.25">
      <c r="A372" s="119"/>
    </row>
    <row r="373" spans="1:1" s="1" customFormat="1" x14ac:dyDescent="0.25">
      <c r="A373" s="119"/>
    </row>
    <row r="374" spans="1:1" s="1" customFormat="1" x14ac:dyDescent="0.25">
      <c r="A374" s="119"/>
    </row>
    <row r="375" spans="1:1" s="1" customFormat="1" x14ac:dyDescent="0.25">
      <c r="A375" s="119"/>
    </row>
    <row r="376" spans="1:1" s="1" customFormat="1" x14ac:dyDescent="0.25">
      <c r="A376" s="119"/>
    </row>
    <row r="377" spans="1:1" s="1" customFormat="1" x14ac:dyDescent="0.25">
      <c r="A377" s="119"/>
    </row>
    <row r="378" spans="1:1" s="1" customFormat="1" x14ac:dyDescent="0.25">
      <c r="A378" s="119"/>
    </row>
    <row r="379" spans="1:1" s="1" customFormat="1" x14ac:dyDescent="0.25">
      <c r="A379" s="119"/>
    </row>
    <row r="380" spans="1:1" s="1" customFormat="1" x14ac:dyDescent="0.25">
      <c r="A380" s="119"/>
    </row>
    <row r="381" spans="1:1" s="1" customFormat="1" x14ac:dyDescent="0.25">
      <c r="A381" s="119"/>
    </row>
    <row r="382" spans="1:1" s="1" customFormat="1" x14ac:dyDescent="0.25">
      <c r="A382" s="119"/>
    </row>
    <row r="383" spans="1:1" s="1" customFormat="1" x14ac:dyDescent="0.25">
      <c r="A383" s="119"/>
    </row>
    <row r="384" spans="1:1" s="1" customFormat="1" x14ac:dyDescent="0.25">
      <c r="A384" s="119"/>
    </row>
    <row r="385" spans="1:1" s="1" customFormat="1" x14ac:dyDescent="0.25">
      <c r="A385" s="119"/>
    </row>
    <row r="386" spans="1:1" s="1" customFormat="1" x14ac:dyDescent="0.25">
      <c r="A386" s="119"/>
    </row>
    <row r="387" spans="1:1" s="1" customFormat="1" x14ac:dyDescent="0.25">
      <c r="A387" s="119"/>
    </row>
    <row r="388" spans="1:1" s="1" customFormat="1" x14ac:dyDescent="0.25">
      <c r="A388" s="119"/>
    </row>
    <row r="389" spans="1:1" s="1" customFormat="1" x14ac:dyDescent="0.25">
      <c r="A389" s="119"/>
    </row>
    <row r="390" spans="1:1" s="1" customFormat="1" x14ac:dyDescent="0.25">
      <c r="A390" s="119"/>
    </row>
    <row r="391" spans="1:1" s="1" customFormat="1" x14ac:dyDescent="0.25">
      <c r="A391" s="119"/>
    </row>
    <row r="392" spans="1:1" s="1" customFormat="1" x14ac:dyDescent="0.25">
      <c r="A392" s="119"/>
    </row>
    <row r="393" spans="1:1" s="1" customFormat="1" x14ac:dyDescent="0.25">
      <c r="A393" s="119"/>
    </row>
    <row r="394" spans="1:1" s="1" customFormat="1" x14ac:dyDescent="0.25">
      <c r="A394" s="119"/>
    </row>
    <row r="395" spans="1:1" s="1" customFormat="1" x14ac:dyDescent="0.25">
      <c r="A395" s="119"/>
    </row>
    <row r="396" spans="1:1" s="1" customFormat="1" x14ac:dyDescent="0.25">
      <c r="A396" s="119"/>
    </row>
    <row r="397" spans="1:1" s="1" customFormat="1" x14ac:dyDescent="0.25">
      <c r="A397" s="119"/>
    </row>
    <row r="398" spans="1:1" s="1" customFormat="1" x14ac:dyDescent="0.25">
      <c r="A398" s="119"/>
    </row>
    <row r="399" spans="1:1" s="1" customFormat="1" x14ac:dyDescent="0.25">
      <c r="A399" s="119"/>
    </row>
    <row r="400" spans="1:1" s="1" customFormat="1" x14ac:dyDescent="0.25">
      <c r="A400" s="119"/>
    </row>
    <row r="401" spans="1:1" s="1" customFormat="1" x14ac:dyDescent="0.25">
      <c r="A401" s="119"/>
    </row>
    <row r="402" spans="1:1" s="1" customFormat="1" x14ac:dyDescent="0.25">
      <c r="A402" s="119"/>
    </row>
    <row r="403" spans="1:1" s="1" customFormat="1" x14ac:dyDescent="0.25">
      <c r="A403" s="119"/>
    </row>
    <row r="404" spans="1:1" s="1" customFormat="1" x14ac:dyDescent="0.25">
      <c r="A404" s="119"/>
    </row>
    <row r="405" spans="1:1" s="1" customFormat="1" x14ac:dyDescent="0.25">
      <c r="A405" s="119"/>
    </row>
    <row r="406" spans="1:1" s="1" customFormat="1" x14ac:dyDescent="0.25">
      <c r="A406" s="119"/>
    </row>
    <row r="407" spans="1:1" s="1" customFormat="1" x14ac:dyDescent="0.25">
      <c r="A407" s="119"/>
    </row>
    <row r="408" spans="1:1" s="1" customFormat="1" x14ac:dyDescent="0.25">
      <c r="A408" s="119"/>
    </row>
    <row r="409" spans="1:1" s="1" customFormat="1" x14ac:dyDescent="0.25">
      <c r="A409" s="119"/>
    </row>
    <row r="410" spans="1:1" s="1" customFormat="1" x14ac:dyDescent="0.25">
      <c r="A410" s="119"/>
    </row>
    <row r="411" spans="1:1" s="1" customFormat="1" x14ac:dyDescent="0.25">
      <c r="A411" s="119"/>
    </row>
    <row r="412" spans="1:1" s="1" customFormat="1" x14ac:dyDescent="0.25">
      <c r="A412" s="119"/>
    </row>
    <row r="413" spans="1:1" s="1" customFormat="1" x14ac:dyDescent="0.25">
      <c r="A413" s="119"/>
    </row>
    <row r="414" spans="1:1" s="1" customFormat="1" x14ac:dyDescent="0.25">
      <c r="A414" s="119"/>
    </row>
    <row r="415" spans="1:1" s="1" customFormat="1" x14ac:dyDescent="0.25">
      <c r="A415" s="119"/>
    </row>
    <row r="416" spans="1:1" s="1" customFormat="1" x14ac:dyDescent="0.25">
      <c r="A416" s="119"/>
    </row>
    <row r="417" spans="1:1" s="1" customFormat="1" x14ac:dyDescent="0.25">
      <c r="A417" s="119"/>
    </row>
    <row r="418" spans="1:1" s="1" customFormat="1" x14ac:dyDescent="0.25">
      <c r="A418" s="119"/>
    </row>
    <row r="419" spans="1:1" s="1" customFormat="1" x14ac:dyDescent="0.25">
      <c r="A419" s="119"/>
    </row>
    <row r="420" spans="1:1" s="1" customFormat="1" x14ac:dyDescent="0.25">
      <c r="A420" s="119"/>
    </row>
    <row r="421" spans="1:1" s="1" customFormat="1" x14ac:dyDescent="0.25">
      <c r="A421" s="119"/>
    </row>
    <row r="422" spans="1:1" s="1" customFormat="1" x14ac:dyDescent="0.25">
      <c r="A422" s="119"/>
    </row>
    <row r="423" spans="1:1" s="1" customFormat="1" x14ac:dyDescent="0.25">
      <c r="A423" s="119"/>
    </row>
    <row r="424" spans="1:1" s="1" customFormat="1" x14ac:dyDescent="0.25">
      <c r="A424" s="119"/>
    </row>
    <row r="425" spans="1:1" s="1" customFormat="1" x14ac:dyDescent="0.25">
      <c r="A425" s="119"/>
    </row>
    <row r="426" spans="1:1" s="1" customFormat="1" x14ac:dyDescent="0.25">
      <c r="A426" s="119"/>
    </row>
    <row r="427" spans="1:1" s="1" customFormat="1" x14ac:dyDescent="0.25">
      <c r="A427" s="119"/>
    </row>
    <row r="428" spans="1:1" s="1" customFormat="1" x14ac:dyDescent="0.25">
      <c r="A428" s="119"/>
    </row>
    <row r="429" spans="1:1" s="1" customFormat="1" x14ac:dyDescent="0.25">
      <c r="A429" s="119"/>
    </row>
    <row r="430" spans="1:1" s="1" customFormat="1" x14ac:dyDescent="0.25">
      <c r="A430" s="119"/>
    </row>
    <row r="431" spans="1:1" s="1" customFormat="1" x14ac:dyDescent="0.25">
      <c r="A431" s="119"/>
    </row>
    <row r="432" spans="1:1" s="1" customFormat="1" x14ac:dyDescent="0.25">
      <c r="A432" s="119"/>
    </row>
    <row r="433" spans="1:1" s="1" customFormat="1" x14ac:dyDescent="0.25">
      <c r="A433" s="119"/>
    </row>
    <row r="434" spans="1:1" s="1" customFormat="1" x14ac:dyDescent="0.25">
      <c r="A434" s="119"/>
    </row>
    <row r="435" spans="1:1" s="1" customFormat="1" x14ac:dyDescent="0.25">
      <c r="A435" s="119"/>
    </row>
    <row r="436" spans="1:1" s="1" customFormat="1" x14ac:dyDescent="0.25">
      <c r="A436" s="119"/>
    </row>
    <row r="437" spans="1:1" s="1" customFormat="1" x14ac:dyDescent="0.25">
      <c r="A437" s="119"/>
    </row>
    <row r="438" spans="1:1" s="1" customFormat="1" x14ac:dyDescent="0.25">
      <c r="A438" s="119"/>
    </row>
    <row r="439" spans="1:1" s="1" customFormat="1" x14ac:dyDescent="0.25">
      <c r="A439" s="119"/>
    </row>
    <row r="440" spans="1:1" s="1" customFormat="1" x14ac:dyDescent="0.25">
      <c r="A440" s="119"/>
    </row>
    <row r="441" spans="1:1" s="1" customFormat="1" x14ac:dyDescent="0.25">
      <c r="A441" s="119"/>
    </row>
    <row r="442" spans="1:1" s="1" customFormat="1" x14ac:dyDescent="0.25">
      <c r="A442" s="119"/>
    </row>
    <row r="443" spans="1:1" s="1" customFormat="1" x14ac:dyDescent="0.25">
      <c r="A443" s="119"/>
    </row>
    <row r="444" spans="1:1" s="1" customFormat="1" x14ac:dyDescent="0.25">
      <c r="A444" s="119"/>
    </row>
    <row r="445" spans="1:1" s="1" customFormat="1" x14ac:dyDescent="0.25">
      <c r="A445" s="119"/>
    </row>
    <row r="446" spans="1:1" s="1" customFormat="1" x14ac:dyDescent="0.25">
      <c r="A446" s="119"/>
    </row>
    <row r="447" spans="1:1" s="1" customFormat="1" x14ac:dyDescent="0.25">
      <c r="A447" s="119"/>
    </row>
    <row r="448" spans="1:1" s="1" customFormat="1" x14ac:dyDescent="0.25">
      <c r="A448" s="119"/>
    </row>
    <row r="449" spans="1:1" s="1" customFormat="1" x14ac:dyDescent="0.25">
      <c r="A449" s="119"/>
    </row>
    <row r="450" spans="1:1" s="1" customFormat="1" x14ac:dyDescent="0.25">
      <c r="A450" s="119"/>
    </row>
    <row r="451" spans="1:1" s="1" customFormat="1" x14ac:dyDescent="0.25">
      <c r="A451" s="119"/>
    </row>
    <row r="452" spans="1:1" s="1" customFormat="1" x14ac:dyDescent="0.25">
      <c r="A452" s="119"/>
    </row>
    <row r="453" spans="1:1" s="1" customFormat="1" x14ac:dyDescent="0.25">
      <c r="A453" s="119"/>
    </row>
    <row r="454" spans="1:1" s="1" customFormat="1" x14ac:dyDescent="0.25">
      <c r="A454" s="119"/>
    </row>
    <row r="455" spans="1:1" s="1" customFormat="1" x14ac:dyDescent="0.25">
      <c r="A455" s="119"/>
    </row>
    <row r="456" spans="1:1" s="1" customFormat="1" x14ac:dyDescent="0.25">
      <c r="A456" s="119"/>
    </row>
    <row r="457" spans="1:1" s="1" customFormat="1" x14ac:dyDescent="0.25">
      <c r="A457" s="119"/>
    </row>
    <row r="458" spans="1:1" s="1" customFormat="1" x14ac:dyDescent="0.25">
      <c r="A458" s="119"/>
    </row>
    <row r="459" spans="1:1" s="1" customFormat="1" x14ac:dyDescent="0.25">
      <c r="A459" s="119"/>
    </row>
    <row r="460" spans="1:1" s="1" customFormat="1" x14ac:dyDescent="0.25">
      <c r="A460" s="119"/>
    </row>
    <row r="461" spans="1:1" s="1" customFormat="1" x14ac:dyDescent="0.25">
      <c r="A461" s="119"/>
    </row>
    <row r="462" spans="1:1" s="1" customFormat="1" x14ac:dyDescent="0.25">
      <c r="A462" s="119"/>
    </row>
    <row r="463" spans="1:1" s="1" customFormat="1" x14ac:dyDescent="0.25">
      <c r="A463" s="119"/>
    </row>
    <row r="464" spans="1:1" s="1" customFormat="1" x14ac:dyDescent="0.25">
      <c r="A464" s="119"/>
    </row>
    <row r="465" spans="1:1" s="1" customFormat="1" x14ac:dyDescent="0.25">
      <c r="A465" s="119"/>
    </row>
    <row r="466" spans="1:1" s="1" customFormat="1" x14ac:dyDescent="0.25">
      <c r="A466" s="119"/>
    </row>
    <row r="467" spans="1:1" s="1" customFormat="1" x14ac:dyDescent="0.25">
      <c r="A467" s="119"/>
    </row>
    <row r="468" spans="1:1" s="1" customFormat="1" x14ac:dyDescent="0.25">
      <c r="A468" s="119"/>
    </row>
    <row r="469" spans="1:1" s="1" customFormat="1" x14ac:dyDescent="0.25">
      <c r="A469" s="119"/>
    </row>
    <row r="470" spans="1:1" s="1" customFormat="1" x14ac:dyDescent="0.25">
      <c r="A470" s="119"/>
    </row>
    <row r="471" spans="1:1" s="1" customFormat="1" x14ac:dyDescent="0.25">
      <c r="A471" s="119"/>
    </row>
    <row r="472" spans="1:1" s="1" customFormat="1" x14ac:dyDescent="0.25">
      <c r="A472" s="119"/>
    </row>
    <row r="473" spans="1:1" s="1" customFormat="1" x14ac:dyDescent="0.25">
      <c r="A473" s="119"/>
    </row>
    <row r="474" spans="1:1" s="1" customFormat="1" x14ac:dyDescent="0.25">
      <c r="A474" s="119"/>
    </row>
    <row r="475" spans="1:1" s="1" customFormat="1" x14ac:dyDescent="0.25">
      <c r="A475" s="119"/>
    </row>
    <row r="476" spans="1:1" s="1" customFormat="1" x14ac:dyDescent="0.25">
      <c r="A476" s="119"/>
    </row>
    <row r="477" spans="1:1" s="1" customFormat="1" x14ac:dyDescent="0.25">
      <c r="A477" s="119"/>
    </row>
    <row r="478" spans="1:1" s="1" customFormat="1" x14ac:dyDescent="0.25">
      <c r="A478" s="119"/>
    </row>
    <row r="479" spans="1:1" s="1" customFormat="1" x14ac:dyDescent="0.25">
      <c r="A479" s="119"/>
    </row>
    <row r="480" spans="1:1" s="1" customFormat="1" x14ac:dyDescent="0.25">
      <c r="A480" s="119"/>
    </row>
    <row r="481" spans="1:1" s="1" customFormat="1" x14ac:dyDescent="0.25">
      <c r="A481" s="119"/>
    </row>
    <row r="482" spans="1:1" s="1" customFormat="1" x14ac:dyDescent="0.25">
      <c r="A482" s="119"/>
    </row>
    <row r="483" spans="1:1" s="1" customFormat="1" x14ac:dyDescent="0.25">
      <c r="A483" s="119"/>
    </row>
    <row r="484" spans="1:1" s="1" customFormat="1" x14ac:dyDescent="0.25">
      <c r="A484" s="119"/>
    </row>
    <row r="485" spans="1:1" s="1" customFormat="1" x14ac:dyDescent="0.25">
      <c r="A485" s="119"/>
    </row>
    <row r="486" spans="1:1" s="1" customFormat="1" x14ac:dyDescent="0.25">
      <c r="A486" s="119"/>
    </row>
    <row r="487" spans="1:1" s="1" customFormat="1" x14ac:dyDescent="0.25">
      <c r="A487" s="119"/>
    </row>
    <row r="488" spans="1:1" s="1" customFormat="1" x14ac:dyDescent="0.25">
      <c r="A488" s="119"/>
    </row>
    <row r="489" spans="1:1" s="1" customFormat="1" x14ac:dyDescent="0.25">
      <c r="A489" s="119"/>
    </row>
    <row r="490" spans="1:1" s="1" customFormat="1" x14ac:dyDescent="0.25">
      <c r="A490" s="119"/>
    </row>
    <row r="491" spans="1:1" s="1" customFormat="1" x14ac:dyDescent="0.25">
      <c r="A491" s="119"/>
    </row>
    <row r="492" spans="1:1" s="1" customFormat="1" x14ac:dyDescent="0.25">
      <c r="A492" s="119"/>
    </row>
    <row r="493" spans="1:1" s="1" customFormat="1" x14ac:dyDescent="0.25">
      <c r="A493" s="119"/>
    </row>
    <row r="494" spans="1:1" s="1" customFormat="1" x14ac:dyDescent="0.25">
      <c r="A494" s="119"/>
    </row>
    <row r="495" spans="1:1" s="1" customFormat="1" x14ac:dyDescent="0.25">
      <c r="A495" s="119"/>
    </row>
    <row r="496" spans="1:1" s="1" customFormat="1" x14ac:dyDescent="0.25">
      <c r="A496" s="119"/>
    </row>
    <row r="497" spans="1:1" s="1" customFormat="1" x14ac:dyDescent="0.25">
      <c r="A497" s="119"/>
    </row>
    <row r="498" spans="1:1" s="1" customFormat="1" x14ac:dyDescent="0.25">
      <c r="A498" s="119"/>
    </row>
    <row r="499" spans="1:1" s="1" customFormat="1" x14ac:dyDescent="0.25">
      <c r="A499" s="119"/>
    </row>
    <row r="500" spans="1:1" s="1" customFormat="1" x14ac:dyDescent="0.25">
      <c r="A500" s="119"/>
    </row>
    <row r="501" spans="1:1" s="1" customFormat="1" x14ac:dyDescent="0.25">
      <c r="A501" s="119"/>
    </row>
    <row r="502" spans="1:1" s="1" customFormat="1" x14ac:dyDescent="0.25">
      <c r="A502" s="119"/>
    </row>
    <row r="503" spans="1:1" s="1" customFormat="1" x14ac:dyDescent="0.25">
      <c r="A503" s="119"/>
    </row>
    <row r="504" spans="1:1" s="1" customFormat="1" x14ac:dyDescent="0.25">
      <c r="A504" s="119"/>
    </row>
    <row r="505" spans="1:1" s="1" customFormat="1" x14ac:dyDescent="0.25">
      <c r="A505" s="119"/>
    </row>
    <row r="506" spans="1:1" s="1" customFormat="1" x14ac:dyDescent="0.25">
      <c r="A506" s="119"/>
    </row>
    <row r="507" spans="1:1" s="1" customFormat="1" x14ac:dyDescent="0.25">
      <c r="A507" s="119"/>
    </row>
    <row r="508" spans="1:1" s="1" customFormat="1" x14ac:dyDescent="0.25">
      <c r="A508" s="119"/>
    </row>
    <row r="509" spans="1:1" s="1" customFormat="1" x14ac:dyDescent="0.25">
      <c r="A509" s="119"/>
    </row>
    <row r="510" spans="1:1" s="1" customFormat="1" x14ac:dyDescent="0.25">
      <c r="A510" s="119"/>
    </row>
    <row r="511" spans="1:1" s="1" customFormat="1" x14ac:dyDescent="0.25">
      <c r="A511" s="119"/>
    </row>
    <row r="512" spans="1:1" s="1" customFormat="1" x14ac:dyDescent="0.25">
      <c r="A512" s="119"/>
    </row>
    <row r="513" spans="1:1" s="1" customFormat="1" x14ac:dyDescent="0.25">
      <c r="A513" s="119"/>
    </row>
    <row r="514" spans="1:1" s="1" customFormat="1" x14ac:dyDescent="0.25">
      <c r="A514" s="119"/>
    </row>
    <row r="515" spans="1:1" s="1" customFormat="1" x14ac:dyDescent="0.25">
      <c r="A515" s="119"/>
    </row>
    <row r="516" spans="1:1" s="1" customFormat="1" x14ac:dyDescent="0.25">
      <c r="A516" s="119"/>
    </row>
    <row r="517" spans="1:1" s="1" customFormat="1" x14ac:dyDescent="0.25">
      <c r="A517" s="119"/>
    </row>
    <row r="518" spans="1:1" s="1" customFormat="1" x14ac:dyDescent="0.25">
      <c r="A518" s="119"/>
    </row>
    <row r="519" spans="1:1" s="1" customFormat="1" x14ac:dyDescent="0.25">
      <c r="A519" s="119"/>
    </row>
    <row r="520" spans="1:1" s="1" customFormat="1" x14ac:dyDescent="0.25">
      <c r="A520" s="119"/>
    </row>
    <row r="521" spans="1:1" s="1" customFormat="1" x14ac:dyDescent="0.25">
      <c r="A521" s="119"/>
    </row>
    <row r="522" spans="1:1" s="1" customFormat="1" x14ac:dyDescent="0.25">
      <c r="A522" s="119"/>
    </row>
    <row r="523" spans="1:1" s="1" customFormat="1" x14ac:dyDescent="0.25">
      <c r="A523" s="119"/>
    </row>
    <row r="524" spans="1:1" s="1" customFormat="1" x14ac:dyDescent="0.25">
      <c r="A524" s="119"/>
    </row>
    <row r="525" spans="1:1" s="1" customFormat="1" x14ac:dyDescent="0.25">
      <c r="A525" s="119"/>
    </row>
    <row r="526" spans="1:1" s="1" customFormat="1" x14ac:dyDescent="0.25">
      <c r="A526" s="119"/>
    </row>
    <row r="527" spans="1:1" s="1" customFormat="1" x14ac:dyDescent="0.25">
      <c r="A527" s="119"/>
    </row>
    <row r="528" spans="1:1" s="1" customFormat="1" x14ac:dyDescent="0.25">
      <c r="A528" s="119"/>
    </row>
    <row r="529" spans="1:1" s="1" customFormat="1" x14ac:dyDescent="0.25">
      <c r="A529" s="119"/>
    </row>
    <row r="530" spans="1:1" s="1" customFormat="1" x14ac:dyDescent="0.25">
      <c r="A530" s="119"/>
    </row>
    <row r="531" spans="1:1" s="1" customFormat="1" x14ac:dyDescent="0.25">
      <c r="A531" s="119"/>
    </row>
    <row r="532" spans="1:1" s="1" customFormat="1" x14ac:dyDescent="0.25">
      <c r="A532" s="119"/>
    </row>
    <row r="533" spans="1:1" s="1" customFormat="1" x14ac:dyDescent="0.25">
      <c r="A533" s="119"/>
    </row>
    <row r="534" spans="1:1" s="1" customFormat="1" x14ac:dyDescent="0.25">
      <c r="A534" s="119"/>
    </row>
    <row r="535" spans="1:1" s="1" customFormat="1" x14ac:dyDescent="0.25">
      <c r="A535" s="119"/>
    </row>
    <row r="536" spans="1:1" s="1" customFormat="1" x14ac:dyDescent="0.25">
      <c r="A536" s="119"/>
    </row>
    <row r="537" spans="1:1" s="1" customFormat="1" x14ac:dyDescent="0.25">
      <c r="A537" s="119"/>
    </row>
    <row r="538" spans="1:1" s="1" customFormat="1" x14ac:dyDescent="0.25">
      <c r="A538" s="119"/>
    </row>
    <row r="539" spans="1:1" s="1" customFormat="1" x14ac:dyDescent="0.25">
      <c r="A539" s="119"/>
    </row>
    <row r="540" spans="1:1" s="1" customFormat="1" x14ac:dyDescent="0.25">
      <c r="A540" s="119"/>
    </row>
    <row r="541" spans="1:1" s="1" customFormat="1" x14ac:dyDescent="0.25">
      <c r="A541" s="119"/>
    </row>
    <row r="542" spans="1:1" s="1" customFormat="1" x14ac:dyDescent="0.25">
      <c r="A542" s="119"/>
    </row>
    <row r="543" spans="1:1" s="1" customFormat="1" x14ac:dyDescent="0.25">
      <c r="A543" s="119"/>
    </row>
    <row r="544" spans="1:1" s="1" customFormat="1" x14ac:dyDescent="0.25">
      <c r="A544" s="119"/>
    </row>
    <row r="545" spans="1:1" s="1" customFormat="1" x14ac:dyDescent="0.25">
      <c r="A545" s="119"/>
    </row>
    <row r="546" spans="1:1" s="1" customFormat="1" x14ac:dyDescent="0.25">
      <c r="A546" s="119"/>
    </row>
    <row r="547" spans="1:1" s="1" customFormat="1" x14ac:dyDescent="0.25">
      <c r="A547" s="119"/>
    </row>
    <row r="548" spans="1:1" s="1" customFormat="1" x14ac:dyDescent="0.25">
      <c r="A548" s="119"/>
    </row>
    <row r="549" spans="1:1" s="1" customFormat="1" x14ac:dyDescent="0.25">
      <c r="A549" s="119"/>
    </row>
    <row r="550" spans="1:1" s="1" customFormat="1" x14ac:dyDescent="0.25">
      <c r="A550" s="119"/>
    </row>
    <row r="551" spans="1:1" s="1" customFormat="1" x14ac:dyDescent="0.25">
      <c r="A551" s="119"/>
    </row>
    <row r="552" spans="1:1" s="1" customFormat="1" x14ac:dyDescent="0.25">
      <c r="A552" s="119"/>
    </row>
    <row r="553" spans="1:1" s="1" customFormat="1" x14ac:dyDescent="0.25">
      <c r="A553" s="119"/>
    </row>
    <row r="554" spans="1:1" s="1" customFormat="1" x14ac:dyDescent="0.25">
      <c r="A554" s="119"/>
    </row>
    <row r="555" spans="1:1" s="1" customFormat="1" x14ac:dyDescent="0.25">
      <c r="A555" s="119"/>
    </row>
    <row r="556" spans="1:1" s="1" customFormat="1" x14ac:dyDescent="0.25">
      <c r="A556" s="119"/>
    </row>
    <row r="557" spans="1:1" s="1" customFormat="1" x14ac:dyDescent="0.25">
      <c r="A557" s="119"/>
    </row>
    <row r="558" spans="1:1" s="1" customFormat="1" x14ac:dyDescent="0.25">
      <c r="A558" s="119"/>
    </row>
    <row r="559" spans="1:1" s="1" customFormat="1" x14ac:dyDescent="0.25">
      <c r="A559" s="119"/>
    </row>
    <row r="560" spans="1:1" s="1" customFormat="1" x14ac:dyDescent="0.25">
      <c r="A560" s="119"/>
    </row>
    <row r="561" spans="1:1" s="1" customFormat="1" x14ac:dyDescent="0.25">
      <c r="A561" s="119"/>
    </row>
    <row r="562" spans="1:1" s="1" customFormat="1" x14ac:dyDescent="0.25">
      <c r="A562" s="119"/>
    </row>
    <row r="563" spans="1:1" s="1" customFormat="1" x14ac:dyDescent="0.25">
      <c r="A563" s="119"/>
    </row>
    <row r="564" spans="1:1" s="1" customFormat="1" x14ac:dyDescent="0.25">
      <c r="A564" s="119"/>
    </row>
    <row r="565" spans="1:1" s="1" customFormat="1" x14ac:dyDescent="0.25">
      <c r="A565" s="119"/>
    </row>
    <row r="566" spans="1:1" s="1" customFormat="1" x14ac:dyDescent="0.25">
      <c r="A566" s="119"/>
    </row>
    <row r="567" spans="1:1" s="1" customFormat="1" x14ac:dyDescent="0.25">
      <c r="A567" s="119"/>
    </row>
    <row r="568" spans="1:1" s="1" customFormat="1" x14ac:dyDescent="0.25">
      <c r="A568" s="119"/>
    </row>
    <row r="569" spans="1:1" s="1" customFormat="1" x14ac:dyDescent="0.25">
      <c r="A569" s="119"/>
    </row>
    <row r="570" spans="1:1" s="1" customFormat="1" x14ac:dyDescent="0.25">
      <c r="A570" s="119"/>
    </row>
    <row r="571" spans="1:1" s="1" customFormat="1" x14ac:dyDescent="0.25">
      <c r="A571" s="119"/>
    </row>
    <row r="572" spans="1:1" s="1" customFormat="1" x14ac:dyDescent="0.25">
      <c r="A572" s="119"/>
    </row>
    <row r="573" spans="1:1" s="1" customFormat="1" x14ac:dyDescent="0.25">
      <c r="A573" s="119"/>
    </row>
    <row r="574" spans="1:1" s="1" customFormat="1" x14ac:dyDescent="0.25">
      <c r="A574" s="119"/>
    </row>
    <row r="575" spans="1:1" s="1" customFormat="1" x14ac:dyDescent="0.25">
      <c r="A575" s="119"/>
    </row>
    <row r="576" spans="1:1" s="1" customFormat="1" x14ac:dyDescent="0.25">
      <c r="A576" s="119"/>
    </row>
    <row r="577" spans="1:1" s="1" customFormat="1" x14ac:dyDescent="0.25">
      <c r="A577" s="119"/>
    </row>
    <row r="578" spans="1:1" s="1" customFormat="1" x14ac:dyDescent="0.25">
      <c r="A578" s="119"/>
    </row>
    <row r="579" spans="1:1" s="1" customFormat="1" x14ac:dyDescent="0.25">
      <c r="A579" s="119"/>
    </row>
    <row r="580" spans="1:1" s="1" customFormat="1" x14ac:dyDescent="0.25">
      <c r="A580" s="119"/>
    </row>
    <row r="581" spans="1:1" s="1" customFormat="1" x14ac:dyDescent="0.25">
      <c r="A581" s="119"/>
    </row>
    <row r="582" spans="1:1" s="1" customFormat="1" x14ac:dyDescent="0.25">
      <c r="A582" s="119"/>
    </row>
    <row r="583" spans="1:1" s="1" customFormat="1" x14ac:dyDescent="0.25">
      <c r="A583" s="119"/>
    </row>
    <row r="584" spans="1:1" s="1" customFormat="1" x14ac:dyDescent="0.25">
      <c r="A584" s="119"/>
    </row>
    <row r="585" spans="1:1" s="1" customFormat="1" x14ac:dyDescent="0.25">
      <c r="A585" s="119"/>
    </row>
    <row r="586" spans="1:1" s="1" customFormat="1" x14ac:dyDescent="0.25">
      <c r="A586" s="119"/>
    </row>
    <row r="587" spans="1:1" s="1" customFormat="1" x14ac:dyDescent="0.25">
      <c r="A587" s="119"/>
    </row>
    <row r="588" spans="1:1" s="1" customFormat="1" x14ac:dyDescent="0.25">
      <c r="A588" s="119"/>
    </row>
    <row r="589" spans="1:1" s="1" customFormat="1" x14ac:dyDescent="0.25">
      <c r="A589" s="119"/>
    </row>
    <row r="590" spans="1:1" s="1" customFormat="1" x14ac:dyDescent="0.25">
      <c r="A590" s="119"/>
    </row>
    <row r="591" spans="1:1" s="1" customFormat="1" x14ac:dyDescent="0.25">
      <c r="A591" s="119"/>
    </row>
    <row r="592" spans="1:1" s="1" customFormat="1" x14ac:dyDescent="0.25">
      <c r="A592" s="119"/>
    </row>
    <row r="593" spans="1:1" s="1" customFormat="1" x14ac:dyDescent="0.25">
      <c r="A593" s="119"/>
    </row>
    <row r="594" spans="1:1" s="1" customFormat="1" x14ac:dyDescent="0.25">
      <c r="A594" s="119"/>
    </row>
    <row r="595" spans="1:1" s="1" customFormat="1" x14ac:dyDescent="0.25">
      <c r="A595" s="119"/>
    </row>
    <row r="596" spans="1:1" s="1" customFormat="1" x14ac:dyDescent="0.25">
      <c r="A596" s="119"/>
    </row>
    <row r="597" spans="1:1" s="1" customFormat="1" x14ac:dyDescent="0.25">
      <c r="A597" s="119"/>
    </row>
    <row r="598" spans="1:1" s="1" customFormat="1" x14ac:dyDescent="0.25">
      <c r="A598" s="119"/>
    </row>
    <row r="599" spans="1:1" s="1" customFormat="1" x14ac:dyDescent="0.25">
      <c r="A599" s="119"/>
    </row>
    <row r="600" spans="1:1" s="1" customFormat="1" x14ac:dyDescent="0.25">
      <c r="A600" s="119"/>
    </row>
    <row r="601" spans="1:1" s="1" customFormat="1" x14ac:dyDescent="0.25">
      <c r="A601" s="119"/>
    </row>
    <row r="602" spans="1:1" s="1" customFormat="1" x14ac:dyDescent="0.25">
      <c r="A602" s="119"/>
    </row>
    <row r="603" spans="1:1" s="1" customFormat="1" x14ac:dyDescent="0.25">
      <c r="A603" s="119"/>
    </row>
    <row r="604" spans="1:1" s="1" customFormat="1" x14ac:dyDescent="0.25">
      <c r="A604" s="119"/>
    </row>
    <row r="605" spans="1:1" s="1" customFormat="1" x14ac:dyDescent="0.25">
      <c r="A605" s="119"/>
    </row>
    <row r="606" spans="1:1" s="1" customFormat="1" x14ac:dyDescent="0.25">
      <c r="A606" s="119"/>
    </row>
    <row r="607" spans="1:1" s="1" customFormat="1" x14ac:dyDescent="0.25">
      <c r="A607" s="119"/>
    </row>
    <row r="608" spans="1:1" s="1" customFormat="1" x14ac:dyDescent="0.25">
      <c r="A608" s="119"/>
    </row>
    <row r="609" spans="1:1" s="1" customFormat="1" x14ac:dyDescent="0.25">
      <c r="A609" s="119"/>
    </row>
    <row r="610" spans="1:1" s="1" customFormat="1" x14ac:dyDescent="0.25">
      <c r="A610" s="119"/>
    </row>
    <row r="611" spans="1:1" s="1" customFormat="1" x14ac:dyDescent="0.25">
      <c r="A611" s="119"/>
    </row>
    <row r="612" spans="1:1" s="1" customFormat="1" x14ac:dyDescent="0.25">
      <c r="A612" s="119"/>
    </row>
    <row r="613" spans="1:1" s="1" customFormat="1" x14ac:dyDescent="0.25">
      <c r="A613" s="119"/>
    </row>
    <row r="614" spans="1:1" s="1" customFormat="1" x14ac:dyDescent="0.25">
      <c r="A614" s="119"/>
    </row>
    <row r="615" spans="1:1" s="1" customFormat="1" x14ac:dyDescent="0.25">
      <c r="A615" s="119"/>
    </row>
    <row r="616" spans="1:1" s="1" customFormat="1" x14ac:dyDescent="0.25">
      <c r="A616" s="119"/>
    </row>
    <row r="617" spans="1:1" s="1" customFormat="1" x14ac:dyDescent="0.25">
      <c r="A617" s="119"/>
    </row>
    <row r="618" spans="1:1" s="1" customFormat="1" x14ac:dyDescent="0.25">
      <c r="A618" s="119"/>
    </row>
    <row r="619" spans="1:1" s="1" customFormat="1" x14ac:dyDescent="0.25">
      <c r="A619" s="119"/>
    </row>
    <row r="620" spans="1:1" s="1" customFormat="1" x14ac:dyDescent="0.25">
      <c r="A620" s="119"/>
    </row>
    <row r="621" spans="1:1" s="1" customFormat="1" x14ac:dyDescent="0.25">
      <c r="A621" s="119"/>
    </row>
    <row r="622" spans="1:1" s="1" customFormat="1" x14ac:dyDescent="0.25">
      <c r="A622" s="119"/>
    </row>
    <row r="623" spans="1:1" s="1" customFormat="1" x14ac:dyDescent="0.25">
      <c r="A623" s="119"/>
    </row>
    <row r="624" spans="1:1" s="1" customFormat="1" x14ac:dyDescent="0.25">
      <c r="A624" s="119"/>
    </row>
    <row r="625" spans="1:1" s="1" customFormat="1" x14ac:dyDescent="0.25">
      <c r="A625" s="119"/>
    </row>
    <row r="626" spans="1:1" s="1" customFormat="1" x14ac:dyDescent="0.25">
      <c r="A626" s="119"/>
    </row>
    <row r="627" spans="1:1" s="1" customFormat="1" x14ac:dyDescent="0.25">
      <c r="A627" s="119"/>
    </row>
    <row r="628" spans="1:1" s="1" customFormat="1" x14ac:dyDescent="0.25">
      <c r="A628" s="119"/>
    </row>
    <row r="629" spans="1:1" s="1" customFormat="1" x14ac:dyDescent="0.25">
      <c r="A629" s="119"/>
    </row>
    <row r="630" spans="1:1" s="1" customFormat="1" x14ac:dyDescent="0.25">
      <c r="A630" s="119"/>
    </row>
    <row r="631" spans="1:1" s="1" customFormat="1" x14ac:dyDescent="0.25">
      <c r="A631" s="119"/>
    </row>
    <row r="632" spans="1:1" s="1" customFormat="1" x14ac:dyDescent="0.25">
      <c r="A632" s="119"/>
    </row>
    <row r="633" spans="1:1" s="1" customFormat="1" x14ac:dyDescent="0.25">
      <c r="A633" s="119"/>
    </row>
    <row r="634" spans="1:1" s="1" customFormat="1" x14ac:dyDescent="0.25">
      <c r="A634" s="119"/>
    </row>
    <row r="635" spans="1:1" s="1" customFormat="1" x14ac:dyDescent="0.25">
      <c r="A635" s="119"/>
    </row>
    <row r="636" spans="1:1" s="1" customFormat="1" x14ac:dyDescent="0.25">
      <c r="A636" s="119"/>
    </row>
    <row r="637" spans="1:1" s="1" customFormat="1" x14ac:dyDescent="0.25">
      <c r="A637" s="119"/>
    </row>
    <row r="638" spans="1:1" s="1" customFormat="1" x14ac:dyDescent="0.25">
      <c r="A638" s="119"/>
    </row>
    <row r="639" spans="1:1" s="1" customFormat="1" x14ac:dyDescent="0.25">
      <c r="A639" s="119"/>
    </row>
    <row r="640" spans="1:1" s="1" customFormat="1" x14ac:dyDescent="0.25">
      <c r="A640" s="119"/>
    </row>
    <row r="641" spans="1:1" s="1" customFormat="1" x14ac:dyDescent="0.25">
      <c r="A641" s="119"/>
    </row>
    <row r="642" spans="1:1" s="1" customFormat="1" x14ac:dyDescent="0.25">
      <c r="A642" s="119"/>
    </row>
    <row r="643" spans="1:1" s="1" customFormat="1" x14ac:dyDescent="0.25">
      <c r="A643" s="119"/>
    </row>
    <row r="644" spans="1:1" s="1" customFormat="1" x14ac:dyDescent="0.25">
      <c r="A644" s="119"/>
    </row>
    <row r="645" spans="1:1" s="1" customFormat="1" x14ac:dyDescent="0.25">
      <c r="A645" s="119"/>
    </row>
    <row r="646" spans="1:1" s="1" customFormat="1" x14ac:dyDescent="0.25">
      <c r="A646" s="119"/>
    </row>
    <row r="647" spans="1:1" s="1" customFormat="1" x14ac:dyDescent="0.25">
      <c r="A647" s="119"/>
    </row>
    <row r="648" spans="1:1" s="1" customFormat="1" x14ac:dyDescent="0.25">
      <c r="A648" s="119"/>
    </row>
    <row r="649" spans="1:1" s="1" customFormat="1" x14ac:dyDescent="0.25">
      <c r="A649" s="119"/>
    </row>
    <row r="650" spans="1:1" s="1" customFormat="1" x14ac:dyDescent="0.25">
      <c r="A650" s="119"/>
    </row>
    <row r="651" spans="1:1" s="1" customFormat="1" x14ac:dyDescent="0.25">
      <c r="A651" s="119"/>
    </row>
    <row r="652" spans="1:1" s="1" customFormat="1" x14ac:dyDescent="0.25">
      <c r="A652" s="119"/>
    </row>
    <row r="653" spans="1:1" s="1" customFormat="1" x14ac:dyDescent="0.25">
      <c r="A653" s="119"/>
    </row>
    <row r="654" spans="1:1" s="1" customFormat="1" x14ac:dyDescent="0.25">
      <c r="A654" s="119"/>
    </row>
    <row r="655" spans="1:1" s="1" customFormat="1" x14ac:dyDescent="0.25">
      <c r="A655" s="119"/>
    </row>
    <row r="656" spans="1:1" s="1" customFormat="1" x14ac:dyDescent="0.25">
      <c r="A656" s="119"/>
    </row>
    <row r="657" spans="1:1" s="1" customFormat="1" x14ac:dyDescent="0.25">
      <c r="A657" s="119"/>
    </row>
    <row r="658" spans="1:1" s="1" customFormat="1" x14ac:dyDescent="0.25">
      <c r="A658" s="119"/>
    </row>
    <row r="659" spans="1:1" s="1" customFormat="1" x14ac:dyDescent="0.25">
      <c r="A659" s="119"/>
    </row>
    <row r="660" spans="1:1" s="1" customFormat="1" x14ac:dyDescent="0.25">
      <c r="A660" s="119"/>
    </row>
    <row r="661" spans="1:1" s="1" customFormat="1" x14ac:dyDescent="0.25">
      <c r="A661" s="119"/>
    </row>
    <row r="662" spans="1:1" s="1" customFormat="1" x14ac:dyDescent="0.25">
      <c r="A662" s="119"/>
    </row>
    <row r="663" spans="1:1" s="1" customFormat="1" x14ac:dyDescent="0.25">
      <c r="A663" s="119"/>
    </row>
    <row r="664" spans="1:1" s="1" customFormat="1" x14ac:dyDescent="0.25">
      <c r="A664" s="119"/>
    </row>
    <row r="665" spans="1:1" s="1" customFormat="1" x14ac:dyDescent="0.25">
      <c r="A665" s="119"/>
    </row>
    <row r="666" spans="1:1" s="1" customFormat="1" x14ac:dyDescent="0.25">
      <c r="A666" s="119"/>
    </row>
    <row r="667" spans="1:1" s="1" customFormat="1" x14ac:dyDescent="0.25">
      <c r="A667" s="119"/>
    </row>
    <row r="668" spans="1:1" s="1" customFormat="1" x14ac:dyDescent="0.25">
      <c r="A668" s="119"/>
    </row>
    <row r="669" spans="1:1" s="1" customFormat="1" x14ac:dyDescent="0.25">
      <c r="A669" s="119"/>
    </row>
    <row r="670" spans="1:1" s="1" customFormat="1" x14ac:dyDescent="0.25">
      <c r="A670" s="119"/>
    </row>
    <row r="671" spans="1:1" s="1" customFormat="1" x14ac:dyDescent="0.25">
      <c r="A671" s="119"/>
    </row>
    <row r="672" spans="1:1" s="1" customFormat="1" x14ac:dyDescent="0.25">
      <c r="A672" s="119"/>
    </row>
    <row r="673" spans="1:1" s="1" customFormat="1" x14ac:dyDescent="0.25">
      <c r="A673" s="119"/>
    </row>
    <row r="674" spans="1:1" s="1" customFormat="1" x14ac:dyDescent="0.25">
      <c r="A674" s="119"/>
    </row>
    <row r="675" spans="1:1" s="1" customFormat="1" x14ac:dyDescent="0.25">
      <c r="A675" s="119"/>
    </row>
    <row r="676" spans="1:1" s="1" customFormat="1" x14ac:dyDescent="0.25">
      <c r="A676" s="119"/>
    </row>
    <row r="677" spans="1:1" s="1" customFormat="1" x14ac:dyDescent="0.25">
      <c r="A677" s="119"/>
    </row>
    <row r="678" spans="1:1" s="1" customFormat="1" x14ac:dyDescent="0.25">
      <c r="A678" s="119"/>
    </row>
    <row r="679" spans="1:1" s="1" customFormat="1" x14ac:dyDescent="0.25">
      <c r="A679" s="119"/>
    </row>
    <row r="680" spans="1:1" s="1" customFormat="1" x14ac:dyDescent="0.25">
      <c r="A680" s="119"/>
    </row>
    <row r="681" spans="1:1" s="1" customFormat="1" x14ac:dyDescent="0.25">
      <c r="A681" s="119"/>
    </row>
    <row r="682" spans="1:1" s="1" customFormat="1" x14ac:dyDescent="0.25">
      <c r="A682" s="119"/>
    </row>
    <row r="683" spans="1:1" s="1" customFormat="1" x14ac:dyDescent="0.25">
      <c r="A683" s="119"/>
    </row>
    <row r="684" spans="1:1" s="1" customFormat="1" x14ac:dyDescent="0.25">
      <c r="A684" s="119"/>
    </row>
    <row r="685" spans="1:1" s="1" customFormat="1" x14ac:dyDescent="0.25">
      <c r="A685" s="119"/>
    </row>
    <row r="686" spans="1:1" s="1" customFormat="1" x14ac:dyDescent="0.25">
      <c r="A686" s="119"/>
    </row>
    <row r="687" spans="1:1" s="1" customFormat="1" x14ac:dyDescent="0.25">
      <c r="A687" s="119"/>
    </row>
    <row r="688" spans="1:1" s="1" customFormat="1" x14ac:dyDescent="0.25">
      <c r="A688" s="119"/>
    </row>
    <row r="689" spans="1:1" s="1" customFormat="1" x14ac:dyDescent="0.25">
      <c r="A689" s="119"/>
    </row>
    <row r="690" spans="1:1" s="1" customFormat="1" x14ac:dyDescent="0.25">
      <c r="A690" s="119"/>
    </row>
    <row r="691" spans="1:1" s="1" customFormat="1" x14ac:dyDescent="0.25">
      <c r="A691" s="119"/>
    </row>
    <row r="692" spans="1:1" s="1" customFormat="1" x14ac:dyDescent="0.25">
      <c r="A692" s="119"/>
    </row>
    <row r="693" spans="1:1" s="1" customFormat="1" x14ac:dyDescent="0.25">
      <c r="A693" s="119"/>
    </row>
    <row r="694" spans="1:1" s="1" customFormat="1" x14ac:dyDescent="0.25">
      <c r="A694" s="119"/>
    </row>
    <row r="695" spans="1:1" s="1" customFormat="1" x14ac:dyDescent="0.25">
      <c r="A695" s="119"/>
    </row>
    <row r="696" spans="1:1" s="1" customFormat="1" x14ac:dyDescent="0.25">
      <c r="A696" s="119"/>
    </row>
    <row r="697" spans="1:1" s="1" customFormat="1" x14ac:dyDescent="0.25">
      <c r="A697" s="119"/>
    </row>
    <row r="698" spans="1:1" s="1" customFormat="1" x14ac:dyDescent="0.25">
      <c r="A698" s="119"/>
    </row>
    <row r="699" spans="1:1" s="1" customFormat="1" x14ac:dyDescent="0.25">
      <c r="A699" s="119"/>
    </row>
    <row r="700" spans="1:1" s="1" customFormat="1" x14ac:dyDescent="0.25">
      <c r="A700" s="119"/>
    </row>
    <row r="701" spans="1:1" s="1" customFormat="1" x14ac:dyDescent="0.25">
      <c r="A701" s="119"/>
    </row>
    <row r="702" spans="1:1" s="1" customFormat="1" x14ac:dyDescent="0.25">
      <c r="A702" s="119"/>
    </row>
    <row r="703" spans="1:1" s="1" customFormat="1" x14ac:dyDescent="0.25">
      <c r="A703" s="119"/>
    </row>
    <row r="704" spans="1:1" s="1" customFormat="1" x14ac:dyDescent="0.25">
      <c r="A704" s="119"/>
    </row>
    <row r="705" spans="1:1" s="1" customFormat="1" x14ac:dyDescent="0.25">
      <c r="A705" s="119"/>
    </row>
    <row r="706" spans="1:1" s="1" customFormat="1" x14ac:dyDescent="0.25">
      <c r="A706" s="119"/>
    </row>
    <row r="707" spans="1:1" s="1" customFormat="1" x14ac:dyDescent="0.25">
      <c r="A707" s="119"/>
    </row>
    <row r="708" spans="1:1" s="1" customFormat="1" x14ac:dyDescent="0.25">
      <c r="A708" s="119"/>
    </row>
    <row r="709" spans="1:1" s="1" customFormat="1" x14ac:dyDescent="0.25">
      <c r="A709" s="119"/>
    </row>
    <row r="710" spans="1:1" s="1" customFormat="1" x14ac:dyDescent="0.25">
      <c r="A710" s="119"/>
    </row>
    <row r="711" spans="1:1" s="1" customFormat="1" x14ac:dyDescent="0.25">
      <c r="A711" s="119"/>
    </row>
    <row r="712" spans="1:1" s="1" customFormat="1" x14ac:dyDescent="0.25">
      <c r="A712" s="119"/>
    </row>
    <row r="713" spans="1:1" s="1" customFormat="1" x14ac:dyDescent="0.25">
      <c r="A713" s="119"/>
    </row>
    <row r="714" spans="1:1" s="1" customFormat="1" x14ac:dyDescent="0.25">
      <c r="A714" s="119"/>
    </row>
    <row r="715" spans="1:1" s="1" customFormat="1" x14ac:dyDescent="0.25">
      <c r="A715" s="119"/>
    </row>
    <row r="716" spans="1:1" s="1" customFormat="1" x14ac:dyDescent="0.25">
      <c r="A716" s="119"/>
    </row>
    <row r="717" spans="1:1" s="1" customFormat="1" x14ac:dyDescent="0.25">
      <c r="A717" s="119"/>
    </row>
    <row r="718" spans="1:1" s="1" customFormat="1" x14ac:dyDescent="0.25">
      <c r="A718" s="119"/>
    </row>
    <row r="719" spans="1:1" s="1" customFormat="1" x14ac:dyDescent="0.25">
      <c r="A719" s="119"/>
    </row>
    <row r="720" spans="1:1" s="1" customFormat="1" x14ac:dyDescent="0.25">
      <c r="A720" s="119"/>
    </row>
    <row r="721" spans="1:1" s="1" customFormat="1" x14ac:dyDescent="0.25">
      <c r="A721" s="119"/>
    </row>
    <row r="722" spans="1:1" s="1" customFormat="1" x14ac:dyDescent="0.25">
      <c r="A722" s="119"/>
    </row>
    <row r="723" spans="1:1" s="1" customFormat="1" x14ac:dyDescent="0.25">
      <c r="A723" s="119"/>
    </row>
    <row r="724" spans="1:1" s="1" customFormat="1" x14ac:dyDescent="0.25">
      <c r="A724" s="119"/>
    </row>
    <row r="725" spans="1:1" s="1" customFormat="1" x14ac:dyDescent="0.25">
      <c r="A725" s="119"/>
    </row>
    <row r="726" spans="1:1" s="1" customFormat="1" x14ac:dyDescent="0.25">
      <c r="A726" s="119"/>
    </row>
    <row r="727" spans="1:1" s="1" customFormat="1" x14ac:dyDescent="0.25">
      <c r="A727" s="119"/>
    </row>
    <row r="728" spans="1:1" s="1" customFormat="1" x14ac:dyDescent="0.25">
      <c r="A728" s="119"/>
    </row>
    <row r="729" spans="1:1" s="1" customFormat="1" x14ac:dyDescent="0.25">
      <c r="A729" s="119"/>
    </row>
    <row r="730" spans="1:1" s="1" customFormat="1" x14ac:dyDescent="0.25">
      <c r="A730" s="119"/>
    </row>
    <row r="731" spans="1:1" s="1" customFormat="1" x14ac:dyDescent="0.25">
      <c r="A731" s="119"/>
    </row>
    <row r="732" spans="1:1" s="1" customFormat="1" x14ac:dyDescent="0.25">
      <c r="A732" s="119"/>
    </row>
    <row r="733" spans="1:1" s="1" customFormat="1" x14ac:dyDescent="0.25">
      <c r="A733" s="119"/>
    </row>
    <row r="734" spans="1:1" s="1" customFormat="1" x14ac:dyDescent="0.25">
      <c r="A734" s="119"/>
    </row>
    <row r="735" spans="1:1" s="1" customFormat="1" x14ac:dyDescent="0.25">
      <c r="A735" s="119"/>
    </row>
    <row r="736" spans="1:1" s="1" customFormat="1" x14ac:dyDescent="0.25">
      <c r="A736" s="119"/>
    </row>
    <row r="737" spans="1:1" s="1" customFormat="1" x14ac:dyDescent="0.25">
      <c r="A737" s="119"/>
    </row>
    <row r="738" spans="1:1" s="1" customFormat="1" x14ac:dyDescent="0.25">
      <c r="A738" s="119"/>
    </row>
    <row r="739" spans="1:1" s="1" customFormat="1" x14ac:dyDescent="0.25">
      <c r="A739" s="119"/>
    </row>
    <row r="740" spans="1:1" s="1" customFormat="1" x14ac:dyDescent="0.25">
      <c r="A740" s="119"/>
    </row>
    <row r="741" spans="1:1" s="1" customFormat="1" x14ac:dyDescent="0.25">
      <c r="A741" s="119"/>
    </row>
    <row r="742" spans="1:1" s="1" customFormat="1" x14ac:dyDescent="0.25">
      <c r="A742" s="119"/>
    </row>
    <row r="743" spans="1:1" s="1" customFormat="1" x14ac:dyDescent="0.25">
      <c r="A743" s="119"/>
    </row>
    <row r="744" spans="1:1" s="1" customFormat="1" x14ac:dyDescent="0.25">
      <c r="A744" s="119"/>
    </row>
    <row r="745" spans="1:1" s="1" customFormat="1" x14ac:dyDescent="0.25">
      <c r="A745" s="119"/>
    </row>
    <row r="746" spans="1:1" s="1" customFormat="1" x14ac:dyDescent="0.25">
      <c r="A746" s="119"/>
    </row>
    <row r="747" spans="1:1" s="1" customFormat="1" x14ac:dyDescent="0.25">
      <c r="A747" s="119"/>
    </row>
    <row r="748" spans="1:1" s="1" customFormat="1" x14ac:dyDescent="0.25">
      <c r="A748" s="119"/>
    </row>
    <row r="749" spans="1:1" s="1" customFormat="1" x14ac:dyDescent="0.25">
      <c r="A749" s="119"/>
    </row>
    <row r="750" spans="1:1" s="1" customFormat="1" x14ac:dyDescent="0.25">
      <c r="A750" s="119"/>
    </row>
    <row r="751" spans="1:1" s="1" customFormat="1" x14ac:dyDescent="0.25">
      <c r="A751" s="119"/>
    </row>
    <row r="752" spans="1:1" s="1" customFormat="1" x14ac:dyDescent="0.25">
      <c r="A752" s="119"/>
    </row>
    <row r="753" spans="1:1" s="1" customFormat="1" x14ac:dyDescent="0.25">
      <c r="A753" s="119"/>
    </row>
    <row r="754" spans="1:1" s="1" customFormat="1" x14ac:dyDescent="0.25">
      <c r="A754" s="119"/>
    </row>
    <row r="755" spans="1:1" s="1" customFormat="1" x14ac:dyDescent="0.25">
      <c r="A755" s="119"/>
    </row>
    <row r="756" spans="1:1" s="1" customFormat="1" x14ac:dyDescent="0.25">
      <c r="A756" s="119"/>
    </row>
    <row r="757" spans="1:1" s="1" customFormat="1" x14ac:dyDescent="0.25">
      <c r="A757" s="119"/>
    </row>
    <row r="758" spans="1:1" s="1" customFormat="1" x14ac:dyDescent="0.25">
      <c r="A758" s="119"/>
    </row>
    <row r="759" spans="1:1" s="1" customFormat="1" x14ac:dyDescent="0.25">
      <c r="A759" s="119"/>
    </row>
    <row r="760" spans="1:1" s="1" customFormat="1" x14ac:dyDescent="0.25">
      <c r="A760" s="119"/>
    </row>
    <row r="761" spans="1:1" s="1" customFormat="1" x14ac:dyDescent="0.25">
      <c r="A761" s="119"/>
    </row>
    <row r="762" spans="1:1" s="1" customFormat="1" x14ac:dyDescent="0.25">
      <c r="A762" s="119"/>
    </row>
    <row r="763" spans="1:1" s="1" customFormat="1" x14ac:dyDescent="0.25">
      <c r="A763" s="119"/>
    </row>
    <row r="764" spans="1:1" s="1" customFormat="1" x14ac:dyDescent="0.25">
      <c r="A764" s="119"/>
    </row>
    <row r="765" spans="1:1" s="1" customFormat="1" x14ac:dyDescent="0.25">
      <c r="A765" s="119"/>
    </row>
    <row r="766" spans="1:1" s="1" customFormat="1" x14ac:dyDescent="0.25">
      <c r="A766" s="119"/>
    </row>
    <row r="767" spans="1:1" s="1" customFormat="1" x14ac:dyDescent="0.25">
      <c r="A767" s="119"/>
    </row>
    <row r="768" spans="1:1" s="1" customFormat="1" x14ac:dyDescent="0.25">
      <c r="A768" s="119"/>
    </row>
    <row r="769" spans="1:1" s="1" customFormat="1" x14ac:dyDescent="0.25">
      <c r="A769" s="119"/>
    </row>
    <row r="770" spans="1:1" s="1" customFormat="1" x14ac:dyDescent="0.25">
      <c r="A770" s="119"/>
    </row>
    <row r="771" spans="1:1" s="1" customFormat="1" x14ac:dyDescent="0.25">
      <c r="A771" s="119"/>
    </row>
    <row r="772" spans="1:1" s="1" customFormat="1" x14ac:dyDescent="0.25">
      <c r="A772" s="119"/>
    </row>
    <row r="773" spans="1:1" s="1" customFormat="1" x14ac:dyDescent="0.25">
      <c r="A773" s="119"/>
    </row>
    <row r="774" spans="1:1" s="1" customFormat="1" x14ac:dyDescent="0.25">
      <c r="A774" s="119"/>
    </row>
    <row r="775" spans="1:1" s="1" customFormat="1" x14ac:dyDescent="0.25">
      <c r="A775" s="119"/>
    </row>
    <row r="776" spans="1:1" s="1" customFormat="1" x14ac:dyDescent="0.25">
      <c r="A776" s="119"/>
    </row>
    <row r="777" spans="1:1" s="1" customFormat="1" x14ac:dyDescent="0.25">
      <c r="A777" s="119"/>
    </row>
    <row r="778" spans="1:1" s="1" customFormat="1" x14ac:dyDescent="0.25">
      <c r="A778" s="119"/>
    </row>
    <row r="779" spans="1:1" s="1" customFormat="1" x14ac:dyDescent="0.25">
      <c r="A779" s="119"/>
    </row>
    <row r="780" spans="1:1" s="1" customFormat="1" x14ac:dyDescent="0.25">
      <c r="A780" s="119"/>
    </row>
    <row r="781" spans="1:1" s="1" customFormat="1" x14ac:dyDescent="0.25">
      <c r="A781" s="119"/>
    </row>
    <row r="782" spans="1:1" s="1" customFormat="1" x14ac:dyDescent="0.25">
      <c r="A782" s="119"/>
    </row>
    <row r="783" spans="1:1" s="1" customFormat="1" x14ac:dyDescent="0.25">
      <c r="A783" s="119"/>
    </row>
    <row r="784" spans="1:1" s="1" customFormat="1" x14ac:dyDescent="0.25">
      <c r="A784" s="119"/>
    </row>
    <row r="785" spans="1:1" s="1" customFormat="1" x14ac:dyDescent="0.25">
      <c r="A785" s="119"/>
    </row>
    <row r="786" spans="1:1" s="1" customFormat="1" x14ac:dyDescent="0.25">
      <c r="A786" s="119"/>
    </row>
    <row r="787" spans="1:1" s="1" customFormat="1" x14ac:dyDescent="0.25">
      <c r="A787" s="119"/>
    </row>
    <row r="788" spans="1:1" s="1" customFormat="1" x14ac:dyDescent="0.25">
      <c r="A788" s="119"/>
    </row>
    <row r="789" spans="1:1" s="1" customFormat="1" x14ac:dyDescent="0.25">
      <c r="A789" s="119"/>
    </row>
    <row r="790" spans="1:1" s="1" customFormat="1" x14ac:dyDescent="0.25">
      <c r="A790" s="119"/>
    </row>
    <row r="791" spans="1:1" s="1" customFormat="1" x14ac:dyDescent="0.25">
      <c r="A791" s="119"/>
    </row>
    <row r="792" spans="1:1" s="1" customFormat="1" x14ac:dyDescent="0.25">
      <c r="A792" s="119"/>
    </row>
    <row r="793" spans="1:1" s="1" customFormat="1" x14ac:dyDescent="0.25">
      <c r="A793" s="119"/>
    </row>
    <row r="794" spans="1:1" s="1" customFormat="1" x14ac:dyDescent="0.25">
      <c r="A794" s="119"/>
    </row>
    <row r="795" spans="1:1" s="1" customFormat="1" x14ac:dyDescent="0.25">
      <c r="A795" s="119"/>
    </row>
    <row r="796" spans="1:1" s="1" customFormat="1" x14ac:dyDescent="0.25">
      <c r="A796" s="119"/>
    </row>
    <row r="797" spans="1:1" s="1" customFormat="1" x14ac:dyDescent="0.25">
      <c r="A797" s="119"/>
    </row>
    <row r="798" spans="1:1" s="1" customFormat="1" x14ac:dyDescent="0.25">
      <c r="A798" s="119"/>
    </row>
    <row r="799" spans="1:1" s="1" customFormat="1" x14ac:dyDescent="0.25">
      <c r="A799" s="119"/>
    </row>
    <row r="800" spans="1:1" s="1" customFormat="1" x14ac:dyDescent="0.25">
      <c r="A800" s="119"/>
    </row>
    <row r="801" spans="1:1" s="1" customFormat="1" x14ac:dyDescent="0.25">
      <c r="A801" s="119"/>
    </row>
    <row r="802" spans="1:1" s="1" customFormat="1" x14ac:dyDescent="0.25">
      <c r="A802" s="119"/>
    </row>
    <row r="803" spans="1:1" s="1" customFormat="1" x14ac:dyDescent="0.25">
      <c r="A803" s="119"/>
    </row>
    <row r="804" spans="1:1" s="1" customFormat="1" x14ac:dyDescent="0.25">
      <c r="A804" s="119"/>
    </row>
    <row r="805" spans="1:1" s="1" customFormat="1" x14ac:dyDescent="0.25">
      <c r="A805" s="119"/>
    </row>
    <row r="806" spans="1:1" s="1" customFormat="1" x14ac:dyDescent="0.25">
      <c r="A806" s="119"/>
    </row>
    <row r="807" spans="1:1" s="1" customFormat="1" x14ac:dyDescent="0.25">
      <c r="A807" s="119"/>
    </row>
    <row r="808" spans="1:1" s="1" customFormat="1" x14ac:dyDescent="0.25">
      <c r="A808" s="119"/>
    </row>
    <row r="809" spans="1:1" s="1" customFormat="1" x14ac:dyDescent="0.25">
      <c r="A809" s="119"/>
    </row>
    <row r="810" spans="1:1" s="1" customFormat="1" x14ac:dyDescent="0.25">
      <c r="A810" s="119"/>
    </row>
    <row r="811" spans="1:1" s="1" customFormat="1" x14ac:dyDescent="0.25">
      <c r="A811" s="119"/>
    </row>
    <row r="812" spans="1:1" s="1" customFormat="1" x14ac:dyDescent="0.25">
      <c r="A812" s="119"/>
    </row>
    <row r="813" spans="1:1" s="1" customFormat="1" x14ac:dyDescent="0.25">
      <c r="A813" s="119"/>
    </row>
    <row r="814" spans="1:1" s="1" customFormat="1" x14ac:dyDescent="0.25">
      <c r="A814" s="119"/>
    </row>
    <row r="815" spans="1:1" s="1" customFormat="1" x14ac:dyDescent="0.25">
      <c r="A815" s="119"/>
    </row>
    <row r="816" spans="1:1" s="1" customFormat="1" x14ac:dyDescent="0.25">
      <c r="A816" s="119"/>
    </row>
    <row r="817" spans="1:1" s="1" customFormat="1" x14ac:dyDescent="0.25">
      <c r="A817" s="119"/>
    </row>
    <row r="818" spans="1:1" s="1" customFormat="1" x14ac:dyDescent="0.25">
      <c r="A818" s="119"/>
    </row>
    <row r="819" spans="1:1" s="1" customFormat="1" x14ac:dyDescent="0.25">
      <c r="A819" s="119"/>
    </row>
    <row r="820" spans="1:1" s="1" customFormat="1" x14ac:dyDescent="0.25">
      <c r="A820" s="119"/>
    </row>
    <row r="821" spans="1:1" s="1" customFormat="1" x14ac:dyDescent="0.25">
      <c r="A821" s="119"/>
    </row>
    <row r="822" spans="1:1" s="1" customFormat="1" x14ac:dyDescent="0.25">
      <c r="A822" s="119"/>
    </row>
    <row r="823" spans="1:1" s="1" customFormat="1" x14ac:dyDescent="0.25">
      <c r="A823" s="119"/>
    </row>
    <row r="824" spans="1:1" s="1" customFormat="1" x14ac:dyDescent="0.25">
      <c r="A824" s="119"/>
    </row>
    <row r="825" spans="1:1" s="1" customFormat="1" x14ac:dyDescent="0.25">
      <c r="A825" s="119"/>
    </row>
    <row r="826" spans="1:1" s="1" customFormat="1" x14ac:dyDescent="0.25">
      <c r="A826" s="119"/>
    </row>
    <row r="827" spans="1:1" s="1" customFormat="1" x14ac:dyDescent="0.25">
      <c r="A827" s="119"/>
    </row>
    <row r="828" spans="1:1" s="1" customFormat="1" x14ac:dyDescent="0.25">
      <c r="A828" s="119"/>
    </row>
    <row r="829" spans="1:1" s="1" customFormat="1" x14ac:dyDescent="0.25">
      <c r="A829" s="119"/>
    </row>
    <row r="830" spans="1:1" s="1" customFormat="1" x14ac:dyDescent="0.25">
      <c r="A830" s="119"/>
    </row>
    <row r="831" spans="1:1" s="1" customFormat="1" x14ac:dyDescent="0.25">
      <c r="A831" s="119"/>
    </row>
    <row r="832" spans="1:1" s="1" customFormat="1" x14ac:dyDescent="0.25">
      <c r="A832" s="119"/>
    </row>
    <row r="833" spans="1:1" s="1" customFormat="1" x14ac:dyDescent="0.25">
      <c r="A833" s="119"/>
    </row>
    <row r="834" spans="1:1" s="1" customFormat="1" x14ac:dyDescent="0.25">
      <c r="A834" s="119"/>
    </row>
    <row r="835" spans="1:1" s="1" customFormat="1" x14ac:dyDescent="0.25">
      <c r="A835" s="119"/>
    </row>
    <row r="836" spans="1:1" s="1" customFormat="1" x14ac:dyDescent="0.25">
      <c r="A836" s="119"/>
    </row>
    <row r="837" spans="1:1" s="1" customFormat="1" x14ac:dyDescent="0.25">
      <c r="A837" s="119"/>
    </row>
    <row r="838" spans="1:1" s="1" customFormat="1" x14ac:dyDescent="0.25">
      <c r="A838" s="119"/>
    </row>
    <row r="839" spans="1:1" s="1" customFormat="1" x14ac:dyDescent="0.25">
      <c r="A839" s="119"/>
    </row>
    <row r="840" spans="1:1" s="1" customFormat="1" x14ac:dyDescent="0.25">
      <c r="A840" s="119"/>
    </row>
    <row r="841" spans="1:1" s="1" customFormat="1" x14ac:dyDescent="0.25">
      <c r="A841" s="119"/>
    </row>
    <row r="842" spans="1:1" s="1" customFormat="1" x14ac:dyDescent="0.25">
      <c r="A842" s="119"/>
    </row>
    <row r="843" spans="1:1" s="1" customFormat="1" x14ac:dyDescent="0.25">
      <c r="A843" s="119"/>
    </row>
    <row r="844" spans="1:1" s="1" customFormat="1" x14ac:dyDescent="0.25">
      <c r="A844" s="119"/>
    </row>
    <row r="845" spans="1:1" s="1" customFormat="1" x14ac:dyDescent="0.25">
      <c r="A845" s="119"/>
    </row>
    <row r="846" spans="1:1" s="1" customFormat="1" x14ac:dyDescent="0.25">
      <c r="A846" s="119"/>
    </row>
    <row r="847" spans="1:1" s="1" customFormat="1" x14ac:dyDescent="0.25">
      <c r="A847" s="119"/>
    </row>
    <row r="848" spans="1:1" s="1" customFormat="1" x14ac:dyDescent="0.25">
      <c r="A848" s="119"/>
    </row>
    <row r="849" spans="1:1" s="1" customFormat="1" x14ac:dyDescent="0.25">
      <c r="A849" s="119"/>
    </row>
    <row r="850" spans="1:1" s="1" customFormat="1" x14ac:dyDescent="0.25">
      <c r="A850" s="119"/>
    </row>
    <row r="851" spans="1:1" s="1" customFormat="1" x14ac:dyDescent="0.25">
      <c r="A851" s="119"/>
    </row>
    <row r="852" spans="1:1" s="1" customFormat="1" x14ac:dyDescent="0.25">
      <c r="A852" s="119"/>
    </row>
    <row r="853" spans="1:1" s="1" customFormat="1" x14ac:dyDescent="0.25">
      <c r="A853" s="119"/>
    </row>
    <row r="854" spans="1:1" s="1" customFormat="1" x14ac:dyDescent="0.25">
      <c r="A854" s="119"/>
    </row>
    <row r="855" spans="1:1" s="1" customFormat="1" x14ac:dyDescent="0.25">
      <c r="A855" s="119"/>
    </row>
    <row r="856" spans="1:1" s="1" customFormat="1" x14ac:dyDescent="0.25">
      <c r="A856" s="119"/>
    </row>
    <row r="857" spans="1:1" s="1" customFormat="1" x14ac:dyDescent="0.25">
      <c r="A857" s="119"/>
    </row>
    <row r="858" spans="1:1" s="1" customFormat="1" x14ac:dyDescent="0.25">
      <c r="A858" s="119"/>
    </row>
    <row r="859" spans="1:1" s="1" customFormat="1" x14ac:dyDescent="0.25">
      <c r="A859" s="119"/>
    </row>
    <row r="860" spans="1:1" s="1" customFormat="1" x14ac:dyDescent="0.25">
      <c r="A860" s="119"/>
    </row>
    <row r="861" spans="1:1" s="1" customFormat="1" x14ac:dyDescent="0.25">
      <c r="A861" s="119"/>
    </row>
    <row r="862" spans="1:1" s="1" customFormat="1" x14ac:dyDescent="0.25">
      <c r="A862" s="119"/>
    </row>
    <row r="863" spans="1:1" s="1" customFormat="1" x14ac:dyDescent="0.25">
      <c r="A863" s="119"/>
    </row>
    <row r="864" spans="1:1" s="1" customFormat="1" x14ac:dyDescent="0.25">
      <c r="A864" s="119"/>
    </row>
    <row r="865" spans="1:1" s="1" customFormat="1" x14ac:dyDescent="0.25">
      <c r="A865" s="119"/>
    </row>
    <row r="866" spans="1:1" s="1" customFormat="1" x14ac:dyDescent="0.25">
      <c r="A866" s="119"/>
    </row>
    <row r="867" spans="1:1" s="1" customFormat="1" x14ac:dyDescent="0.25">
      <c r="A867" s="119"/>
    </row>
    <row r="868" spans="1:1" s="1" customFormat="1" x14ac:dyDescent="0.25">
      <c r="A868" s="119"/>
    </row>
    <row r="869" spans="1:1" s="1" customFormat="1" x14ac:dyDescent="0.25">
      <c r="A869" s="119"/>
    </row>
    <row r="870" spans="1:1" s="1" customFormat="1" x14ac:dyDescent="0.25">
      <c r="A870" s="119"/>
    </row>
    <row r="871" spans="1:1" s="1" customFormat="1" x14ac:dyDescent="0.25">
      <c r="A871" s="119"/>
    </row>
    <row r="872" spans="1:1" s="1" customFormat="1" x14ac:dyDescent="0.25">
      <c r="A872" s="119"/>
    </row>
    <row r="873" spans="1:1" s="1" customFormat="1" x14ac:dyDescent="0.25">
      <c r="A873" s="119"/>
    </row>
    <row r="874" spans="1:1" s="1" customFormat="1" x14ac:dyDescent="0.25">
      <c r="A874" s="119"/>
    </row>
    <row r="875" spans="1:1" s="1" customFormat="1" x14ac:dyDescent="0.25">
      <c r="A875" s="119"/>
    </row>
    <row r="876" spans="1:1" s="1" customFormat="1" x14ac:dyDescent="0.25">
      <c r="A876" s="119"/>
    </row>
    <row r="877" spans="1:1" s="1" customFormat="1" x14ac:dyDescent="0.25">
      <c r="A877" s="119"/>
    </row>
    <row r="878" spans="1:1" s="1" customFormat="1" x14ac:dyDescent="0.25">
      <c r="A878" s="119"/>
    </row>
    <row r="879" spans="1:1" s="1" customFormat="1" x14ac:dyDescent="0.25">
      <c r="A879" s="119"/>
    </row>
    <row r="880" spans="1:1" s="1" customFormat="1" x14ac:dyDescent="0.25">
      <c r="A880" s="119"/>
    </row>
    <row r="881" spans="1:1" s="1" customFormat="1" x14ac:dyDescent="0.25">
      <c r="A881" s="119"/>
    </row>
    <row r="882" spans="1:1" s="1" customFormat="1" x14ac:dyDescent="0.25">
      <c r="A882" s="119"/>
    </row>
    <row r="883" spans="1:1" s="1" customFormat="1" x14ac:dyDescent="0.25">
      <c r="A883" s="119"/>
    </row>
    <row r="884" spans="1:1" s="1" customFormat="1" x14ac:dyDescent="0.25">
      <c r="A884" s="119"/>
    </row>
    <row r="885" spans="1:1" s="1" customFormat="1" x14ac:dyDescent="0.25">
      <c r="A885" s="119"/>
    </row>
  </sheetData>
  <sheetProtection sheet="1" objects="1" scenarios="1"/>
  <sortState xmlns:xlrd2="http://schemas.microsoft.com/office/spreadsheetml/2017/richdata2" ref="A2:C5">
    <sortCondition ref="A2:A5"/>
  </sortState>
  <mergeCells count="28">
    <mergeCell ref="D22:D23"/>
    <mergeCell ref="D35:D36"/>
    <mergeCell ref="D53:D54"/>
    <mergeCell ref="A1:B1"/>
    <mergeCell ref="Q4:Q5"/>
    <mergeCell ref="L6:L9"/>
    <mergeCell ref="M6:M9"/>
    <mergeCell ref="Q6:Q9"/>
    <mergeCell ref="A2:B2"/>
    <mergeCell ref="A3:B3"/>
    <mergeCell ref="A4:B4"/>
    <mergeCell ref="A5:B5"/>
    <mergeCell ref="J30:P32"/>
    <mergeCell ref="J44:P44"/>
    <mergeCell ref="J45:P45"/>
    <mergeCell ref="Q1:Q3"/>
    <mergeCell ref="L4:L5"/>
    <mergeCell ref="M4:M5"/>
    <mergeCell ref="L10:L11"/>
    <mergeCell ref="L12:L16"/>
    <mergeCell ref="M10:M11"/>
    <mergeCell ref="Q10:Q11"/>
    <mergeCell ref="Q12:Q16"/>
    <mergeCell ref="O1:O3"/>
    <mergeCell ref="L1:L3"/>
    <mergeCell ref="M1:M3"/>
    <mergeCell ref="N1:N3"/>
    <mergeCell ref="P1:P3"/>
  </mergeCells>
  <conditionalFormatting sqref="I13:I19">
    <cfRule type="containsText" dxfId="11" priority="33" operator="containsText" text="n/a">
      <formula>NOT(ISERROR(SEARCH("n/a",I13)))</formula>
    </cfRule>
    <cfRule type="containsText" dxfId="10" priority="34" operator="containsText" text="Pendiente">
      <formula>NOT(ISERROR(SEARCH("Pendiente",I13)))</formula>
    </cfRule>
  </conditionalFormatting>
  <conditionalFormatting sqref="I26:I33">
    <cfRule type="containsText" dxfId="9" priority="23" operator="containsText" text="n/a">
      <formula>NOT(ISERROR(SEARCH("n/a",I26)))</formula>
    </cfRule>
    <cfRule type="containsText" dxfId="8" priority="24" operator="containsText" text="Pendiente">
      <formula>NOT(ISERROR(SEARCH("Pendiente",I26)))</formula>
    </cfRule>
  </conditionalFormatting>
  <conditionalFormatting sqref="I39:I50">
    <cfRule type="containsText" dxfId="7" priority="9" operator="containsText" text="n/a">
      <formula>NOT(ISERROR(SEARCH("n/a",I39)))</formula>
    </cfRule>
    <cfRule type="containsText" dxfId="6" priority="10" operator="containsText" text="Pendiente">
      <formula>NOT(ISERROR(SEARCH("Pendiente",I39)))</formula>
    </cfRule>
  </conditionalFormatting>
  <conditionalFormatting sqref="I57:I74">
    <cfRule type="containsText" dxfId="5" priority="3" operator="containsText" text="n/a">
      <formula>NOT(ISERROR(SEARCH("n/a",I57)))</formula>
    </cfRule>
    <cfRule type="containsText" dxfId="4" priority="4" operator="containsText" text="Pendiente">
      <formula>NOT(ISERROR(SEARCH("Pendiente",I57)))</formula>
    </cfRule>
  </conditionalFormatting>
  <conditionalFormatting sqref="J44:J45">
    <cfRule type="containsText" dxfId="3" priority="1" operator="containsText" text="n/a">
      <formula>NOT(ISERROR(SEARCH("n/a",J44)))</formula>
    </cfRule>
    <cfRule type="containsText" dxfId="2" priority="2" operator="containsText" text="Pendiente">
      <formula>NOT(ISERROR(SEARCH("Pendiente",J44)))</formula>
    </cfRule>
  </conditionalFormatting>
  <conditionalFormatting sqref="J64">
    <cfRule type="containsText" dxfId="1" priority="7" operator="containsText" text="n/a">
      <formula>NOT(ISERROR(SEARCH("n/a",J64)))</formula>
    </cfRule>
    <cfRule type="containsText" dxfId="0" priority="8" operator="containsText" text="Pendiente">
      <formula>NOT(ISERROR(SEARCH("Pendiente",J64)))</formula>
    </cfRule>
  </conditionalFormatting>
  <hyperlinks>
    <hyperlink ref="M18" r:id="rId1" xr:uid="{A7381420-7CA0-4209-8C4C-B6BA5E940ABF}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Introducción de datos</vt:lpstr>
      <vt:lpstr>Adaptando al plan estudios 199</vt:lpstr>
      <vt:lpstr>'Adaptando al plan estudios 199'!_Hlk92716817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Alberto Beneit Mayordomo</dc:creator>
  <cp:lastModifiedBy>Ma ELENA NAVARRO GARCIA</cp:lastModifiedBy>
  <cp:lastPrinted>2022-07-26T12:27:58Z</cp:lastPrinted>
  <dcterms:created xsi:type="dcterms:W3CDTF">2017-11-30T10:08:38Z</dcterms:created>
  <dcterms:modified xsi:type="dcterms:W3CDTF">2024-06-04T09:28:49Z</dcterms:modified>
</cp:coreProperties>
</file>