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pvedues.sharepoint.com/sites/POA/Documentos compartidos/12. Profesorado/Baremos/2026/Revisados 2026/"/>
    </mc:Choice>
  </mc:AlternateContent>
  <xr:revisionPtr revIDLastSave="27" documentId="8_{4FEA0855-8E97-42E1-9ADE-59643B55C763}" xr6:coauthVersionLast="47" xr6:coauthVersionMax="47" xr10:uidLastSave="{6397DAE7-2E79-42F3-A855-0A682DC8EF2D}"/>
  <bookViews>
    <workbookView xWindow="-120" yWindow="-120" windowWidth="29040" windowHeight="15720" activeTab="1" xr2:uid="{41E326C6-0C31-5444-A760-D44829A66520}"/>
  </bookViews>
  <sheets>
    <sheet name="Descripción" sheetId="4" r:id="rId1"/>
    <sheet name="Candidato(a)" sheetId="3" r:id="rId2"/>
    <sheet name="Aux" sheetId="5" state="hidden" r:id="rId3"/>
  </sheets>
  <definedNames>
    <definedName name="TotalA1" localSheetId="1">'Candidato(a)'!$J$18</definedName>
    <definedName name="TotalA1Pre" localSheetId="1">'Candidato(a)'!$H$18</definedName>
    <definedName name="TotalA2" localSheetId="1">'Candidato(a)'!$D$20</definedName>
    <definedName name="TotalB1" localSheetId="1">'Candidato(a)'!$I$48</definedName>
    <definedName name="TotalB1Pre" localSheetId="1">'Candidato(a)'!$G$48</definedName>
    <definedName name="TotalB2" localSheetId="1">'Candidato(a)'!$F$52</definedName>
    <definedName name="TotalB2Pre" localSheetId="1">'Candidato(a)'!$D$52</definedName>
    <definedName name="TotalB3" localSheetId="1">'Candidato(a)'!$H$85</definedName>
    <definedName name="TotalB3Pre" localSheetId="1">'Candidato(a)'!$F$85</definedName>
    <definedName name="TotalB4" localSheetId="1">'Candidato(a)'!$I$111</definedName>
    <definedName name="TotalB4Pre" localSheetId="1">'Candidato(a)'!$G$111</definedName>
    <definedName name="TotalC1" localSheetId="1">'Candidato(a)'!$G$175</definedName>
    <definedName name="TotalC1Pre" localSheetId="1">'Candidato(a)'!$E$175</definedName>
    <definedName name="TotalC2" localSheetId="1">'Candidato(a)'!$F$178</definedName>
    <definedName name="TotalC2Pre" localSheetId="1">'Candidato(a)'!$D$178</definedName>
    <definedName name="TotalC3" localSheetId="1">'Candidato(a)'!$I$210</definedName>
    <definedName name="TotalC3Pre" localSheetId="1">'Candidato(a)'!$G$210</definedName>
    <definedName name="TotalD1" localSheetId="1">'Candidato(a)'!$I$243</definedName>
    <definedName name="TotalD1Pre" localSheetId="1">'Candidato(a)'!$G$243</definedName>
    <definedName name="TotalE11" localSheetId="1">'Candidato(a)'!$H$254</definedName>
    <definedName name="TotalE11Pre" localSheetId="1">'Candidato(a)'!$F$254</definedName>
    <definedName name="TotalE12" localSheetId="1">'Candidato(a)'!$D$257</definedName>
    <definedName name="TotalE2" localSheetId="1">'Candidato(a)'!$H$296</definedName>
    <definedName name="TotalE2Pre" localSheetId="1">'Candidato(a)'!$F$296</definedName>
    <definedName name="TotalE3" localSheetId="1">'Candidato(a)'!$G$310</definedName>
    <definedName name="TotalE3Pre" localSheetId="1">'Candidato(a)'!$E$310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 i="3" l="1"/>
  <c r="E302" i="3"/>
  <c r="G302" i="3" s="1"/>
  <c r="E303" i="3"/>
  <c r="G303" i="3" s="1"/>
  <c r="E304" i="3"/>
  <c r="G304" i="3" s="1"/>
  <c r="E305" i="3"/>
  <c r="G305" i="3" s="1"/>
  <c r="E306" i="3"/>
  <c r="G306" i="3" s="1"/>
  <c r="E307" i="3"/>
  <c r="G307" i="3" s="1"/>
  <c r="F266" i="3"/>
  <c r="H266" i="3" s="1"/>
  <c r="F267" i="3"/>
  <c r="H267" i="3" s="1"/>
  <c r="F268" i="3"/>
  <c r="H268" i="3" s="1"/>
  <c r="F269" i="3"/>
  <c r="H269" i="3" s="1"/>
  <c r="F270" i="3"/>
  <c r="H270" i="3" s="1"/>
  <c r="F271" i="3"/>
  <c r="H271" i="3" s="1"/>
  <c r="F272" i="3"/>
  <c r="H272" i="3" s="1"/>
  <c r="F273" i="3"/>
  <c r="H273" i="3" s="1"/>
  <c r="F274" i="3"/>
  <c r="H274" i="3" s="1"/>
  <c r="F275" i="3"/>
  <c r="H275" i="3" s="1"/>
  <c r="F276" i="3"/>
  <c r="H276" i="3" s="1"/>
  <c r="F277" i="3"/>
  <c r="H277" i="3" s="1"/>
  <c r="F278" i="3"/>
  <c r="H278" i="3" s="1"/>
  <c r="F279" i="3"/>
  <c r="H279" i="3" s="1"/>
  <c r="F280" i="3"/>
  <c r="H280" i="3" s="1"/>
  <c r="F281" i="3"/>
  <c r="H281" i="3" s="1"/>
  <c r="F282" i="3"/>
  <c r="H282" i="3" s="1"/>
  <c r="F283" i="3"/>
  <c r="H283" i="3" s="1"/>
  <c r="F284" i="3"/>
  <c r="H284" i="3" s="1"/>
  <c r="F285" i="3"/>
  <c r="H285" i="3" s="1"/>
  <c r="F286" i="3"/>
  <c r="H286" i="3" s="1"/>
  <c r="F287" i="3"/>
  <c r="H287" i="3" s="1"/>
  <c r="F288" i="3"/>
  <c r="H288" i="3" s="1"/>
  <c r="F289" i="3"/>
  <c r="H289" i="3" s="1"/>
  <c r="F290" i="3"/>
  <c r="H290" i="3" s="1"/>
  <c r="F291" i="3"/>
  <c r="H291" i="3" s="1"/>
  <c r="F292" i="3"/>
  <c r="H292" i="3" s="1"/>
  <c r="F293" i="3"/>
  <c r="H293" i="3" s="1"/>
  <c r="I227" i="3"/>
  <c r="I228" i="3"/>
  <c r="I239" i="3"/>
  <c r="I240" i="3"/>
  <c r="G222" i="3"/>
  <c r="I222" i="3" s="1"/>
  <c r="G223" i="3"/>
  <c r="I223" i="3" s="1"/>
  <c r="G224" i="3"/>
  <c r="I224" i="3" s="1"/>
  <c r="G225" i="3"/>
  <c r="I225" i="3" s="1"/>
  <c r="G226" i="3"/>
  <c r="I226" i="3" s="1"/>
  <c r="G227" i="3"/>
  <c r="G228" i="3"/>
  <c r="G229" i="3"/>
  <c r="I229" i="3" s="1"/>
  <c r="G230" i="3"/>
  <c r="I230" i="3" s="1"/>
  <c r="G231" i="3"/>
  <c r="I231" i="3" s="1"/>
  <c r="G232" i="3"/>
  <c r="I232" i="3" s="1"/>
  <c r="G233" i="3"/>
  <c r="I233" i="3" s="1"/>
  <c r="G234" i="3"/>
  <c r="I234" i="3" s="1"/>
  <c r="G235" i="3"/>
  <c r="I235" i="3" s="1"/>
  <c r="G236" i="3"/>
  <c r="I236" i="3" s="1"/>
  <c r="G237" i="3"/>
  <c r="I237" i="3" s="1"/>
  <c r="G238" i="3"/>
  <c r="I238" i="3" s="1"/>
  <c r="G239" i="3"/>
  <c r="G240" i="3"/>
  <c r="I197" i="3"/>
  <c r="I205" i="3"/>
  <c r="G186" i="3"/>
  <c r="I186" i="3" s="1"/>
  <c r="G187" i="3"/>
  <c r="I187" i="3" s="1"/>
  <c r="G188" i="3"/>
  <c r="I188" i="3" s="1"/>
  <c r="G189" i="3"/>
  <c r="I189" i="3" s="1"/>
  <c r="G190" i="3"/>
  <c r="I190" i="3" s="1"/>
  <c r="G191" i="3"/>
  <c r="I191" i="3" s="1"/>
  <c r="G192" i="3"/>
  <c r="I192" i="3" s="1"/>
  <c r="G193" i="3"/>
  <c r="I193" i="3" s="1"/>
  <c r="G194" i="3"/>
  <c r="I194" i="3" s="1"/>
  <c r="G195" i="3"/>
  <c r="I195" i="3" s="1"/>
  <c r="G196" i="3"/>
  <c r="I196" i="3" s="1"/>
  <c r="G197" i="3"/>
  <c r="G198" i="3"/>
  <c r="I198" i="3" s="1"/>
  <c r="G199" i="3"/>
  <c r="I199" i="3" s="1"/>
  <c r="G200" i="3"/>
  <c r="I200" i="3" s="1"/>
  <c r="G201" i="3"/>
  <c r="I201" i="3" s="1"/>
  <c r="G202" i="3"/>
  <c r="I202" i="3" s="1"/>
  <c r="G203" i="3"/>
  <c r="I203" i="3" s="1"/>
  <c r="G204" i="3"/>
  <c r="I204" i="3" s="1"/>
  <c r="G205" i="3"/>
  <c r="G206" i="3"/>
  <c r="I206" i="3" s="1"/>
  <c r="E156" i="3"/>
  <c r="G156" i="3" s="1"/>
  <c r="E157" i="3"/>
  <c r="G157" i="3" s="1"/>
  <c r="E158" i="3"/>
  <c r="G158" i="3" s="1"/>
  <c r="E159" i="3"/>
  <c r="G159" i="3" s="1"/>
  <c r="E160" i="3"/>
  <c r="G160" i="3" s="1"/>
  <c r="E161" i="3"/>
  <c r="G161" i="3" s="1"/>
  <c r="E162" i="3"/>
  <c r="G162" i="3" s="1"/>
  <c r="E163" i="3"/>
  <c r="G163" i="3" s="1"/>
  <c r="E164" i="3"/>
  <c r="G164" i="3" s="1"/>
  <c r="E165" i="3"/>
  <c r="G165" i="3" s="1"/>
  <c r="E166" i="3"/>
  <c r="G166" i="3" s="1"/>
  <c r="E167" i="3"/>
  <c r="G167" i="3" s="1"/>
  <c r="E168" i="3"/>
  <c r="G168" i="3" s="1"/>
  <c r="E169" i="3"/>
  <c r="G169" i="3" s="1"/>
  <c r="E170" i="3"/>
  <c r="G170" i="3" s="1"/>
  <c r="E171" i="3"/>
  <c r="G171" i="3" s="1"/>
  <c r="E172" i="3"/>
  <c r="G172" i="3" s="1"/>
  <c r="I140" i="3"/>
  <c r="I141" i="3"/>
  <c r="I142" i="3"/>
  <c r="G122" i="3"/>
  <c r="I122" i="3" s="1"/>
  <c r="G123" i="3"/>
  <c r="I123" i="3" s="1"/>
  <c r="G124" i="3"/>
  <c r="I124" i="3" s="1"/>
  <c r="G125" i="3"/>
  <c r="I125" i="3" s="1"/>
  <c r="G126" i="3"/>
  <c r="I126" i="3" s="1"/>
  <c r="G127" i="3"/>
  <c r="I127" i="3" s="1"/>
  <c r="G128" i="3"/>
  <c r="I128" i="3" s="1"/>
  <c r="G129" i="3"/>
  <c r="I129" i="3" s="1"/>
  <c r="G130" i="3"/>
  <c r="I130" i="3" s="1"/>
  <c r="G131" i="3"/>
  <c r="I131" i="3" s="1"/>
  <c r="G132" i="3"/>
  <c r="I132" i="3" s="1"/>
  <c r="G133" i="3"/>
  <c r="I133" i="3" s="1"/>
  <c r="G134" i="3"/>
  <c r="I134" i="3" s="1"/>
  <c r="G135" i="3"/>
  <c r="I135" i="3" s="1"/>
  <c r="G136" i="3"/>
  <c r="I136" i="3" s="1"/>
  <c r="G137" i="3"/>
  <c r="I137" i="3" s="1"/>
  <c r="G138" i="3"/>
  <c r="I138" i="3" s="1"/>
  <c r="G139" i="3"/>
  <c r="I139" i="3" s="1"/>
  <c r="G140" i="3"/>
  <c r="G141" i="3"/>
  <c r="G142" i="3"/>
  <c r="G143" i="3"/>
  <c r="I143" i="3" s="1"/>
  <c r="G144" i="3"/>
  <c r="I144" i="3" s="1"/>
  <c r="G145" i="3"/>
  <c r="I145" i="3" s="1"/>
  <c r="G91" i="3"/>
  <c r="I91" i="3" s="1"/>
  <c r="G92" i="3"/>
  <c r="I92" i="3" s="1"/>
  <c r="G93" i="3"/>
  <c r="I93" i="3" s="1"/>
  <c r="G94" i="3"/>
  <c r="I94" i="3" s="1"/>
  <c r="G95" i="3"/>
  <c r="I95" i="3" s="1"/>
  <c r="G96" i="3"/>
  <c r="I96" i="3" s="1"/>
  <c r="G97" i="3"/>
  <c r="I97" i="3" s="1"/>
  <c r="G98" i="3"/>
  <c r="I98" i="3" s="1"/>
  <c r="G99" i="3"/>
  <c r="I99" i="3" s="1"/>
  <c r="G100" i="3"/>
  <c r="I100" i="3" s="1"/>
  <c r="G101" i="3"/>
  <c r="I101" i="3" s="1"/>
  <c r="G102" i="3"/>
  <c r="I102" i="3" s="1"/>
  <c r="G103" i="3"/>
  <c r="I103" i="3" s="1"/>
  <c r="G104" i="3"/>
  <c r="I104" i="3" s="1"/>
  <c r="G105" i="3"/>
  <c r="I105" i="3" s="1"/>
  <c r="G106" i="3"/>
  <c r="I106" i="3" s="1"/>
  <c r="G107" i="3"/>
  <c r="I107" i="3" s="1"/>
  <c r="G108" i="3"/>
  <c r="I108" i="3" s="1"/>
  <c r="G109" i="3"/>
  <c r="I109" i="3" s="1"/>
  <c r="F64" i="3"/>
  <c r="H64" i="3" s="1"/>
  <c r="F65" i="3"/>
  <c r="H65" i="3" s="1"/>
  <c r="F66" i="3"/>
  <c r="H66" i="3" s="1"/>
  <c r="F67" i="3"/>
  <c r="H67" i="3" s="1"/>
  <c r="F68" i="3"/>
  <c r="H68" i="3" s="1"/>
  <c r="F69" i="3"/>
  <c r="H69" i="3" s="1"/>
  <c r="F70" i="3"/>
  <c r="H70" i="3" s="1"/>
  <c r="F71" i="3"/>
  <c r="H71" i="3" s="1"/>
  <c r="F72" i="3"/>
  <c r="H72" i="3" s="1"/>
  <c r="F73" i="3"/>
  <c r="H73" i="3" s="1"/>
  <c r="F74" i="3"/>
  <c r="H74" i="3" s="1"/>
  <c r="F75" i="3"/>
  <c r="H75" i="3" s="1"/>
  <c r="F76" i="3"/>
  <c r="H76" i="3" s="1"/>
  <c r="F77" i="3"/>
  <c r="H77" i="3" s="1"/>
  <c r="F78" i="3"/>
  <c r="H78" i="3" s="1"/>
  <c r="F79" i="3"/>
  <c r="H79" i="3" s="1"/>
  <c r="F80" i="3"/>
  <c r="H80" i="3" s="1"/>
  <c r="F81" i="3"/>
  <c r="H81" i="3" s="1"/>
  <c r="G34" i="3"/>
  <c r="I34" i="3" s="1"/>
  <c r="G35" i="3"/>
  <c r="I35" i="3" s="1"/>
  <c r="G36" i="3"/>
  <c r="I36" i="3" s="1"/>
  <c r="G37" i="3"/>
  <c r="I37" i="3" s="1"/>
  <c r="G38" i="3"/>
  <c r="I38" i="3" s="1"/>
  <c r="G39" i="3"/>
  <c r="I39" i="3" s="1"/>
  <c r="G40" i="3"/>
  <c r="I40" i="3" s="1"/>
  <c r="G41" i="3"/>
  <c r="I41" i="3" s="1"/>
  <c r="G42" i="3"/>
  <c r="I42" i="3" s="1"/>
  <c r="G43" i="3"/>
  <c r="I43" i="3" s="1"/>
  <c r="G44" i="3"/>
  <c r="I44" i="3" s="1"/>
  <c r="G45" i="3"/>
  <c r="I45" i="3" s="1"/>
  <c r="G46" i="3"/>
  <c r="I46" i="3" s="1"/>
  <c r="H15" i="3"/>
  <c r="H16" i="3"/>
  <c r="H17" i="3"/>
  <c r="J17" i="3" s="1"/>
  <c r="H14" i="3"/>
  <c r="J14" i="3" s="1"/>
  <c r="H18" i="3" l="1"/>
  <c r="G28" i="3"/>
  <c r="I28" i="3" s="1"/>
  <c r="G29" i="3"/>
  <c r="I29" i="3" s="1"/>
  <c r="G30" i="3"/>
  <c r="I30" i="3" s="1"/>
  <c r="G31" i="3"/>
  <c r="I31" i="3" s="1"/>
  <c r="G32" i="3"/>
  <c r="I32" i="3" s="1"/>
  <c r="G33" i="3"/>
  <c r="I33" i="3" s="1"/>
  <c r="G47" i="3"/>
  <c r="I47" i="3" s="1"/>
  <c r="G27" i="3"/>
  <c r="I27" i="3" s="1"/>
  <c r="F264" i="3"/>
  <c r="H264" i="3" s="1"/>
  <c r="F265" i="3"/>
  <c r="H265" i="3" s="1"/>
  <c r="F294" i="3"/>
  <c r="H294" i="3" s="1"/>
  <c r="F295" i="3"/>
  <c r="H295" i="3" s="1"/>
  <c r="F263" i="3"/>
  <c r="D257" i="3"/>
  <c r="F250" i="3"/>
  <c r="H250" i="3" s="1"/>
  <c r="F251" i="3"/>
  <c r="H251" i="3" s="1"/>
  <c r="F252" i="3"/>
  <c r="H252" i="3" s="1"/>
  <c r="F253" i="3"/>
  <c r="H253" i="3" s="1"/>
  <c r="F249" i="3"/>
  <c r="J15" i="3"/>
  <c r="J16" i="3"/>
  <c r="G218" i="3"/>
  <c r="I218" i="3" s="1"/>
  <c r="G219" i="3"/>
  <c r="I219" i="3" s="1"/>
  <c r="G220" i="3"/>
  <c r="I220" i="3" s="1"/>
  <c r="G221" i="3"/>
  <c r="I221" i="3" s="1"/>
  <c r="G241" i="3"/>
  <c r="I241" i="3" s="1"/>
  <c r="G242" i="3"/>
  <c r="I242" i="3" s="1"/>
  <c r="G217" i="3"/>
  <c r="I217" i="3" s="1"/>
  <c r="E300" i="3"/>
  <c r="G300" i="3" s="1"/>
  <c r="E301" i="3"/>
  <c r="G301" i="3" s="1"/>
  <c r="E308" i="3"/>
  <c r="G308" i="3" s="1"/>
  <c r="E309" i="3"/>
  <c r="G309" i="3" s="1"/>
  <c r="E299" i="3"/>
  <c r="G299" i="3" s="1"/>
  <c r="G310" i="3" s="1"/>
  <c r="G183" i="3"/>
  <c r="I183" i="3" s="1"/>
  <c r="G184" i="3"/>
  <c r="I184" i="3" s="1"/>
  <c r="G185" i="3"/>
  <c r="I185" i="3" s="1"/>
  <c r="G207" i="3"/>
  <c r="I207" i="3" s="1"/>
  <c r="G208" i="3"/>
  <c r="I208" i="3" s="1"/>
  <c r="G209" i="3"/>
  <c r="I209" i="3" s="1"/>
  <c r="G182" i="3"/>
  <c r="I182" i="3" s="1"/>
  <c r="D178" i="3"/>
  <c r="F178" i="3" s="1"/>
  <c r="E151" i="3"/>
  <c r="G151" i="3" s="1"/>
  <c r="E152" i="3"/>
  <c r="G152" i="3" s="1"/>
  <c r="E153" i="3"/>
  <c r="G153" i="3" s="1"/>
  <c r="E154" i="3"/>
  <c r="G154" i="3" s="1"/>
  <c r="E155" i="3"/>
  <c r="G155" i="3" s="1"/>
  <c r="E173" i="3"/>
  <c r="G173" i="3" s="1"/>
  <c r="E150" i="3"/>
  <c r="G150" i="3" s="1"/>
  <c r="G119" i="3"/>
  <c r="I119" i="3" s="1"/>
  <c r="G120" i="3"/>
  <c r="I120" i="3" s="1"/>
  <c r="G121" i="3"/>
  <c r="I121" i="3" s="1"/>
  <c r="G146" i="3"/>
  <c r="I146" i="3" s="1"/>
  <c r="G118" i="3"/>
  <c r="I118" i="3" s="1"/>
  <c r="G90" i="3"/>
  <c r="I90" i="3" s="1"/>
  <c r="G110" i="3"/>
  <c r="I110" i="3" s="1"/>
  <c r="G89" i="3"/>
  <c r="I89" i="3" s="1"/>
  <c r="F57" i="3"/>
  <c r="H57" i="3" s="1"/>
  <c r="F58" i="3"/>
  <c r="H58" i="3" s="1"/>
  <c r="F59" i="3"/>
  <c r="H59" i="3" s="1"/>
  <c r="F60" i="3"/>
  <c r="H60" i="3" s="1"/>
  <c r="F61" i="3"/>
  <c r="H61" i="3" s="1"/>
  <c r="F62" i="3"/>
  <c r="H62" i="3" s="1"/>
  <c r="F63" i="3"/>
  <c r="H63" i="3" s="1"/>
  <c r="F82" i="3"/>
  <c r="H82" i="3" s="1"/>
  <c r="F83" i="3"/>
  <c r="H83" i="3" s="1"/>
  <c r="F84" i="3"/>
  <c r="H84" i="3" s="1"/>
  <c r="F56" i="3"/>
  <c r="H56" i="3" s="1"/>
  <c r="F52" i="3"/>
  <c r="D20" i="3"/>
  <c r="I111" i="3" l="1"/>
  <c r="I210" i="3"/>
  <c r="J18" i="3"/>
  <c r="G175" i="3"/>
  <c r="I48" i="3"/>
  <c r="I243" i="3"/>
  <c r="H249" i="3"/>
  <c r="H254" i="3" s="1"/>
  <c r="H259" i="3" s="1"/>
  <c r="F254" i="3"/>
  <c r="F259" i="3" s="1"/>
  <c r="F296" i="3"/>
  <c r="H263" i="3"/>
  <c r="H296" i="3" s="1"/>
  <c r="H85" i="3"/>
  <c r="G48" i="3"/>
  <c r="G243" i="3"/>
  <c r="E310" i="3"/>
  <c r="G210" i="3"/>
  <c r="E175" i="3"/>
  <c r="G111" i="3"/>
  <c r="F8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Administrador</author>
  </authors>
  <commentList>
    <comment ref="C23" authorId="0" shapeId="0" xr:uid="{9FFE5C80-5206-40A6-9F95-3BCF03DEBD1C}">
      <text>
        <r>
          <rPr>
            <b/>
            <sz val="9"/>
            <color indexed="81"/>
            <rFont val="Tahoma"/>
            <family val="2"/>
          </rPr>
          <t>PFC???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Francisco Javier Camacho Torregrosa</author>
  </authors>
  <commentList>
    <comment ref="L11" authorId="0" shapeId="0" xr:uid="{382E9E23-1B8E-4C7A-B669-E8D2664B709B}">
      <text>
        <r>
          <rPr>
            <sz val="9"/>
            <color indexed="81"/>
            <rFont val="Tahoma"/>
            <family val="2"/>
          </rPr>
          <t>Debe introducirse el documento y/o página de la documentación justificativa aportada donde aparezca el mérito correspondiente.
El campo de Comentario Comisión debe dejarse en blanco por parte de la persona interesada.</t>
        </r>
      </text>
    </comment>
    <comment ref="F13" authorId="0" shapeId="0" xr:uid="{F2B43D09-29C2-6C42-9340-B4BF5266D165}">
      <text>
        <r>
          <rPr>
            <sz val="10"/>
            <color rgb="FF000000"/>
            <rFont val="Tahoma"/>
            <family val="2"/>
          </rPr>
          <t xml:space="preserve">Fecha de obtención de la titulación que figura en el expediente.
</t>
        </r>
      </text>
    </comment>
    <comment ref="C26" authorId="0" shapeId="0" xr:uid="{BFF554C9-3A29-1B4D-B6E9-A072736B6E7B}">
      <text>
        <r>
          <rPr>
            <sz val="10"/>
            <color rgb="FF000000"/>
            <rFont val="Tahoma"/>
            <family val="2"/>
          </rPr>
          <t>Cada fila es un curso, comprendiendo toda su docencia (si hay más de una figura para dicho curso, detállese en "Figura").
Formato: 20aa/aa</t>
        </r>
      </text>
    </comment>
    <comment ref="E26" authorId="0" shapeId="0" xr:uid="{BBAAFF2B-2195-1F49-AA35-BD37F2D34A51}">
      <text>
        <r>
          <rPr>
            <sz val="10"/>
            <color rgb="FF000000"/>
            <rFont val="Tahoma"/>
            <family val="2"/>
          </rPr>
          <t xml:space="preserve">Por ejemplo: Profesor/a Asociado/a, Colaboración Docente, Venia Docendi, Profesor de Instituto, etc.
</t>
        </r>
      </text>
    </comment>
    <comment ref="M26" authorId="0" shapeId="0" xr:uid="{AB443CF5-C479-4D57-AB86-A4243140B36D}">
      <text>
        <r>
          <rPr>
            <sz val="9"/>
            <color indexed="81"/>
            <rFont val="Tahoma"/>
            <family val="2"/>
          </rPr>
          <t>Para docencia de una misma universidad o centro, puede indicarse la referencia justificativa del primer mérito, en caso de que toda la docencia esté de forma correlativa.</t>
        </r>
      </text>
    </comment>
    <comment ref="C52" authorId="0" shapeId="0" xr:uid="{7FD2FF06-0A86-40D5-B4AB-D1EE6D0CBFDB}">
      <text>
        <r>
          <rPr>
            <sz val="9"/>
            <color indexed="81"/>
            <rFont val="Tahoma"/>
            <family val="2"/>
          </rPr>
          <t>Cada trabajo cotutorizado deberá considerarse como 1 dividido entre el número de tutores.</t>
        </r>
      </text>
    </comment>
    <comment ref="D55" authorId="0" shapeId="0" xr:uid="{21514EE2-05F5-3E4F-AF97-453C3A41DF65}">
      <text>
        <r>
          <rPr>
            <sz val="10"/>
            <color rgb="FF000000"/>
            <rFont val="Tahoma"/>
            <family val="2"/>
          </rPr>
          <t xml:space="preserve">Fecha del título o diploma acreditativo.
</t>
        </r>
      </text>
    </comment>
    <comment ref="C178" authorId="0" shapeId="0" xr:uid="{6B2E328F-BDCE-4A63-BFD6-E378440B63AA}">
      <text>
        <r>
          <rPr>
            <sz val="9"/>
            <color indexed="81"/>
            <rFont val="Tahoma"/>
            <family val="2"/>
          </rPr>
          <t>Cada trabajo cotutorizado deberá considerarse como 1 dividido entre el número de tutores.</t>
        </r>
      </text>
    </comment>
    <comment ref="D262" authorId="0" shapeId="0" xr:uid="{FA53CE9D-0A23-4FDB-81CC-F72B41EA7D22}">
      <text>
        <r>
          <rPr>
            <sz val="10"/>
            <color rgb="FF000000"/>
            <rFont val="Tahoma"/>
            <family val="2"/>
          </rPr>
          <t xml:space="preserve">Fecha del título o diploma acreditativo.
</t>
        </r>
      </text>
    </comment>
    <comment ref="D298" authorId="0" shapeId="0" xr:uid="{48F55F64-071B-B449-BB0B-658B4CFC116D}">
      <text>
        <r>
          <rPr>
            <sz val="10"/>
            <color rgb="FF000000"/>
            <rFont val="Tahoma"/>
            <family val="2"/>
          </rPr>
          <t>Fecha del premio.</t>
        </r>
      </text>
    </comment>
  </commentList>
</comments>
</file>

<file path=xl/sharedStrings.xml><?xml version="1.0" encoding="utf-8"?>
<sst xmlns="http://schemas.openxmlformats.org/spreadsheetml/2006/main" count="311" uniqueCount="185">
  <si>
    <t>A1</t>
  </si>
  <si>
    <t>A2</t>
  </si>
  <si>
    <t>Curso</t>
  </si>
  <si>
    <t>Puntuación</t>
  </si>
  <si>
    <t>Universidad</t>
  </si>
  <si>
    <t>Año</t>
  </si>
  <si>
    <t>TOTAL E3</t>
  </si>
  <si>
    <t>Número de horas</t>
  </si>
  <si>
    <t>Fecha</t>
  </si>
  <si>
    <t>E3</t>
  </si>
  <si>
    <t>TOTAL E2</t>
  </si>
  <si>
    <t>Nota media (s/10)</t>
  </si>
  <si>
    <t>Tipo</t>
  </si>
  <si>
    <t>TOTAL E1</t>
  </si>
  <si>
    <t>Nivel de valenciano acreditado</t>
  </si>
  <si>
    <t>E1.2</t>
  </si>
  <si>
    <t>Nivel</t>
  </si>
  <si>
    <t>Entidad certificadora</t>
  </si>
  <si>
    <t>Idiomas extranjeros acreditados</t>
  </si>
  <si>
    <t>E1.1</t>
  </si>
  <si>
    <t>OTROS MÉRITOS</t>
  </si>
  <si>
    <t>TOTAL D1</t>
  </si>
  <si>
    <t>Empresa/Organismo/Autónomo</t>
  </si>
  <si>
    <t>Actividad profesional</t>
  </si>
  <si>
    <t>D1</t>
  </si>
  <si>
    <t>EXPERIENCIA PROFESIONAL</t>
  </si>
  <si>
    <t>Importe financiado</t>
  </si>
  <si>
    <t>Entidad financiadora</t>
  </si>
  <si>
    <t>Proyecto</t>
  </si>
  <si>
    <t>Proyectos de investigación competitivos</t>
  </si>
  <si>
    <t>TOTAL C3</t>
  </si>
  <si>
    <t>Título</t>
  </si>
  <si>
    <t>C3</t>
  </si>
  <si>
    <t>Autores</t>
  </si>
  <si>
    <t>TOTAL C1</t>
  </si>
  <si>
    <t>C1.2</t>
  </si>
  <si>
    <t>C1.1</t>
  </si>
  <si>
    <t>Formación recibida</t>
  </si>
  <si>
    <t>Cursos o programas de formación docente</t>
  </si>
  <si>
    <t>TOTAL B4</t>
  </si>
  <si>
    <t>B4</t>
  </si>
  <si>
    <t>TOTAL B3</t>
  </si>
  <si>
    <t>Figura</t>
  </si>
  <si>
    <t>B2</t>
  </si>
  <si>
    <t>TOTAL B1</t>
  </si>
  <si>
    <t>B1</t>
  </si>
  <si>
    <t>DOCENCIA</t>
  </si>
  <si>
    <t>Titulación</t>
  </si>
  <si>
    <t>EXPEDIENTE ACADÉMICO</t>
  </si>
  <si>
    <t>B3</t>
  </si>
  <si>
    <t>C1</t>
  </si>
  <si>
    <t>C2</t>
  </si>
  <si>
    <t>E2</t>
  </si>
  <si>
    <t>JUSTIFICACIÓN DE LOS MÉRITOS APORTADOS</t>
  </si>
  <si>
    <t>Documento</t>
  </si>
  <si>
    <t>Página</t>
  </si>
  <si>
    <t>Titulaciones de grado y máster</t>
  </si>
  <si>
    <t>¿Título de doctorado?</t>
  </si>
  <si>
    <t>Universidad/Centro</t>
  </si>
  <si>
    <t>Horas</t>
  </si>
  <si>
    <t>Publicaciones docentes (revistas, congresos o libros)</t>
  </si>
  <si>
    <t>Revista/Congreso/Editorial</t>
  </si>
  <si>
    <t>INVESTIGACIÓN Y TRANSFERENCIA</t>
  </si>
  <si>
    <t>Número de Tesis Doctorales dirigidas</t>
  </si>
  <si>
    <t>Meses de participación</t>
  </si>
  <si>
    <t>Número de meses</t>
  </si>
  <si>
    <t>Premios por actividad académica o profesional</t>
  </si>
  <si>
    <t>Curso o formación</t>
  </si>
  <si>
    <t>TOTAL A1</t>
  </si>
  <si>
    <t>La persona candidata debe rellenar todos los datos referentes al CV en la hoja "Candidato(a)". Pueden añadirse tantas filas como sea necesario, no debiéndose eliminar ninguna de las que ya están incluidas.</t>
  </si>
  <si>
    <t>Las celdas en verde son a rellenar por la persona interesada.</t>
  </si>
  <si>
    <t>Las celdas en amarillo serán rellenadas por la Comisión, deben dejarse en blanco por la persona interesada.</t>
  </si>
  <si>
    <t>Las celdas en gris son calculadas automáticamente.</t>
  </si>
  <si>
    <t>INSTRUCCIONES:</t>
  </si>
  <si>
    <t>VALORACIÓN DE LOS MÉRITOS</t>
  </si>
  <si>
    <t>Se describe a continuación la valoración de cada uno de los méritos aportados:</t>
  </si>
  <si>
    <t>Doctorado</t>
  </si>
  <si>
    <t>Criterio</t>
  </si>
  <si>
    <t>Máxima puntuación</t>
  </si>
  <si>
    <t>Publicaciones docentes</t>
  </si>
  <si>
    <t>Tesis Doctorales dirigidas</t>
  </si>
  <si>
    <t>5 puntos en caso de tener título de doctor.</t>
  </si>
  <si>
    <t>2.5 puntos por cada 100 horas de formación recibidas.</t>
  </si>
  <si>
    <t>2.5 puntos por cada publicación docente realizada.</t>
  </si>
  <si>
    <t>3 puntos por cada ítem aportado.</t>
  </si>
  <si>
    <t>Publicaciones y exposiciones (C1.1+C1.2)</t>
  </si>
  <si>
    <t>5 puntos por cada Tesis Doctoral dirigida (dirección única).</t>
  </si>
  <si>
    <t>1 punto por cada 6 meses de participación en proyecto.</t>
  </si>
  <si>
    <t>1 punto por cada 4 meses de actividad profesional a Tiempo Completo (0,5 puntos en caso de Tiempo Parcial).</t>
  </si>
  <si>
    <t>2 puntos por cada premio de relevancia</t>
  </si>
  <si>
    <t>En las columnas de JUSTIFICACIÓN DE LOS MÉRITOS APORTADOS debe indicarse la referencia de dónde se puede consultar la documentación justificativa referente a cada mérito.</t>
  </si>
  <si>
    <t>COEFICIENTES DE IDONEIDAD</t>
  </si>
  <si>
    <t>Coeficiente</t>
  </si>
  <si>
    <t>Descripción</t>
  </si>
  <si>
    <t>El mérito no se ajusta al perfil</t>
  </si>
  <si>
    <t>La Comisión establecerá, para cada mérito aportado, un coeficiente de idoneidad en función de su relación con el perfil de la bolsa a conformar. Estos coeficientes serán los de la siguiente tabla:</t>
  </si>
  <si>
    <t>0.1-0.3</t>
  </si>
  <si>
    <t>0.6-0.8</t>
  </si>
  <si>
    <t>1 punto por cada 20 horas de docencia impartida.</t>
  </si>
  <si>
    <t>Exposiciones, creaciones artísticas, comisariados y premios de carácter internacional competitivos</t>
  </si>
  <si>
    <t>Revista/Congreso</t>
  </si>
  <si>
    <t>Publicaciones de investigación en revistas y comunicaciones a congresos</t>
  </si>
  <si>
    <t>3 puntos por cada publicación o comunicación.</t>
  </si>
  <si>
    <t>El mérito se ajusta directa y totalmente al perfil</t>
  </si>
  <si>
    <t>El mérito está relacionado parcialmente con el perfil</t>
  </si>
  <si>
    <t>El mérito está indirectamente relacionado con el perfil</t>
  </si>
  <si>
    <t>Tipo de titulación</t>
  </si>
  <si>
    <t>Cada titulación se valorará entre 0 y 25 puntos de forma lineal para las calificaciones de 0 y 10 sobre base 10.</t>
  </si>
  <si>
    <t>1 punto por cada idioma acreditado con nivel B1
2 puntos por cada idioma acreditado con nivel B2
3 puntos por cada idioma acreditado con nivel C1
4 puntos por cada idioma acreditado con nivel C2</t>
  </si>
  <si>
    <t>0,5 puntos por acrediación A2
1 punto por acreditación B1
2 puntos por acreditación B2
3 puntos por acreditación C1
4 puntos por acreditación C2</t>
  </si>
  <si>
    <t>1 punto por cada 100 horas de formación recibidas.</t>
  </si>
  <si>
    <t>Otra formación recibida</t>
  </si>
  <si>
    <t>Docencia oficial impartida (universitaria y no universitaria)</t>
  </si>
  <si>
    <t>Comentario Comisión</t>
  </si>
  <si>
    <t>C. Idoneidad</t>
  </si>
  <si>
    <t>No</t>
  </si>
  <si>
    <t>DATOS DE LA PLAZA</t>
  </si>
  <si>
    <t>SUS</t>
  </si>
  <si>
    <t xml:space="preserve">Categoría </t>
  </si>
  <si>
    <t xml:space="preserve">Código de plaza </t>
  </si>
  <si>
    <t xml:space="preserve">Departamento </t>
  </si>
  <si>
    <t xml:space="preserve">Centro </t>
  </si>
  <si>
    <t xml:space="preserve">Perfil </t>
  </si>
  <si>
    <t>Departamentos</t>
  </si>
  <si>
    <t>Escuelas</t>
  </si>
  <si>
    <t>Biotecnología</t>
  </si>
  <si>
    <t>Ciencia Animal</t>
  </si>
  <si>
    <t>Composición Arquitectónica</t>
  </si>
  <si>
    <t>Construcciones Arquitectónicas</t>
  </si>
  <si>
    <t>Dibujo</t>
  </si>
  <si>
    <t>Economía y Ciencias Sociales</t>
  </si>
  <si>
    <t>Escultura</t>
  </si>
  <si>
    <t>Estadística e Investigación Operativa Aplicadas y Calidad</t>
  </si>
  <si>
    <t>Expresión Gráfica Arquitectónica</t>
  </si>
  <si>
    <t>Ingeniería Gráfica</t>
  </si>
  <si>
    <t>Física Aplicada</t>
  </si>
  <si>
    <t>Lingüística Aplicada</t>
  </si>
  <si>
    <t>Ingeniería Rural y Agroalimentaria</t>
  </si>
  <si>
    <t>Ingeniería Cartográfica, Geodesia y Fotogrametría</t>
  </si>
  <si>
    <t>Ingeniería de la Construcción y Proyectos de Ingeniería Civil</t>
  </si>
  <si>
    <t>Ingeniería Eléctrica</t>
  </si>
  <si>
    <t>Ingeniería Electrónica</t>
  </si>
  <si>
    <t>Ingeniería Hidráulica y Medio Ambiente</t>
  </si>
  <si>
    <t>Ingeniería Mecánica y de Materiales</t>
  </si>
  <si>
    <t>Ingeniería Química y Nuclear</t>
  </si>
  <si>
    <t>Ingeniería Textil y Papelera</t>
  </si>
  <si>
    <t>Máquinas y Motores Térmicos</t>
  </si>
  <si>
    <t>Matemática Aplicada</t>
  </si>
  <si>
    <t>Mecánica de los Medios Continuos y Teoría de Estructuras</t>
  </si>
  <si>
    <t>Organización de Empresas</t>
  </si>
  <si>
    <t>Pintura</t>
  </si>
  <si>
    <t>Producción Vegetal</t>
  </si>
  <si>
    <t>Química</t>
  </si>
  <si>
    <t>Informática de Sistemas y Computadores</t>
  </si>
  <si>
    <t>Sistemas Informáticos y Computación</t>
  </si>
  <si>
    <t>Tecnología de Alimentos</t>
  </si>
  <si>
    <t>Urbanismo</t>
  </si>
  <si>
    <t>Comunicación Audiovisual, Documentación e Historia del Arte</t>
  </si>
  <si>
    <t>Proyectos Arquitectónicos</t>
  </si>
  <si>
    <t>Conservación y Restauración de Bienes Culturales</t>
  </si>
  <si>
    <t>Comunicaciones</t>
  </si>
  <si>
    <t>Termodinámica Aplicada</t>
  </si>
  <si>
    <t>Ingeniería de Sistemas y Automática</t>
  </si>
  <si>
    <t>Proyectos de Ingeniería</t>
  </si>
  <si>
    <t>Ecosistemas Agroforestales</t>
  </si>
  <si>
    <t>Ingeniería de los Transportes y del Terreno</t>
  </si>
  <si>
    <t>Escuela Técnica Superior de Arquitectura</t>
  </si>
  <si>
    <t>Escuela Técnica Superior de Ingeniería Agronómica y del Medio Natural</t>
  </si>
  <si>
    <t>Escuela Técnica Superior de Ingeniería Aeroespacial y Diseño Industrial</t>
  </si>
  <si>
    <t>Escuela Técnica Superior de Ingeniería de Edificación</t>
  </si>
  <si>
    <t>Escuela Técnica Superior de Ingeniería Geodésica, Cartográfica y Topográfica</t>
  </si>
  <si>
    <t>Escuela Técnica Superior de Ingeniería Informática</t>
  </si>
  <si>
    <t>Escuela Técnica Superior de Ingeniería de Caminos, Canales y Puertos</t>
  </si>
  <si>
    <t>Escuela Técnica Superior de Ingeniería Industrial</t>
  </si>
  <si>
    <t>Escuela Técnica Superior de Ingeniería de Telecomunicación</t>
  </si>
  <si>
    <t>Facultad de Administración y Dirección de Empresas</t>
  </si>
  <si>
    <t>Facultad de Bellas Artes</t>
  </si>
  <si>
    <t>Escuela Politécnica Superior de Alcoy</t>
  </si>
  <si>
    <t>Escuela Politécnica Superior de Gandia</t>
  </si>
  <si>
    <r>
      <t>Exposiciones, creacione</t>
    </r>
    <r>
      <rPr>
        <sz val="12"/>
        <color rgb="FFFF0000"/>
        <rFont val="Aptos Narrow"/>
        <scheme val="minor"/>
      </rPr>
      <t>s</t>
    </r>
    <r>
      <rPr>
        <sz val="12"/>
        <color theme="1"/>
        <rFont val="Aptos Narrow"/>
        <family val="2"/>
        <scheme val="minor"/>
      </rPr>
      <t xml:space="preserve"> artísticas, comisariados y premios de carácter internacional competitivos</t>
    </r>
  </si>
  <si>
    <t>Dirección de PFC, TFG y TFM</t>
  </si>
  <si>
    <t>1 punto por cada PFC/TFG/TFM en tutorización única (o parte proporcional).</t>
  </si>
  <si>
    <t>Número de PFCs/TFGs/TFMs dirigidos</t>
  </si>
  <si>
    <t>Dirección de Trabajos de Fin de Titulación (Ciclos, Grados y Másteres Universitarios)</t>
  </si>
  <si>
    <t>PROFESORADO SUSTITUTO. CANDIDATO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</si>
</sst>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x14ac:knownFonts="1">
    <font>
      <sz val="12"/>
      <color theme="1"/>
      <name val="Aptos Narrow"/>
      <family val="2"/>
      <scheme val="minor"/>
    </font>
    <font>
      <sz val="12"/>
      <color theme="0"/>
      <name val="Aptos Narrow"/>
      <family val="2"/>
      <scheme val="minor"/>
    </font>
    <font>
      <b/>
      <sz val="12"/>
      <color theme="1"/>
      <name val="Aptos Narrow"/>
      <scheme val="minor"/>
    </font>
    <font>
      <b/>
      <sz val="12"/>
      <color theme="0"/>
      <name val="Aptos Narrow"/>
      <scheme val="minor"/>
    </font>
    <font>
      <sz val="10"/>
      <color rgb="FF000000"/>
      <name val="Tahoma"/>
      <family val="2"/>
    </font>
    <font>
      <sz val="9"/>
      <color indexed="81"/>
      <name val="Tahoma"/>
      <family val="2"/>
    </font>
    <font>
      <i/>
      <sz val="12"/>
      <color theme="0"/>
      <name val="Aptos Narrow"/>
      <family val="2"/>
      <scheme val="minor"/>
    </font>
    <font>
      <b/>
      <sz val="12"/>
      <color theme="1"/>
      <name val="Aptos Narrow"/>
      <family val="2"/>
      <scheme val="minor"/>
    </font>
    <font>
      <b/>
      <sz val="12"/>
      <color theme="0"/>
      <name val="Aptos Narrow"/>
      <family val="2"/>
      <scheme val="minor"/>
    </font>
    <font>
      <b/>
      <sz val="9"/>
      <color indexed="81"/>
      <name val="Tahoma"/>
      <family val="2"/>
    </font>
    <font>
      <sz val="12"/>
      <color rgb="FFFF0000"/>
      <name val="Aptos Narrow"/>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1"/>
        <bgColor indexed="64"/>
      </patternFill>
    </fill>
    <fill>
      <patternFill patternType="solid">
        <fgColor theme="4"/>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74">
    <xf numFmtId="0" fontId="0" fillId="0" borderId="0" xfId="0"/>
    <xf numFmtId="0" fontId="0" fillId="2" borderId="1" xfId="0" applyFill="1" applyBorder="1"/>
    <xf numFmtId="0" fontId="0" fillId="0" borderId="2" xfId="0" applyBorder="1"/>
    <xf numFmtId="0" fontId="0" fillId="0" borderId="3" xfId="0" applyBorder="1"/>
    <xf numFmtId="0" fontId="0" fillId="0" borderId="4" xfId="0" applyBorder="1"/>
    <xf numFmtId="0" fontId="0" fillId="0" borderId="5" xfId="0" applyBorder="1"/>
    <xf numFmtId="0" fontId="2" fillId="3" borderId="6" xfId="0" applyFont="1" applyFill="1" applyBorder="1"/>
    <xf numFmtId="0" fontId="2" fillId="0" borderId="0" xfId="0" applyFont="1" applyAlignment="1">
      <alignment horizontal="right"/>
    </xf>
    <xf numFmtId="0" fontId="0" fillId="0" borderId="7" xfId="0" applyBorder="1"/>
    <xf numFmtId="0" fontId="0" fillId="3" borderId="1" xfId="0" applyFill="1" applyBorder="1"/>
    <xf numFmtId="0" fontId="0" fillId="4" borderId="1" xfId="0" applyFill="1" applyBorder="1"/>
    <xf numFmtId="0" fontId="0" fillId="5" borderId="8" xfId="0" applyFill="1" applyBorder="1"/>
    <xf numFmtId="0" fontId="0" fillId="5" borderId="9" xfId="0" applyFill="1" applyBorder="1"/>
    <xf numFmtId="0" fontId="3" fillId="5" borderId="10" xfId="0" applyFont="1" applyFill="1" applyBorder="1"/>
    <xf numFmtId="1" fontId="2" fillId="3" borderId="6" xfId="0" applyNumberFormat="1" applyFont="1" applyFill="1" applyBorder="1"/>
    <xf numFmtId="14" fontId="0" fillId="4" borderId="1" xfId="0" applyNumberFormat="1" applyFill="1" applyBorder="1"/>
    <xf numFmtId="0" fontId="0" fillId="0" borderId="1" xfId="0" applyBorder="1"/>
    <xf numFmtId="164" fontId="0" fillId="4" borderId="1" xfId="0" applyNumberFormat="1" applyFill="1" applyBorder="1"/>
    <xf numFmtId="0" fontId="3" fillId="0" borderId="7" xfId="0" applyFont="1" applyBorder="1"/>
    <xf numFmtId="0" fontId="3" fillId="5" borderId="8" xfId="0" applyFont="1" applyFill="1" applyBorder="1"/>
    <xf numFmtId="0" fontId="3" fillId="5" borderId="9" xfId="0" applyFont="1" applyFill="1" applyBorder="1"/>
    <xf numFmtId="0" fontId="0" fillId="4" borderId="12" xfId="0" applyFill="1" applyBorder="1"/>
    <xf numFmtId="0" fontId="0" fillId="0" borderId="11" xfId="0" applyBorder="1"/>
    <xf numFmtId="0" fontId="1" fillId="5" borderId="9" xfId="0" applyFont="1" applyFill="1" applyBorder="1"/>
    <xf numFmtId="0" fontId="7" fillId="0" borderId="0" xfId="0" applyFont="1" applyAlignment="1">
      <alignment horizontal="right"/>
    </xf>
    <xf numFmtId="0" fontId="8" fillId="5" borderId="10" xfId="0" applyFont="1" applyFill="1" applyBorder="1"/>
    <xf numFmtId="0" fontId="0" fillId="0" borderId="0" xfId="0" applyAlignment="1">
      <alignment vertical="top" wrapText="1"/>
    </xf>
    <xf numFmtId="0" fontId="0" fillId="0" borderId="1" xfId="0" applyBorder="1" applyAlignment="1">
      <alignment wrapText="1"/>
    </xf>
    <xf numFmtId="0" fontId="0" fillId="0" borderId="0" xfId="0" applyAlignment="1">
      <alignment wrapText="1"/>
    </xf>
    <xf numFmtId="0" fontId="0" fillId="0" borderId="1" xfId="0" applyBorder="1" applyAlignment="1">
      <alignment horizontal="center" vertical="center" wrapText="1"/>
    </xf>
    <xf numFmtId="0" fontId="0" fillId="3" borderId="1" xfId="0" applyFill="1" applyBorder="1" applyAlignment="1">
      <alignment vertical="center"/>
    </xf>
    <xf numFmtId="0" fontId="0" fillId="0" borderId="1" xfId="0" applyBorder="1" applyAlignment="1">
      <alignment vertical="center" wrapText="1"/>
    </xf>
    <xf numFmtId="0" fontId="0" fillId="3" borderId="1" xfId="0" applyFill="1" applyBorder="1" applyAlignment="1">
      <alignment vertical="center" wrapText="1"/>
    </xf>
    <xf numFmtId="0" fontId="0" fillId="0" borderId="1" xfId="0" applyBorder="1" applyAlignment="1">
      <alignment horizontal="right"/>
    </xf>
    <xf numFmtId="0" fontId="0" fillId="2" borderId="1" xfId="0" applyFill="1" applyBorder="1" applyProtection="1">
      <protection locked="0"/>
    </xf>
    <xf numFmtId="0" fontId="0" fillId="3" borderId="11" xfId="0" applyFill="1" applyBorder="1"/>
    <xf numFmtId="0" fontId="0" fillId="2" borderId="14" xfId="0" applyFill="1" applyBorder="1" applyProtection="1">
      <protection locked="0"/>
    </xf>
    <xf numFmtId="0" fontId="7" fillId="3" borderId="6" xfId="0" applyFont="1" applyFill="1" applyBorder="1"/>
    <xf numFmtId="1" fontId="0" fillId="3" borderId="1" xfId="0" applyNumberFormat="1" applyFill="1" applyBorder="1"/>
    <xf numFmtId="0" fontId="8" fillId="5" borderId="9" xfId="0" applyFont="1" applyFill="1" applyBorder="1"/>
    <xf numFmtId="0" fontId="8" fillId="5" borderId="8" xfId="0" applyFont="1" applyFill="1" applyBorder="1"/>
    <xf numFmtId="0" fontId="0" fillId="0" borderId="0" xfId="0" applyAlignment="1">
      <alignment horizontal="right"/>
    </xf>
    <xf numFmtId="0" fontId="0" fillId="0" borderId="0" xfId="0" applyAlignment="1">
      <alignment horizontal="left"/>
    </xf>
    <xf numFmtId="0" fontId="0" fillId="2" borderId="11" xfId="0" applyFill="1" applyBorder="1" applyAlignment="1">
      <alignment horizontal="left"/>
    </xf>
    <xf numFmtId="0" fontId="0" fillId="2" borderId="16" xfId="0" applyFill="1" applyBorder="1"/>
    <xf numFmtId="0" fontId="0" fillId="0" borderId="17" xfId="0" applyBorder="1"/>
    <xf numFmtId="0" fontId="7" fillId="0" borderId="0" xfId="0" applyFont="1"/>
    <xf numFmtId="0" fontId="0" fillId="2" borderId="1" xfId="0" applyFill="1" applyBorder="1" applyAlignment="1">
      <alignment horizontal="left"/>
    </xf>
    <xf numFmtId="0" fontId="6" fillId="6" borderId="10" xfId="0" applyFont="1" applyFill="1" applyBorder="1" applyAlignment="1">
      <alignment horizontal="center"/>
    </xf>
    <xf numFmtId="0" fontId="6" fillId="6" borderId="9" xfId="0" applyFont="1" applyFill="1" applyBorder="1" applyAlignment="1">
      <alignment horizontal="center"/>
    </xf>
    <xf numFmtId="0" fontId="6" fillId="6" borderId="8" xfId="0" applyFont="1" applyFill="1" applyBorder="1" applyAlignment="1">
      <alignment horizontal="center"/>
    </xf>
    <xf numFmtId="0" fontId="0" fillId="0" borderId="11" xfId="0" applyBorder="1" applyAlignment="1">
      <alignment horizontal="center" wrapText="1"/>
    </xf>
    <xf numFmtId="0" fontId="0" fillId="0" borderId="13" xfId="0" applyBorder="1" applyAlignment="1">
      <alignment horizontal="center" wrapText="1"/>
    </xf>
    <xf numFmtId="0" fontId="0" fillId="0" borderId="16" xfId="0" applyBorder="1" applyAlignment="1">
      <alignment horizontal="center" wrapText="1"/>
    </xf>
    <xf numFmtId="0" fontId="8" fillId="5" borderId="0" xfId="0" applyFont="1" applyFill="1" applyAlignment="1">
      <alignment horizontal="left"/>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3" borderId="12" xfId="0" applyFill="1" applyBorder="1" applyAlignment="1">
      <alignment horizontal="center" wrapText="1"/>
    </xf>
    <xf numFmtId="0" fontId="0" fillId="3" borderId="14" xfId="0" applyFill="1" applyBorder="1" applyAlignment="1">
      <alignment horizontal="center" wrapText="1"/>
    </xf>
    <xf numFmtId="0" fontId="0" fillId="3" borderId="15" xfId="0" applyFill="1" applyBorder="1" applyAlignment="1">
      <alignment horizontal="center" wrapText="1"/>
    </xf>
    <xf numFmtId="0" fontId="0" fillId="0" borderId="12"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2" xfId="0"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2"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3" borderId="12" xfId="0" applyFill="1" applyBorder="1" applyAlignment="1">
      <alignment horizontal="center"/>
    </xf>
    <xf numFmtId="0" fontId="0" fillId="3" borderId="14" xfId="0" applyFill="1" applyBorder="1" applyAlignment="1">
      <alignment horizontal="center"/>
    </xf>
    <xf numFmtId="0" fontId="0" fillId="3" borderId="15" xfId="0" applyFill="1" applyBorder="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FBD1-806F-40E4-9BD3-6491628B60B6}">
  <dimension ref="A2:H48"/>
  <sheetViews>
    <sheetView topLeftCell="A4" zoomScaleNormal="100" workbookViewId="0">
      <selection activeCell="D23" sqref="D23:G23"/>
    </sheetView>
  </sheetViews>
  <sheetFormatPr baseColWidth="10" defaultRowHeight="15.75" outlineLevelRow="1" x14ac:dyDescent="0.25"/>
  <cols>
    <col min="3" max="3" width="44.125" customWidth="1"/>
    <col min="7" max="7" width="43" customWidth="1"/>
    <col min="8" max="8" width="16.5" customWidth="1"/>
  </cols>
  <sheetData>
    <row r="2" spans="1:8" x14ac:dyDescent="0.25">
      <c r="A2" s="54" t="s">
        <v>73</v>
      </c>
      <c r="B2" s="54"/>
      <c r="C2" s="54"/>
      <c r="D2" s="54"/>
      <c r="E2" s="54"/>
      <c r="F2" s="54"/>
      <c r="G2" s="54"/>
      <c r="H2" s="54"/>
    </row>
    <row r="3" spans="1:8" ht="15.95" customHeight="1" x14ac:dyDescent="0.25">
      <c r="A3" s="73" t="s">
        <v>69</v>
      </c>
      <c r="B3" s="73"/>
      <c r="C3" s="73"/>
      <c r="D3" s="73"/>
      <c r="E3" s="73"/>
      <c r="F3" s="73"/>
      <c r="G3" s="73"/>
      <c r="H3" s="73"/>
    </row>
    <row r="4" spans="1:8" x14ac:dyDescent="0.25">
      <c r="A4" s="73"/>
      <c r="B4" s="73"/>
      <c r="C4" s="73"/>
      <c r="D4" s="73"/>
      <c r="E4" s="73"/>
      <c r="F4" s="73"/>
      <c r="G4" s="73"/>
      <c r="H4" s="73"/>
    </row>
    <row r="5" spans="1:8" x14ac:dyDescent="0.25">
      <c r="A5" s="26"/>
      <c r="B5" s="26"/>
      <c r="C5" s="26"/>
      <c r="D5" s="26"/>
      <c r="E5" s="26"/>
      <c r="F5" s="26"/>
      <c r="G5" s="26"/>
      <c r="H5" s="26"/>
    </row>
    <row r="6" spans="1:8" x14ac:dyDescent="0.25">
      <c r="A6" s="10" t="s">
        <v>70</v>
      </c>
      <c r="B6" s="16"/>
      <c r="C6" s="16"/>
      <c r="D6" s="16"/>
      <c r="E6" s="16"/>
      <c r="F6" s="16"/>
      <c r="G6" s="16"/>
      <c r="H6" s="16"/>
    </row>
    <row r="7" spans="1:8" x14ac:dyDescent="0.25">
      <c r="A7" s="1" t="s">
        <v>71</v>
      </c>
      <c r="B7" s="16"/>
      <c r="C7" s="16"/>
      <c r="D7" s="16"/>
      <c r="E7" s="16"/>
      <c r="F7" s="16"/>
      <c r="G7" s="16"/>
      <c r="H7" s="16"/>
    </row>
    <row r="8" spans="1:8" x14ac:dyDescent="0.25">
      <c r="A8" s="9" t="s">
        <v>72</v>
      </c>
      <c r="B8" s="16"/>
      <c r="C8" s="16"/>
      <c r="D8" s="16"/>
      <c r="E8" s="16"/>
      <c r="F8" s="16"/>
      <c r="G8" s="16"/>
      <c r="H8" s="16"/>
    </row>
    <row r="10" spans="1:8" x14ac:dyDescent="0.25">
      <c r="A10" s="73" t="s">
        <v>90</v>
      </c>
      <c r="B10" s="73"/>
      <c r="C10" s="73"/>
      <c r="D10" s="73"/>
      <c r="E10" s="73"/>
      <c r="F10" s="73"/>
      <c r="G10" s="73"/>
      <c r="H10" s="73"/>
    </row>
    <row r="11" spans="1:8" x14ac:dyDescent="0.25">
      <c r="A11" s="73"/>
      <c r="B11" s="73"/>
      <c r="C11" s="73"/>
      <c r="D11" s="73"/>
      <c r="E11" s="73"/>
      <c r="F11" s="73"/>
      <c r="G11" s="73"/>
      <c r="H11" s="73"/>
    </row>
    <row r="14" spans="1:8" x14ac:dyDescent="0.25">
      <c r="A14" s="54" t="s">
        <v>74</v>
      </c>
      <c r="B14" s="54"/>
      <c r="C14" s="54"/>
      <c r="D14" s="54"/>
      <c r="E14" s="54"/>
      <c r="F14" s="54"/>
      <c r="G14" s="54"/>
      <c r="H14" s="54"/>
    </row>
    <row r="15" spans="1:8" x14ac:dyDescent="0.25">
      <c r="A15" t="s">
        <v>75</v>
      </c>
    </row>
    <row r="17" spans="1:8" x14ac:dyDescent="0.25">
      <c r="A17" s="67"/>
      <c r="B17" s="68"/>
      <c r="C17" s="69"/>
      <c r="D17" s="67" t="s">
        <v>77</v>
      </c>
      <c r="E17" s="68"/>
      <c r="F17" s="68"/>
      <c r="G17" s="69"/>
      <c r="H17" s="16" t="s">
        <v>78</v>
      </c>
    </row>
    <row r="18" spans="1:8" x14ac:dyDescent="0.25">
      <c r="A18" s="70" t="s">
        <v>48</v>
      </c>
      <c r="B18" s="71"/>
      <c r="C18" s="71"/>
      <c r="D18" s="71"/>
      <c r="E18" s="71"/>
      <c r="F18" s="71"/>
      <c r="G18" s="72"/>
      <c r="H18" s="30">
        <v>25</v>
      </c>
    </row>
    <row r="19" spans="1:8" s="28" customFormat="1" ht="32.1" customHeight="1" outlineLevel="1" x14ac:dyDescent="0.25">
      <c r="A19" s="51"/>
      <c r="B19" s="29" t="s">
        <v>0</v>
      </c>
      <c r="C19" s="31" t="s">
        <v>56</v>
      </c>
      <c r="D19" s="55" t="s">
        <v>107</v>
      </c>
      <c r="E19" s="56"/>
      <c r="F19" s="56"/>
      <c r="G19" s="57"/>
      <c r="H19" s="31">
        <v>25</v>
      </c>
    </row>
    <row r="20" spans="1:8" s="28" customFormat="1" outlineLevel="1" x14ac:dyDescent="0.25">
      <c r="A20" s="53"/>
      <c r="B20" s="29" t="s">
        <v>1</v>
      </c>
      <c r="C20" s="27" t="s">
        <v>76</v>
      </c>
      <c r="D20" s="55" t="s">
        <v>81</v>
      </c>
      <c r="E20" s="56"/>
      <c r="F20" s="56"/>
      <c r="G20" s="57"/>
      <c r="H20" s="31">
        <v>5</v>
      </c>
    </row>
    <row r="21" spans="1:8" s="28" customFormat="1" x14ac:dyDescent="0.25">
      <c r="A21" s="58" t="s">
        <v>46</v>
      </c>
      <c r="B21" s="59"/>
      <c r="C21" s="59"/>
      <c r="D21" s="59"/>
      <c r="E21" s="59"/>
      <c r="F21" s="59"/>
      <c r="G21" s="60"/>
      <c r="H21" s="32">
        <v>45</v>
      </c>
    </row>
    <row r="22" spans="1:8" s="28" customFormat="1" ht="31.5" outlineLevel="1" x14ac:dyDescent="0.25">
      <c r="A22" s="51"/>
      <c r="B22" s="29" t="s">
        <v>45</v>
      </c>
      <c r="C22" s="27" t="s">
        <v>112</v>
      </c>
      <c r="D22" s="55" t="s">
        <v>98</v>
      </c>
      <c r="E22" s="56"/>
      <c r="F22" s="56"/>
      <c r="G22" s="57"/>
      <c r="H22" s="31">
        <v>30</v>
      </c>
    </row>
    <row r="23" spans="1:8" s="28" customFormat="1" outlineLevel="1" x14ac:dyDescent="0.25">
      <c r="A23" s="52"/>
      <c r="B23" s="29" t="s">
        <v>43</v>
      </c>
      <c r="C23" s="27" t="s">
        <v>180</v>
      </c>
      <c r="D23" s="55" t="s">
        <v>181</v>
      </c>
      <c r="E23" s="56"/>
      <c r="F23" s="56"/>
      <c r="G23" s="57"/>
      <c r="H23" s="31">
        <v>5</v>
      </c>
    </row>
    <row r="24" spans="1:8" s="28" customFormat="1" outlineLevel="1" x14ac:dyDescent="0.25">
      <c r="A24" s="52"/>
      <c r="B24" s="29" t="s">
        <v>49</v>
      </c>
      <c r="C24" s="27" t="s">
        <v>38</v>
      </c>
      <c r="D24" s="55" t="s">
        <v>82</v>
      </c>
      <c r="E24" s="56"/>
      <c r="F24" s="56"/>
      <c r="G24" s="57"/>
      <c r="H24" s="31">
        <v>5</v>
      </c>
    </row>
    <row r="25" spans="1:8" s="28" customFormat="1" outlineLevel="1" x14ac:dyDescent="0.25">
      <c r="A25" s="53"/>
      <c r="B25" s="29" t="s">
        <v>40</v>
      </c>
      <c r="C25" s="27" t="s">
        <v>79</v>
      </c>
      <c r="D25" s="55" t="s">
        <v>83</v>
      </c>
      <c r="E25" s="56"/>
      <c r="F25" s="56"/>
      <c r="G25" s="57"/>
      <c r="H25" s="31">
        <v>5</v>
      </c>
    </row>
    <row r="26" spans="1:8" s="28" customFormat="1" x14ac:dyDescent="0.25">
      <c r="A26" s="58" t="s">
        <v>62</v>
      </c>
      <c r="B26" s="59"/>
      <c r="C26" s="59"/>
      <c r="D26" s="59"/>
      <c r="E26" s="59"/>
      <c r="F26" s="59"/>
      <c r="G26" s="60"/>
      <c r="H26" s="32">
        <v>10</v>
      </c>
    </row>
    <row r="27" spans="1:8" s="28" customFormat="1" ht="31.5" outlineLevel="1" x14ac:dyDescent="0.25">
      <c r="A27" s="51"/>
      <c r="B27" s="29" t="s">
        <v>36</v>
      </c>
      <c r="C27" s="27" t="s">
        <v>101</v>
      </c>
      <c r="D27" s="61" t="s">
        <v>102</v>
      </c>
      <c r="E27" s="62"/>
      <c r="F27" s="62"/>
      <c r="G27" s="63"/>
      <c r="H27" s="31"/>
    </row>
    <row r="28" spans="1:8" s="28" customFormat="1" ht="31.5" outlineLevel="1" x14ac:dyDescent="0.25">
      <c r="A28" s="52"/>
      <c r="B28" s="29" t="s">
        <v>35</v>
      </c>
      <c r="C28" s="27" t="s">
        <v>179</v>
      </c>
      <c r="D28" s="61" t="s">
        <v>84</v>
      </c>
      <c r="E28" s="62"/>
      <c r="F28" s="62"/>
      <c r="G28" s="63"/>
      <c r="H28" s="31"/>
    </row>
    <row r="29" spans="1:8" s="28" customFormat="1" outlineLevel="1" x14ac:dyDescent="0.25">
      <c r="A29" s="52"/>
      <c r="B29" s="29" t="s">
        <v>50</v>
      </c>
      <c r="C29" s="27" t="s">
        <v>85</v>
      </c>
      <c r="D29" s="64"/>
      <c r="E29" s="65"/>
      <c r="F29" s="65"/>
      <c r="G29" s="66"/>
      <c r="H29" s="31">
        <v>10</v>
      </c>
    </row>
    <row r="30" spans="1:8" s="28" customFormat="1" outlineLevel="1" x14ac:dyDescent="0.25">
      <c r="A30" s="52"/>
      <c r="B30" s="29" t="s">
        <v>51</v>
      </c>
      <c r="C30" s="27" t="s">
        <v>80</v>
      </c>
      <c r="D30" s="55" t="s">
        <v>86</v>
      </c>
      <c r="E30" s="56"/>
      <c r="F30" s="56"/>
      <c r="G30" s="57"/>
      <c r="H30" s="31">
        <v>5</v>
      </c>
    </row>
    <row r="31" spans="1:8" s="28" customFormat="1" outlineLevel="1" x14ac:dyDescent="0.25">
      <c r="A31" s="53"/>
      <c r="B31" s="29" t="s">
        <v>32</v>
      </c>
      <c r="C31" s="27" t="s">
        <v>29</v>
      </c>
      <c r="D31" s="55" t="s">
        <v>87</v>
      </c>
      <c r="E31" s="56"/>
      <c r="F31" s="56"/>
      <c r="G31" s="57"/>
      <c r="H31" s="31">
        <v>6</v>
      </c>
    </row>
    <row r="32" spans="1:8" s="28" customFormat="1" x14ac:dyDescent="0.25">
      <c r="A32" s="58" t="s">
        <v>25</v>
      </c>
      <c r="B32" s="59"/>
      <c r="C32" s="59"/>
      <c r="D32" s="59"/>
      <c r="E32" s="59"/>
      <c r="F32" s="59"/>
      <c r="G32" s="60"/>
      <c r="H32" s="32">
        <v>10</v>
      </c>
    </row>
    <row r="33" spans="1:8" s="28" customFormat="1" ht="32.1" customHeight="1" outlineLevel="1" x14ac:dyDescent="0.25">
      <c r="A33" s="27"/>
      <c r="B33" s="29" t="s">
        <v>24</v>
      </c>
      <c r="C33" s="31" t="s">
        <v>23</v>
      </c>
      <c r="D33" s="55" t="s">
        <v>88</v>
      </c>
      <c r="E33" s="56"/>
      <c r="F33" s="56"/>
      <c r="G33" s="57"/>
      <c r="H33" s="31">
        <v>10</v>
      </c>
    </row>
    <row r="34" spans="1:8" s="28" customFormat="1" x14ac:dyDescent="0.25">
      <c r="A34" s="58" t="s">
        <v>20</v>
      </c>
      <c r="B34" s="59"/>
      <c r="C34" s="59"/>
      <c r="D34" s="59"/>
      <c r="E34" s="59"/>
      <c r="F34" s="59"/>
      <c r="G34" s="60"/>
      <c r="H34" s="32">
        <v>10</v>
      </c>
    </row>
    <row r="35" spans="1:8" s="28" customFormat="1" ht="63.95" customHeight="1" outlineLevel="1" x14ac:dyDescent="0.25">
      <c r="A35" s="51"/>
      <c r="B35" s="29" t="s">
        <v>19</v>
      </c>
      <c r="C35" s="31" t="s">
        <v>18</v>
      </c>
      <c r="D35" s="55" t="s">
        <v>108</v>
      </c>
      <c r="E35" s="56"/>
      <c r="F35" s="56"/>
      <c r="G35" s="57"/>
      <c r="H35" s="31">
        <v>4</v>
      </c>
    </row>
    <row r="36" spans="1:8" s="28" customFormat="1" ht="80.099999999999994" customHeight="1" outlineLevel="1" x14ac:dyDescent="0.25">
      <c r="A36" s="52"/>
      <c r="B36" s="29" t="s">
        <v>15</v>
      </c>
      <c r="C36" s="31" t="s">
        <v>14</v>
      </c>
      <c r="D36" s="55" t="s">
        <v>109</v>
      </c>
      <c r="E36" s="56"/>
      <c r="F36" s="56"/>
      <c r="G36" s="57"/>
      <c r="H36" s="31">
        <v>4</v>
      </c>
    </row>
    <row r="37" spans="1:8" s="28" customFormat="1" outlineLevel="1" x14ac:dyDescent="0.25">
      <c r="A37" s="52"/>
      <c r="B37" s="29" t="s">
        <v>52</v>
      </c>
      <c r="C37" s="27" t="s">
        <v>111</v>
      </c>
      <c r="D37" s="55" t="s">
        <v>110</v>
      </c>
      <c r="E37" s="56"/>
      <c r="F37" s="56"/>
      <c r="G37" s="57"/>
      <c r="H37" s="31">
        <v>2</v>
      </c>
    </row>
    <row r="38" spans="1:8" s="28" customFormat="1" outlineLevel="1" x14ac:dyDescent="0.25">
      <c r="A38" s="53"/>
      <c r="B38" s="29" t="s">
        <v>9</v>
      </c>
      <c r="C38" s="27" t="s">
        <v>66</v>
      </c>
      <c r="D38" s="55" t="s">
        <v>89</v>
      </c>
      <c r="E38" s="56"/>
      <c r="F38" s="56"/>
      <c r="G38" s="57"/>
      <c r="H38" s="31">
        <v>2</v>
      </c>
    </row>
    <row r="41" spans="1:8" x14ac:dyDescent="0.25">
      <c r="A41" s="54" t="s">
        <v>91</v>
      </c>
      <c r="B41" s="54"/>
      <c r="C41" s="54"/>
      <c r="D41" s="54"/>
      <c r="E41" s="54"/>
      <c r="F41" s="54"/>
      <c r="G41" s="54"/>
      <c r="H41" s="54"/>
    </row>
    <row r="42" spans="1:8" x14ac:dyDescent="0.25">
      <c r="A42" t="s">
        <v>95</v>
      </c>
    </row>
    <row r="44" spans="1:8" x14ac:dyDescent="0.25">
      <c r="B44" s="16" t="s">
        <v>92</v>
      </c>
      <c r="C44" s="16" t="s">
        <v>93</v>
      </c>
    </row>
    <row r="45" spans="1:8" x14ac:dyDescent="0.25">
      <c r="B45" s="16">
        <v>1</v>
      </c>
      <c r="C45" s="16" t="s">
        <v>103</v>
      </c>
    </row>
    <row r="46" spans="1:8" x14ac:dyDescent="0.25">
      <c r="B46" s="33" t="s">
        <v>97</v>
      </c>
      <c r="C46" s="16" t="s">
        <v>104</v>
      </c>
    </row>
    <row r="47" spans="1:8" x14ac:dyDescent="0.25">
      <c r="B47" s="33" t="s">
        <v>96</v>
      </c>
      <c r="C47" s="16" t="s">
        <v>105</v>
      </c>
    </row>
    <row r="48" spans="1:8" x14ac:dyDescent="0.25">
      <c r="B48" s="16">
        <v>0</v>
      </c>
      <c r="C48" s="16" t="s">
        <v>94</v>
      </c>
    </row>
  </sheetData>
  <mergeCells count="32">
    <mergeCell ref="A3:H4"/>
    <mergeCell ref="A10:H11"/>
    <mergeCell ref="A2:H2"/>
    <mergeCell ref="A14:H14"/>
    <mergeCell ref="D19:G19"/>
    <mergeCell ref="D20:G20"/>
    <mergeCell ref="D22:G22"/>
    <mergeCell ref="D23:G23"/>
    <mergeCell ref="D17:G17"/>
    <mergeCell ref="A17:C17"/>
    <mergeCell ref="A19:A20"/>
    <mergeCell ref="A22:A25"/>
    <mergeCell ref="A18:G18"/>
    <mergeCell ref="A21:G21"/>
    <mergeCell ref="D24:G24"/>
    <mergeCell ref="A26:G26"/>
    <mergeCell ref="A32:G32"/>
    <mergeCell ref="A34:G34"/>
    <mergeCell ref="D25:G25"/>
    <mergeCell ref="D27:G27"/>
    <mergeCell ref="D28:G28"/>
    <mergeCell ref="D30:G30"/>
    <mergeCell ref="D31:G31"/>
    <mergeCell ref="D33:G33"/>
    <mergeCell ref="D29:G29"/>
    <mergeCell ref="A27:A31"/>
    <mergeCell ref="A35:A38"/>
    <mergeCell ref="A41:H41"/>
    <mergeCell ref="D35:G35"/>
    <mergeCell ref="D36:G36"/>
    <mergeCell ref="D37:G37"/>
    <mergeCell ref="D38:G38"/>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25A27-85D1-B54A-B2B1-203C438B684B}">
  <dimension ref="A1:P311"/>
  <sheetViews>
    <sheetView tabSelected="1" topLeftCell="A39" zoomScale="85" zoomScaleNormal="85" workbookViewId="0">
      <selection activeCell="D52" sqref="D52"/>
    </sheetView>
  </sheetViews>
  <sheetFormatPr baseColWidth="10" defaultRowHeight="15.75" x14ac:dyDescent="0.25"/>
  <cols>
    <col min="1" max="1" width="3.125" customWidth="1"/>
    <col min="3" max="3" width="41.625" customWidth="1"/>
    <col min="4" max="4" width="27.625" customWidth="1"/>
    <col min="5" max="5" width="27.875" customWidth="1"/>
    <col min="7" max="7" width="11.375" bestFit="1" customWidth="1"/>
    <col min="9" max="9" width="12.125" customWidth="1"/>
    <col min="12" max="12" width="5.375" customWidth="1"/>
    <col min="13" max="13" width="23" customWidth="1"/>
    <col min="15" max="15" width="21.25" customWidth="1"/>
    <col min="16" max="16" width="5.375" customWidth="1"/>
  </cols>
  <sheetData>
    <row r="1" spans="1:16" ht="16.5" thickBot="1" x14ac:dyDescent="0.3">
      <c r="A1" s="46" t="s">
        <v>184</v>
      </c>
    </row>
    <row r="2" spans="1:16" x14ac:dyDescent="0.25">
      <c r="B2" s="25" t="s">
        <v>116</v>
      </c>
      <c r="C2" s="39"/>
      <c r="D2" s="39"/>
      <c r="E2" s="39"/>
      <c r="F2" s="39"/>
      <c r="G2" s="39"/>
      <c r="H2" s="39"/>
      <c r="I2" s="39"/>
      <c r="J2" s="39"/>
      <c r="K2" s="39"/>
      <c r="L2" s="39"/>
      <c r="M2" s="39"/>
      <c r="N2" s="39"/>
      <c r="O2" s="39"/>
      <c r="P2" s="40"/>
    </row>
    <row r="3" spans="1:16" x14ac:dyDescent="0.25">
      <c r="B3" s="8"/>
      <c r="P3" s="5"/>
    </row>
    <row r="4" spans="1:16" x14ac:dyDescent="0.25">
      <c r="B4" s="8"/>
      <c r="C4" s="41" t="s">
        <v>118</v>
      </c>
      <c r="D4" s="9" t="s">
        <v>117</v>
      </c>
      <c r="P4" s="5"/>
    </row>
    <row r="5" spans="1:16" x14ac:dyDescent="0.25">
      <c r="B5" s="8"/>
      <c r="C5" s="41" t="s">
        <v>119</v>
      </c>
      <c r="D5" s="43"/>
      <c r="E5" s="42"/>
      <c r="P5" s="5"/>
    </row>
    <row r="6" spans="1:16" x14ac:dyDescent="0.25">
      <c r="B6" s="8"/>
      <c r="C6" s="41" t="s">
        <v>120</v>
      </c>
      <c r="D6" s="47" t="s">
        <v>157</v>
      </c>
      <c r="E6" s="47"/>
      <c r="F6" s="47"/>
      <c r="P6" s="5"/>
    </row>
    <row r="7" spans="1:16" x14ac:dyDescent="0.25">
      <c r="B7" s="8"/>
      <c r="C7" s="41" t="s">
        <v>121</v>
      </c>
      <c r="D7" s="47" t="s">
        <v>170</v>
      </c>
      <c r="E7" s="47"/>
      <c r="F7" s="47"/>
      <c r="P7" s="5"/>
    </row>
    <row r="8" spans="1:16" x14ac:dyDescent="0.25">
      <c r="B8" s="8"/>
      <c r="C8" s="41" t="s">
        <v>122</v>
      </c>
      <c r="D8" s="44"/>
      <c r="E8" s="45"/>
      <c r="P8" s="5"/>
    </row>
    <row r="9" spans="1:16" ht="16.5" thickBot="1" x14ac:dyDescent="0.3">
      <c r="B9" s="4"/>
      <c r="C9" s="3"/>
      <c r="D9" s="3"/>
      <c r="E9" s="3"/>
      <c r="F9" s="3"/>
      <c r="G9" s="3"/>
      <c r="H9" s="3"/>
      <c r="I9" s="3"/>
      <c r="J9" s="3"/>
      <c r="K9" s="3"/>
      <c r="L9" s="3"/>
      <c r="M9" s="3"/>
      <c r="N9" s="3"/>
      <c r="O9" s="3"/>
      <c r="P9" s="2"/>
    </row>
    <row r="10" spans="1:16" ht="16.5" thickBot="1" x14ac:dyDescent="0.3"/>
    <row r="11" spans="1:16" x14ac:dyDescent="0.25">
      <c r="B11" s="13" t="s">
        <v>48</v>
      </c>
      <c r="C11" s="23"/>
      <c r="D11" s="23"/>
      <c r="E11" s="23"/>
      <c r="F11" s="23"/>
      <c r="G11" s="23"/>
      <c r="H11" s="23"/>
      <c r="I11" s="23"/>
      <c r="J11" s="23"/>
      <c r="K11" s="11"/>
      <c r="L11" s="48" t="s">
        <v>53</v>
      </c>
      <c r="M11" s="49"/>
      <c r="N11" s="49"/>
      <c r="O11" s="49"/>
      <c r="P11" s="50"/>
    </row>
    <row r="12" spans="1:16" x14ac:dyDescent="0.25">
      <c r="B12" s="8"/>
      <c r="K12" s="5"/>
      <c r="L12" s="8"/>
      <c r="P12" s="5"/>
    </row>
    <row r="13" spans="1:16" x14ac:dyDescent="0.25">
      <c r="B13" s="8" t="s">
        <v>0</v>
      </c>
      <c r="C13" s="16" t="s">
        <v>106</v>
      </c>
      <c r="D13" s="16" t="s">
        <v>47</v>
      </c>
      <c r="E13" s="16" t="s">
        <v>4</v>
      </c>
      <c r="F13" s="16" t="s">
        <v>8</v>
      </c>
      <c r="G13" s="16" t="s">
        <v>11</v>
      </c>
      <c r="H13" s="22" t="s">
        <v>3</v>
      </c>
      <c r="I13" s="16" t="s">
        <v>114</v>
      </c>
      <c r="J13" s="16" t="s">
        <v>3</v>
      </c>
      <c r="K13" s="5"/>
      <c r="L13" s="8"/>
      <c r="M13" s="16" t="s">
        <v>54</v>
      </c>
      <c r="N13" s="16" t="s">
        <v>55</v>
      </c>
      <c r="O13" s="16" t="s">
        <v>113</v>
      </c>
      <c r="P13" s="5"/>
    </row>
    <row r="14" spans="1:16" x14ac:dyDescent="0.25">
      <c r="B14" s="8"/>
      <c r="C14" s="10"/>
      <c r="D14" s="10"/>
      <c r="E14" s="10"/>
      <c r="F14" s="15"/>
      <c r="G14" s="21"/>
      <c r="H14" s="9">
        <f>+MAX(G14*2.5,0)</f>
        <v>0</v>
      </c>
      <c r="I14" s="34">
        <v>1</v>
      </c>
      <c r="J14" s="9">
        <f>+H14*I14</f>
        <v>0</v>
      </c>
      <c r="K14" s="5"/>
      <c r="L14" s="8"/>
      <c r="M14" s="10"/>
      <c r="N14" s="10"/>
      <c r="O14" s="1"/>
      <c r="P14" s="5"/>
    </row>
    <row r="15" spans="1:16" x14ac:dyDescent="0.25">
      <c r="B15" s="8"/>
      <c r="C15" s="10"/>
      <c r="D15" s="10"/>
      <c r="E15" s="10"/>
      <c r="F15" s="15"/>
      <c r="G15" s="21"/>
      <c r="H15" s="9">
        <f t="shared" ref="H15:H17" si="0">+MAX(G15*2.5,0)</f>
        <v>0</v>
      </c>
      <c r="I15" s="34">
        <v>1</v>
      </c>
      <c r="J15" s="9">
        <f t="shared" ref="J15:J16" si="1">+H15*I15</f>
        <v>0</v>
      </c>
      <c r="K15" s="5"/>
      <c r="L15" s="8"/>
      <c r="M15" s="10"/>
      <c r="N15" s="10"/>
      <c r="O15" s="1"/>
      <c r="P15" s="5"/>
    </row>
    <row r="16" spans="1:16" x14ac:dyDescent="0.25">
      <c r="B16" s="8"/>
      <c r="C16" s="10"/>
      <c r="D16" s="10"/>
      <c r="E16" s="10"/>
      <c r="F16" s="15"/>
      <c r="G16" s="21"/>
      <c r="H16" s="9">
        <f t="shared" si="0"/>
        <v>0</v>
      </c>
      <c r="I16" s="34">
        <v>1</v>
      </c>
      <c r="J16" s="9">
        <f t="shared" si="1"/>
        <v>0</v>
      </c>
      <c r="K16" s="5"/>
      <c r="L16" s="8"/>
      <c r="M16" s="10"/>
      <c r="N16" s="10"/>
      <c r="O16" s="1"/>
      <c r="P16" s="5"/>
    </row>
    <row r="17" spans="2:16" ht="16.5" thickBot="1" x14ac:dyDescent="0.3">
      <c r="B17" s="8"/>
      <c r="C17" s="10"/>
      <c r="D17" s="10"/>
      <c r="E17" s="10"/>
      <c r="F17" s="15"/>
      <c r="G17" s="21"/>
      <c r="H17" s="9">
        <f t="shared" si="0"/>
        <v>0</v>
      </c>
      <c r="I17" s="34">
        <v>1</v>
      </c>
      <c r="J17" s="9">
        <f>+H17*I17</f>
        <v>0</v>
      </c>
      <c r="K17" s="5"/>
      <c r="L17" s="8"/>
      <c r="M17" s="10"/>
      <c r="N17" s="10"/>
      <c r="O17" s="1"/>
      <c r="P17" s="5"/>
    </row>
    <row r="18" spans="2:16" ht="16.5" thickBot="1" x14ac:dyDescent="0.3">
      <c r="B18" s="8"/>
      <c r="H18" s="9">
        <f>MIN(SUM(H14:H17),25)</f>
        <v>0</v>
      </c>
      <c r="I18" s="7" t="s">
        <v>68</v>
      </c>
      <c r="J18" s="6">
        <f>MIN(SUM(J14:J17),25)</f>
        <v>0</v>
      </c>
      <c r="K18" s="5"/>
      <c r="L18" s="8"/>
      <c r="P18" s="5"/>
    </row>
    <row r="19" spans="2:16" ht="16.5" thickBot="1" x14ac:dyDescent="0.3">
      <c r="B19" s="8" t="s">
        <v>1</v>
      </c>
      <c r="C19" s="16" t="s">
        <v>57</v>
      </c>
      <c r="D19" s="16" t="s">
        <v>3</v>
      </c>
      <c r="K19" s="5"/>
      <c r="L19" s="8"/>
      <c r="M19" s="16" t="s">
        <v>54</v>
      </c>
      <c r="N19" s="16" t="s">
        <v>55</v>
      </c>
      <c r="O19" s="16" t="s">
        <v>113</v>
      </c>
      <c r="P19" s="5"/>
    </row>
    <row r="20" spans="2:16" ht="16.5" thickBot="1" x14ac:dyDescent="0.3">
      <c r="B20" s="8"/>
      <c r="C20" s="10" t="s">
        <v>115</v>
      </c>
      <c r="D20" s="6">
        <f>+IF(C20="Sí",5,0)</f>
        <v>0</v>
      </c>
      <c r="K20" s="5"/>
      <c r="L20" s="8"/>
      <c r="M20" s="10"/>
      <c r="N20" s="10"/>
      <c r="O20" s="1"/>
      <c r="P20" s="5"/>
    </row>
    <row r="21" spans="2:16" ht="16.5" thickBot="1" x14ac:dyDescent="0.3">
      <c r="B21" s="4"/>
      <c r="C21" s="3"/>
      <c r="D21" s="3"/>
      <c r="E21" s="3"/>
      <c r="F21" s="3"/>
      <c r="G21" s="3"/>
      <c r="H21" s="3"/>
      <c r="I21" s="3"/>
      <c r="J21" s="3"/>
      <c r="K21" s="2"/>
      <c r="L21" s="4"/>
      <c r="M21" s="3"/>
      <c r="N21" s="3"/>
      <c r="O21" s="3"/>
      <c r="P21" s="2"/>
    </row>
    <row r="22" spans="2:16" ht="16.5" thickBot="1" x14ac:dyDescent="0.3"/>
    <row r="23" spans="2:16" x14ac:dyDescent="0.25">
      <c r="B23" s="13" t="s">
        <v>46</v>
      </c>
      <c r="C23" s="20"/>
      <c r="D23" s="20"/>
      <c r="E23" s="20"/>
      <c r="F23" s="20"/>
      <c r="G23" s="20"/>
      <c r="H23" s="20"/>
      <c r="I23" s="20"/>
      <c r="J23" s="20"/>
      <c r="K23" s="11"/>
      <c r="L23" s="48" t="s">
        <v>53</v>
      </c>
      <c r="M23" s="49"/>
      <c r="N23" s="49"/>
      <c r="O23" s="49"/>
      <c r="P23" s="50"/>
    </row>
    <row r="24" spans="2:16" x14ac:dyDescent="0.25">
      <c r="B24" s="8"/>
      <c r="K24" s="5"/>
      <c r="L24" s="8"/>
      <c r="P24" s="5"/>
    </row>
    <row r="25" spans="2:16" x14ac:dyDescent="0.25">
      <c r="B25" s="8" t="s">
        <v>45</v>
      </c>
      <c r="C25" t="s">
        <v>112</v>
      </c>
      <c r="K25" s="5"/>
      <c r="L25" s="8"/>
      <c r="P25" s="5"/>
    </row>
    <row r="26" spans="2:16" x14ac:dyDescent="0.25">
      <c r="B26" s="8"/>
      <c r="C26" s="16" t="s">
        <v>2</v>
      </c>
      <c r="D26" s="16" t="s">
        <v>58</v>
      </c>
      <c r="E26" s="16" t="s">
        <v>42</v>
      </c>
      <c r="F26" s="16" t="s">
        <v>59</v>
      </c>
      <c r="G26" s="16" t="s">
        <v>3</v>
      </c>
      <c r="H26" s="16" t="s">
        <v>114</v>
      </c>
      <c r="I26" s="16" t="s">
        <v>3</v>
      </c>
      <c r="K26" s="5"/>
      <c r="L26" s="8"/>
      <c r="M26" s="16" t="s">
        <v>54</v>
      </c>
      <c r="N26" s="16" t="s">
        <v>55</v>
      </c>
      <c r="O26" s="16" t="s">
        <v>113</v>
      </c>
      <c r="P26" s="5"/>
    </row>
    <row r="27" spans="2:16" x14ac:dyDescent="0.25">
      <c r="B27" s="8"/>
      <c r="C27" s="10"/>
      <c r="D27" s="10"/>
      <c r="E27" s="10"/>
      <c r="F27" s="10"/>
      <c r="G27" s="9">
        <f>MIN(F27/20,30)</f>
        <v>0</v>
      </c>
      <c r="H27" s="34">
        <v>1</v>
      </c>
      <c r="I27" s="9">
        <f>+G27*H27</f>
        <v>0</v>
      </c>
      <c r="K27" s="5"/>
      <c r="L27" s="8"/>
      <c r="M27" s="10"/>
      <c r="N27" s="10"/>
      <c r="O27" s="1"/>
      <c r="P27" s="5"/>
    </row>
    <row r="28" spans="2:16" x14ac:dyDescent="0.25">
      <c r="B28" s="8"/>
      <c r="C28" s="10"/>
      <c r="D28" s="10"/>
      <c r="E28" s="10"/>
      <c r="F28" s="10"/>
      <c r="G28" s="9">
        <f t="shared" ref="G28:G47" si="2">MIN(F28/20,30)</f>
        <v>0</v>
      </c>
      <c r="H28" s="34">
        <v>1</v>
      </c>
      <c r="I28" s="9">
        <f t="shared" ref="I28:I47" si="3">+G28*H28</f>
        <v>0</v>
      </c>
      <c r="K28" s="5"/>
      <c r="L28" s="8"/>
      <c r="M28" s="10"/>
      <c r="N28" s="10"/>
      <c r="O28" s="1"/>
      <c r="P28" s="5"/>
    </row>
    <row r="29" spans="2:16" x14ac:dyDescent="0.25">
      <c r="B29" s="8"/>
      <c r="C29" s="10"/>
      <c r="D29" s="10"/>
      <c r="E29" s="10"/>
      <c r="F29" s="10"/>
      <c r="G29" s="9">
        <f t="shared" si="2"/>
        <v>0</v>
      </c>
      <c r="H29" s="34">
        <v>1</v>
      </c>
      <c r="I29" s="9">
        <f t="shared" si="3"/>
        <v>0</v>
      </c>
      <c r="K29" s="5"/>
      <c r="L29" s="8"/>
      <c r="M29" s="10"/>
      <c r="N29" s="10"/>
      <c r="O29" s="1"/>
      <c r="P29" s="5"/>
    </row>
    <row r="30" spans="2:16" x14ac:dyDescent="0.25">
      <c r="B30" s="8"/>
      <c r="C30" s="10"/>
      <c r="D30" s="10"/>
      <c r="E30" s="10"/>
      <c r="F30" s="10"/>
      <c r="G30" s="9">
        <f t="shared" si="2"/>
        <v>0</v>
      </c>
      <c r="H30" s="34">
        <v>1</v>
      </c>
      <c r="I30" s="9">
        <f t="shared" si="3"/>
        <v>0</v>
      </c>
      <c r="K30" s="5"/>
      <c r="L30" s="8"/>
      <c r="M30" s="10"/>
      <c r="N30" s="10"/>
      <c r="O30" s="1"/>
      <c r="P30" s="5"/>
    </row>
    <row r="31" spans="2:16" x14ac:dyDescent="0.25">
      <c r="B31" s="8"/>
      <c r="C31" s="10"/>
      <c r="D31" s="10"/>
      <c r="E31" s="10"/>
      <c r="F31" s="10"/>
      <c r="G31" s="9">
        <f t="shared" si="2"/>
        <v>0</v>
      </c>
      <c r="H31" s="34">
        <v>1</v>
      </c>
      <c r="I31" s="9">
        <f t="shared" si="3"/>
        <v>0</v>
      </c>
      <c r="K31" s="5"/>
      <c r="L31" s="8"/>
      <c r="M31" s="10"/>
      <c r="N31" s="10"/>
      <c r="O31" s="1"/>
      <c r="P31" s="5"/>
    </row>
    <row r="32" spans="2:16" x14ac:dyDescent="0.25">
      <c r="B32" s="8"/>
      <c r="C32" s="10"/>
      <c r="D32" s="10"/>
      <c r="E32" s="10"/>
      <c r="F32" s="10"/>
      <c r="G32" s="9">
        <f t="shared" si="2"/>
        <v>0</v>
      </c>
      <c r="H32" s="34">
        <v>1</v>
      </c>
      <c r="I32" s="9">
        <f t="shared" si="3"/>
        <v>0</v>
      </c>
      <c r="K32" s="5"/>
      <c r="L32" s="8"/>
      <c r="M32" s="10"/>
      <c r="N32" s="10"/>
      <c r="O32" s="1"/>
      <c r="P32" s="5"/>
    </row>
    <row r="33" spans="2:16" x14ac:dyDescent="0.25">
      <c r="B33" s="8"/>
      <c r="C33" s="10"/>
      <c r="D33" s="10"/>
      <c r="E33" s="10"/>
      <c r="F33" s="10"/>
      <c r="G33" s="9">
        <f t="shared" si="2"/>
        <v>0</v>
      </c>
      <c r="H33" s="34">
        <v>1</v>
      </c>
      <c r="I33" s="9">
        <f t="shared" si="3"/>
        <v>0</v>
      </c>
      <c r="K33" s="5"/>
      <c r="L33" s="8"/>
      <c r="M33" s="10"/>
      <c r="N33" s="10"/>
      <c r="O33" s="1"/>
      <c r="P33" s="5"/>
    </row>
    <row r="34" spans="2:16" x14ac:dyDescent="0.25">
      <c r="B34" s="8"/>
      <c r="C34" s="10"/>
      <c r="D34" s="10"/>
      <c r="E34" s="10"/>
      <c r="F34" s="10"/>
      <c r="G34" s="9">
        <f t="shared" si="2"/>
        <v>0</v>
      </c>
      <c r="H34" s="34">
        <v>1</v>
      </c>
      <c r="I34" s="9">
        <f t="shared" si="3"/>
        <v>0</v>
      </c>
      <c r="K34" s="5"/>
      <c r="L34" s="8"/>
      <c r="M34" s="10"/>
      <c r="N34" s="10"/>
      <c r="O34" s="1"/>
      <c r="P34" s="5"/>
    </row>
    <row r="35" spans="2:16" x14ac:dyDescent="0.25">
      <c r="B35" s="8"/>
      <c r="C35" s="10"/>
      <c r="D35" s="10"/>
      <c r="E35" s="10"/>
      <c r="F35" s="10"/>
      <c r="G35" s="9">
        <f t="shared" si="2"/>
        <v>0</v>
      </c>
      <c r="H35" s="34">
        <v>1</v>
      </c>
      <c r="I35" s="9">
        <f t="shared" si="3"/>
        <v>0</v>
      </c>
      <c r="K35" s="5"/>
      <c r="L35" s="8"/>
      <c r="M35" s="10"/>
      <c r="N35" s="10"/>
      <c r="O35" s="1"/>
      <c r="P35" s="5"/>
    </row>
    <row r="36" spans="2:16" x14ac:dyDescent="0.25">
      <c r="B36" s="8"/>
      <c r="C36" s="10"/>
      <c r="D36" s="10"/>
      <c r="E36" s="10"/>
      <c r="F36" s="10"/>
      <c r="G36" s="9">
        <f t="shared" si="2"/>
        <v>0</v>
      </c>
      <c r="H36" s="34">
        <v>1</v>
      </c>
      <c r="I36" s="9">
        <f t="shared" si="3"/>
        <v>0</v>
      </c>
      <c r="K36" s="5"/>
      <c r="L36" s="8"/>
      <c r="M36" s="10"/>
      <c r="N36" s="10"/>
      <c r="O36" s="1"/>
      <c r="P36" s="5"/>
    </row>
    <row r="37" spans="2:16" x14ac:dyDescent="0.25">
      <c r="B37" s="8"/>
      <c r="C37" s="10"/>
      <c r="D37" s="10"/>
      <c r="E37" s="10"/>
      <c r="F37" s="10"/>
      <c r="G37" s="9">
        <f t="shared" si="2"/>
        <v>0</v>
      </c>
      <c r="H37" s="34">
        <v>1</v>
      </c>
      <c r="I37" s="9">
        <f t="shared" si="3"/>
        <v>0</v>
      </c>
      <c r="K37" s="5"/>
      <c r="L37" s="8"/>
      <c r="M37" s="10"/>
      <c r="N37" s="10"/>
      <c r="O37" s="1"/>
      <c r="P37" s="5"/>
    </row>
    <row r="38" spans="2:16" x14ac:dyDescent="0.25">
      <c r="B38" s="8"/>
      <c r="C38" s="10"/>
      <c r="D38" s="10"/>
      <c r="E38" s="10"/>
      <c r="F38" s="10"/>
      <c r="G38" s="9">
        <f t="shared" si="2"/>
        <v>0</v>
      </c>
      <c r="H38" s="34">
        <v>1</v>
      </c>
      <c r="I38" s="9">
        <f t="shared" si="3"/>
        <v>0</v>
      </c>
      <c r="K38" s="5"/>
      <c r="L38" s="8"/>
      <c r="M38" s="10"/>
      <c r="N38" s="10"/>
      <c r="O38" s="1"/>
      <c r="P38" s="5"/>
    </row>
    <row r="39" spans="2:16" x14ac:dyDescent="0.25">
      <c r="B39" s="8"/>
      <c r="C39" s="10"/>
      <c r="D39" s="10"/>
      <c r="E39" s="10"/>
      <c r="F39" s="10"/>
      <c r="G39" s="9">
        <f t="shared" si="2"/>
        <v>0</v>
      </c>
      <c r="H39" s="34">
        <v>1</v>
      </c>
      <c r="I39" s="9">
        <f t="shared" si="3"/>
        <v>0</v>
      </c>
      <c r="K39" s="5"/>
      <c r="L39" s="8"/>
      <c r="M39" s="10"/>
      <c r="N39" s="10"/>
      <c r="O39" s="1"/>
      <c r="P39" s="5"/>
    </row>
    <row r="40" spans="2:16" x14ac:dyDescent="0.25">
      <c r="B40" s="8"/>
      <c r="C40" s="10"/>
      <c r="D40" s="10"/>
      <c r="E40" s="10"/>
      <c r="F40" s="10"/>
      <c r="G40" s="9">
        <f t="shared" si="2"/>
        <v>0</v>
      </c>
      <c r="H40" s="34">
        <v>1</v>
      </c>
      <c r="I40" s="9">
        <f t="shared" si="3"/>
        <v>0</v>
      </c>
      <c r="K40" s="5"/>
      <c r="L40" s="8"/>
      <c r="M40" s="10"/>
      <c r="N40" s="10"/>
      <c r="O40" s="1"/>
      <c r="P40" s="5"/>
    </row>
    <row r="41" spans="2:16" x14ac:dyDescent="0.25">
      <c r="B41" s="8"/>
      <c r="C41" s="10"/>
      <c r="D41" s="10"/>
      <c r="E41" s="10"/>
      <c r="F41" s="10"/>
      <c r="G41" s="9">
        <f t="shared" si="2"/>
        <v>0</v>
      </c>
      <c r="H41" s="34">
        <v>1</v>
      </c>
      <c r="I41" s="9">
        <f t="shared" si="3"/>
        <v>0</v>
      </c>
      <c r="K41" s="5"/>
      <c r="L41" s="8"/>
      <c r="M41" s="10"/>
      <c r="N41" s="10"/>
      <c r="O41" s="1"/>
      <c r="P41" s="5"/>
    </row>
    <row r="42" spans="2:16" x14ac:dyDescent="0.25">
      <c r="B42" s="8"/>
      <c r="C42" s="10"/>
      <c r="D42" s="10"/>
      <c r="E42" s="10"/>
      <c r="F42" s="10"/>
      <c r="G42" s="9">
        <f t="shared" si="2"/>
        <v>0</v>
      </c>
      <c r="H42" s="34">
        <v>1</v>
      </c>
      <c r="I42" s="9">
        <f t="shared" si="3"/>
        <v>0</v>
      </c>
      <c r="K42" s="5"/>
      <c r="L42" s="8"/>
      <c r="M42" s="10"/>
      <c r="N42" s="10"/>
      <c r="O42" s="1"/>
      <c r="P42" s="5"/>
    </row>
    <row r="43" spans="2:16" x14ac:dyDescent="0.25">
      <c r="B43" s="8"/>
      <c r="C43" s="10"/>
      <c r="D43" s="10"/>
      <c r="E43" s="10"/>
      <c r="F43" s="10"/>
      <c r="G43" s="9">
        <f t="shared" si="2"/>
        <v>0</v>
      </c>
      <c r="H43" s="34">
        <v>1</v>
      </c>
      <c r="I43" s="9">
        <f t="shared" si="3"/>
        <v>0</v>
      </c>
      <c r="K43" s="5"/>
      <c r="L43" s="8"/>
      <c r="M43" s="10"/>
      <c r="N43" s="10"/>
      <c r="O43" s="1"/>
      <c r="P43" s="5"/>
    </row>
    <row r="44" spans="2:16" x14ac:dyDescent="0.25">
      <c r="B44" s="8"/>
      <c r="C44" s="10"/>
      <c r="D44" s="10"/>
      <c r="E44" s="10"/>
      <c r="F44" s="10"/>
      <c r="G44" s="9">
        <f t="shared" si="2"/>
        <v>0</v>
      </c>
      <c r="H44" s="34">
        <v>1</v>
      </c>
      <c r="I44" s="9">
        <f t="shared" si="3"/>
        <v>0</v>
      </c>
      <c r="K44" s="5"/>
      <c r="L44" s="8"/>
      <c r="M44" s="10"/>
      <c r="N44" s="10"/>
      <c r="O44" s="1"/>
      <c r="P44" s="5"/>
    </row>
    <row r="45" spans="2:16" x14ac:dyDescent="0.25">
      <c r="B45" s="8"/>
      <c r="C45" s="10"/>
      <c r="D45" s="10"/>
      <c r="E45" s="10"/>
      <c r="F45" s="10"/>
      <c r="G45" s="9">
        <f t="shared" si="2"/>
        <v>0</v>
      </c>
      <c r="H45" s="34">
        <v>1</v>
      </c>
      <c r="I45" s="9">
        <f t="shared" si="3"/>
        <v>0</v>
      </c>
      <c r="K45" s="5"/>
      <c r="L45" s="8"/>
      <c r="M45" s="10"/>
      <c r="N45" s="10"/>
      <c r="O45" s="1"/>
      <c r="P45" s="5"/>
    </row>
    <row r="46" spans="2:16" x14ac:dyDescent="0.25">
      <c r="B46" s="8"/>
      <c r="C46" s="10"/>
      <c r="D46" s="10"/>
      <c r="E46" s="10"/>
      <c r="F46" s="10"/>
      <c r="G46" s="9">
        <f t="shared" si="2"/>
        <v>0</v>
      </c>
      <c r="H46" s="34">
        <v>1</v>
      </c>
      <c r="I46" s="9">
        <f t="shared" si="3"/>
        <v>0</v>
      </c>
      <c r="K46" s="5"/>
      <c r="L46" s="8"/>
      <c r="M46" s="10"/>
      <c r="N46" s="10"/>
      <c r="O46" s="1"/>
      <c r="P46" s="5"/>
    </row>
    <row r="47" spans="2:16" ht="16.5" thickBot="1" x14ac:dyDescent="0.3">
      <c r="B47" s="8"/>
      <c r="C47" s="10"/>
      <c r="D47" s="10"/>
      <c r="E47" s="10"/>
      <c r="F47" s="10"/>
      <c r="G47" s="35">
        <f t="shared" si="2"/>
        <v>0</v>
      </c>
      <c r="H47" s="34">
        <v>1</v>
      </c>
      <c r="I47" s="9">
        <f t="shared" si="3"/>
        <v>0</v>
      </c>
      <c r="K47" s="5"/>
      <c r="L47" s="8"/>
      <c r="M47" s="10"/>
      <c r="N47" s="10"/>
      <c r="O47" s="1"/>
      <c r="P47" s="5"/>
    </row>
    <row r="48" spans="2:16" ht="16.5" thickBot="1" x14ac:dyDescent="0.3">
      <c r="B48" s="8"/>
      <c r="G48" s="9">
        <f>+MIN(SUM(G27:G47),30)</f>
        <v>0</v>
      </c>
      <c r="H48" s="7" t="s">
        <v>44</v>
      </c>
      <c r="I48" s="6">
        <f>+MIN(SUM(I27:I47),30)</f>
        <v>0</v>
      </c>
      <c r="K48" s="5"/>
      <c r="L48" s="8"/>
      <c r="P48" s="5"/>
    </row>
    <row r="49" spans="2:16" x14ac:dyDescent="0.25">
      <c r="B49" s="8"/>
      <c r="K49" s="5"/>
      <c r="L49" s="8"/>
      <c r="P49" s="5"/>
    </row>
    <row r="50" spans="2:16" x14ac:dyDescent="0.25">
      <c r="B50" s="8" t="s">
        <v>43</v>
      </c>
      <c r="C50" t="s">
        <v>183</v>
      </c>
      <c r="K50" s="5"/>
      <c r="L50" s="8"/>
      <c r="P50" s="5"/>
    </row>
    <row r="51" spans="2:16" ht="16.5" thickBot="1" x14ac:dyDescent="0.3">
      <c r="B51" s="8"/>
      <c r="C51" s="16" t="s">
        <v>182</v>
      </c>
      <c r="D51" s="22" t="s">
        <v>3</v>
      </c>
      <c r="E51" s="16" t="s">
        <v>114</v>
      </c>
      <c r="F51" s="22" t="s">
        <v>3</v>
      </c>
      <c r="K51" s="5"/>
      <c r="L51" s="8"/>
      <c r="M51" s="16" t="s">
        <v>54</v>
      </c>
      <c r="N51" s="16" t="s">
        <v>55</v>
      </c>
      <c r="O51" s="16" t="s">
        <v>113</v>
      </c>
      <c r="P51" s="5"/>
    </row>
    <row r="52" spans="2:16" ht="16.5" thickBot="1" x14ac:dyDescent="0.3">
      <c r="B52" s="8"/>
      <c r="C52" s="21"/>
      <c r="D52" s="9">
        <f>MIN(C52*1,5)</f>
        <v>0</v>
      </c>
      <c r="E52" s="36">
        <v>1</v>
      </c>
      <c r="F52" s="37">
        <f>+D52*E52</f>
        <v>0</v>
      </c>
      <c r="K52" s="5"/>
      <c r="L52" s="8"/>
      <c r="M52" s="10"/>
      <c r="N52" s="10"/>
      <c r="O52" s="1"/>
      <c r="P52" s="5"/>
    </row>
    <row r="53" spans="2:16" x14ac:dyDescent="0.25">
      <c r="B53" s="8"/>
      <c r="C53" s="7"/>
      <c r="K53" s="5"/>
      <c r="L53" s="8"/>
      <c r="P53" s="5"/>
    </row>
    <row r="54" spans="2:16" x14ac:dyDescent="0.25">
      <c r="B54" s="8" t="s">
        <v>49</v>
      </c>
      <c r="C54" t="s">
        <v>38</v>
      </c>
      <c r="K54" s="5"/>
      <c r="L54" s="8"/>
      <c r="P54" s="5"/>
    </row>
    <row r="55" spans="2:16" x14ac:dyDescent="0.25">
      <c r="B55" s="8"/>
      <c r="C55" s="16" t="s">
        <v>37</v>
      </c>
      <c r="D55" s="16" t="s">
        <v>8</v>
      </c>
      <c r="E55" s="16" t="s">
        <v>7</v>
      </c>
      <c r="F55" s="16" t="s">
        <v>3</v>
      </c>
      <c r="G55" s="16" t="s">
        <v>114</v>
      </c>
      <c r="H55" s="16" t="s">
        <v>3</v>
      </c>
      <c r="K55" s="5"/>
      <c r="L55" s="8"/>
      <c r="M55" s="16" t="s">
        <v>54</v>
      </c>
      <c r="N55" s="16" t="s">
        <v>55</v>
      </c>
      <c r="O55" s="16" t="s">
        <v>113</v>
      </c>
      <c r="P55" s="5"/>
    </row>
    <row r="56" spans="2:16" x14ac:dyDescent="0.25">
      <c r="B56" s="8"/>
      <c r="C56" s="10"/>
      <c r="D56" s="10"/>
      <c r="E56" s="10"/>
      <c r="F56" s="9">
        <f>MIN(E56/40,5)</f>
        <v>0</v>
      </c>
      <c r="G56" s="34">
        <v>1</v>
      </c>
      <c r="H56" s="9">
        <f>+F56*G56</f>
        <v>0</v>
      </c>
      <c r="K56" s="5"/>
      <c r="L56" s="8"/>
      <c r="M56" s="10"/>
      <c r="N56" s="10"/>
      <c r="O56" s="1"/>
      <c r="P56" s="5"/>
    </row>
    <row r="57" spans="2:16" x14ac:dyDescent="0.25">
      <c r="B57" s="8"/>
      <c r="C57" s="10"/>
      <c r="D57" s="10"/>
      <c r="E57" s="10"/>
      <c r="F57" s="9">
        <f t="shared" ref="F57:F84" si="4">MIN(E57/40,5)</f>
        <v>0</v>
      </c>
      <c r="G57" s="34">
        <v>1</v>
      </c>
      <c r="H57" s="9">
        <f t="shared" ref="H57:H84" si="5">+F57*G57</f>
        <v>0</v>
      </c>
      <c r="K57" s="5"/>
      <c r="L57" s="8"/>
      <c r="M57" s="10"/>
      <c r="N57" s="10"/>
      <c r="O57" s="1"/>
      <c r="P57" s="5"/>
    </row>
    <row r="58" spans="2:16" x14ac:dyDescent="0.25">
      <c r="B58" s="8"/>
      <c r="C58" s="10"/>
      <c r="D58" s="10"/>
      <c r="E58" s="10"/>
      <c r="F58" s="9">
        <f t="shared" si="4"/>
        <v>0</v>
      </c>
      <c r="G58" s="34">
        <v>1</v>
      </c>
      <c r="H58" s="9">
        <f t="shared" si="5"/>
        <v>0</v>
      </c>
      <c r="K58" s="5"/>
      <c r="L58" s="8"/>
      <c r="M58" s="10"/>
      <c r="N58" s="10"/>
      <c r="O58" s="1"/>
      <c r="P58" s="5"/>
    </row>
    <row r="59" spans="2:16" x14ac:dyDescent="0.25">
      <c r="B59" s="8"/>
      <c r="C59" s="10"/>
      <c r="D59" s="10"/>
      <c r="E59" s="10"/>
      <c r="F59" s="9">
        <f t="shared" si="4"/>
        <v>0</v>
      </c>
      <c r="G59" s="34">
        <v>1</v>
      </c>
      <c r="H59" s="9">
        <f t="shared" si="5"/>
        <v>0</v>
      </c>
      <c r="K59" s="5"/>
      <c r="L59" s="8"/>
      <c r="M59" s="10"/>
      <c r="N59" s="10"/>
      <c r="O59" s="1"/>
      <c r="P59" s="5"/>
    </row>
    <row r="60" spans="2:16" x14ac:dyDescent="0.25">
      <c r="B60" s="8"/>
      <c r="C60" s="10"/>
      <c r="D60" s="10"/>
      <c r="E60" s="10"/>
      <c r="F60" s="9">
        <f t="shared" si="4"/>
        <v>0</v>
      </c>
      <c r="G60" s="34">
        <v>1</v>
      </c>
      <c r="H60" s="9">
        <f t="shared" si="5"/>
        <v>0</v>
      </c>
      <c r="K60" s="5"/>
      <c r="L60" s="8"/>
      <c r="M60" s="10"/>
      <c r="N60" s="10"/>
      <c r="O60" s="1"/>
      <c r="P60" s="5"/>
    </row>
    <row r="61" spans="2:16" x14ac:dyDescent="0.25">
      <c r="B61" s="8"/>
      <c r="C61" s="10"/>
      <c r="D61" s="10"/>
      <c r="E61" s="10"/>
      <c r="F61" s="9">
        <f t="shared" si="4"/>
        <v>0</v>
      </c>
      <c r="G61" s="34">
        <v>1</v>
      </c>
      <c r="H61" s="9">
        <f t="shared" si="5"/>
        <v>0</v>
      </c>
      <c r="K61" s="5"/>
      <c r="L61" s="8"/>
      <c r="M61" s="10"/>
      <c r="N61" s="10"/>
      <c r="O61" s="1"/>
      <c r="P61" s="5"/>
    </row>
    <row r="62" spans="2:16" x14ac:dyDescent="0.25">
      <c r="B62" s="8"/>
      <c r="C62" s="10"/>
      <c r="D62" s="10"/>
      <c r="E62" s="10"/>
      <c r="F62" s="9">
        <f t="shared" si="4"/>
        <v>0</v>
      </c>
      <c r="G62" s="34">
        <v>1</v>
      </c>
      <c r="H62" s="9">
        <f t="shared" si="5"/>
        <v>0</v>
      </c>
      <c r="K62" s="5"/>
      <c r="L62" s="8"/>
      <c r="M62" s="10"/>
      <c r="N62" s="10"/>
      <c r="O62" s="1"/>
      <c r="P62" s="5"/>
    </row>
    <row r="63" spans="2:16" x14ac:dyDescent="0.25">
      <c r="B63" s="8"/>
      <c r="C63" s="10"/>
      <c r="D63" s="10"/>
      <c r="E63" s="10"/>
      <c r="F63" s="9">
        <f t="shared" si="4"/>
        <v>0</v>
      </c>
      <c r="G63" s="34">
        <v>1</v>
      </c>
      <c r="H63" s="9">
        <f t="shared" si="5"/>
        <v>0</v>
      </c>
      <c r="K63" s="5"/>
      <c r="L63" s="8"/>
      <c r="M63" s="10"/>
      <c r="N63" s="10"/>
      <c r="O63" s="1"/>
      <c r="P63" s="5"/>
    </row>
    <row r="64" spans="2:16" x14ac:dyDescent="0.25">
      <c r="B64" s="8"/>
      <c r="C64" s="10"/>
      <c r="D64" s="10"/>
      <c r="E64" s="10"/>
      <c r="F64" s="9">
        <f t="shared" ref="F64:F81" si="6">MIN(E64/40,5)</f>
        <v>0</v>
      </c>
      <c r="G64" s="34">
        <v>1</v>
      </c>
      <c r="H64" s="9">
        <f t="shared" ref="H64:H81" si="7">+F64*G64</f>
        <v>0</v>
      </c>
      <c r="K64" s="5"/>
      <c r="L64" s="8"/>
      <c r="M64" s="10"/>
      <c r="N64" s="10"/>
      <c r="O64" s="1"/>
      <c r="P64" s="5"/>
    </row>
    <row r="65" spans="2:16" x14ac:dyDescent="0.25">
      <c r="B65" s="8"/>
      <c r="C65" s="10"/>
      <c r="D65" s="10"/>
      <c r="E65" s="10"/>
      <c r="F65" s="9">
        <f t="shared" si="6"/>
        <v>0</v>
      </c>
      <c r="G65" s="34">
        <v>1</v>
      </c>
      <c r="H65" s="9">
        <f t="shared" si="7"/>
        <v>0</v>
      </c>
      <c r="K65" s="5"/>
      <c r="L65" s="8"/>
      <c r="M65" s="10"/>
      <c r="N65" s="10"/>
      <c r="O65" s="1"/>
      <c r="P65" s="5"/>
    </row>
    <row r="66" spans="2:16" x14ac:dyDescent="0.25">
      <c r="B66" s="8"/>
      <c r="C66" s="10"/>
      <c r="D66" s="10"/>
      <c r="E66" s="10"/>
      <c r="F66" s="9">
        <f t="shared" si="6"/>
        <v>0</v>
      </c>
      <c r="G66" s="34">
        <v>1</v>
      </c>
      <c r="H66" s="9">
        <f t="shared" si="7"/>
        <v>0</v>
      </c>
      <c r="K66" s="5"/>
      <c r="L66" s="8"/>
      <c r="M66" s="10"/>
      <c r="N66" s="10"/>
      <c r="O66" s="1"/>
      <c r="P66" s="5"/>
    </row>
    <row r="67" spans="2:16" x14ac:dyDescent="0.25">
      <c r="B67" s="8"/>
      <c r="C67" s="10"/>
      <c r="D67" s="10"/>
      <c r="E67" s="10"/>
      <c r="F67" s="9">
        <f t="shared" si="6"/>
        <v>0</v>
      </c>
      <c r="G67" s="34">
        <v>1</v>
      </c>
      <c r="H67" s="9">
        <f t="shared" si="7"/>
        <v>0</v>
      </c>
      <c r="K67" s="5"/>
      <c r="L67" s="8"/>
      <c r="M67" s="10"/>
      <c r="N67" s="10"/>
      <c r="O67" s="1"/>
      <c r="P67" s="5"/>
    </row>
    <row r="68" spans="2:16" x14ac:dyDescent="0.25">
      <c r="B68" s="8"/>
      <c r="C68" s="10"/>
      <c r="D68" s="10"/>
      <c r="E68" s="10"/>
      <c r="F68" s="9">
        <f t="shared" si="6"/>
        <v>0</v>
      </c>
      <c r="G68" s="34">
        <v>1</v>
      </c>
      <c r="H68" s="9">
        <f t="shared" si="7"/>
        <v>0</v>
      </c>
      <c r="K68" s="5"/>
      <c r="L68" s="8"/>
      <c r="M68" s="10"/>
      <c r="N68" s="10"/>
      <c r="O68" s="1"/>
      <c r="P68" s="5"/>
    </row>
    <row r="69" spans="2:16" x14ac:dyDescent="0.25">
      <c r="B69" s="8"/>
      <c r="C69" s="10"/>
      <c r="D69" s="10"/>
      <c r="E69" s="10"/>
      <c r="F69" s="9">
        <f t="shared" si="6"/>
        <v>0</v>
      </c>
      <c r="G69" s="34">
        <v>1</v>
      </c>
      <c r="H69" s="9">
        <f t="shared" si="7"/>
        <v>0</v>
      </c>
      <c r="K69" s="5"/>
      <c r="L69" s="8"/>
      <c r="M69" s="10"/>
      <c r="N69" s="10"/>
      <c r="O69" s="1"/>
      <c r="P69" s="5"/>
    </row>
    <row r="70" spans="2:16" x14ac:dyDescent="0.25">
      <c r="B70" s="8"/>
      <c r="C70" s="10"/>
      <c r="D70" s="10"/>
      <c r="E70" s="10"/>
      <c r="F70" s="9">
        <f t="shared" si="6"/>
        <v>0</v>
      </c>
      <c r="G70" s="34">
        <v>1</v>
      </c>
      <c r="H70" s="9">
        <f t="shared" si="7"/>
        <v>0</v>
      </c>
      <c r="K70" s="5"/>
      <c r="L70" s="8"/>
      <c r="M70" s="10"/>
      <c r="N70" s="10"/>
      <c r="O70" s="1"/>
      <c r="P70" s="5"/>
    </row>
    <row r="71" spans="2:16" x14ac:dyDescent="0.25">
      <c r="B71" s="8"/>
      <c r="C71" s="10"/>
      <c r="D71" s="10"/>
      <c r="E71" s="10"/>
      <c r="F71" s="9">
        <f t="shared" si="6"/>
        <v>0</v>
      </c>
      <c r="G71" s="34">
        <v>1</v>
      </c>
      <c r="H71" s="9">
        <f t="shared" si="7"/>
        <v>0</v>
      </c>
      <c r="K71" s="5"/>
      <c r="L71" s="8"/>
      <c r="M71" s="10"/>
      <c r="N71" s="10"/>
      <c r="O71" s="1"/>
      <c r="P71" s="5"/>
    </row>
    <row r="72" spans="2:16" x14ac:dyDescent="0.25">
      <c r="B72" s="8"/>
      <c r="C72" s="10"/>
      <c r="D72" s="10"/>
      <c r="E72" s="10"/>
      <c r="F72" s="9">
        <f t="shared" si="6"/>
        <v>0</v>
      </c>
      <c r="G72" s="34">
        <v>1</v>
      </c>
      <c r="H72" s="9">
        <f t="shared" si="7"/>
        <v>0</v>
      </c>
      <c r="K72" s="5"/>
      <c r="L72" s="8"/>
      <c r="M72" s="10"/>
      <c r="N72" s="10"/>
      <c r="O72" s="1"/>
      <c r="P72" s="5"/>
    </row>
    <row r="73" spans="2:16" x14ac:dyDescent="0.25">
      <c r="B73" s="8"/>
      <c r="C73" s="10"/>
      <c r="D73" s="10"/>
      <c r="E73" s="10"/>
      <c r="F73" s="9">
        <f t="shared" si="6"/>
        <v>0</v>
      </c>
      <c r="G73" s="34">
        <v>1</v>
      </c>
      <c r="H73" s="9">
        <f t="shared" si="7"/>
        <v>0</v>
      </c>
      <c r="K73" s="5"/>
      <c r="L73" s="8"/>
      <c r="M73" s="10"/>
      <c r="N73" s="10"/>
      <c r="O73" s="1"/>
      <c r="P73" s="5"/>
    </row>
    <row r="74" spans="2:16" x14ac:dyDescent="0.25">
      <c r="B74" s="8"/>
      <c r="C74" s="10"/>
      <c r="D74" s="10"/>
      <c r="E74" s="10"/>
      <c r="F74" s="9">
        <f t="shared" si="6"/>
        <v>0</v>
      </c>
      <c r="G74" s="34">
        <v>1</v>
      </c>
      <c r="H74" s="9">
        <f t="shared" si="7"/>
        <v>0</v>
      </c>
      <c r="K74" s="5"/>
      <c r="L74" s="8"/>
      <c r="M74" s="10"/>
      <c r="N74" s="10"/>
      <c r="O74" s="1"/>
      <c r="P74" s="5"/>
    </row>
    <row r="75" spans="2:16" x14ac:dyDescent="0.25">
      <c r="B75" s="8"/>
      <c r="C75" s="10"/>
      <c r="D75" s="10"/>
      <c r="E75" s="10"/>
      <c r="F75" s="9">
        <f t="shared" si="6"/>
        <v>0</v>
      </c>
      <c r="G75" s="34">
        <v>1</v>
      </c>
      <c r="H75" s="9">
        <f t="shared" si="7"/>
        <v>0</v>
      </c>
      <c r="K75" s="5"/>
      <c r="L75" s="8"/>
      <c r="M75" s="10"/>
      <c r="N75" s="10"/>
      <c r="O75" s="1"/>
      <c r="P75" s="5"/>
    </row>
    <row r="76" spans="2:16" x14ac:dyDescent="0.25">
      <c r="B76" s="8"/>
      <c r="C76" s="10"/>
      <c r="D76" s="10"/>
      <c r="E76" s="10"/>
      <c r="F76" s="9">
        <f t="shared" si="6"/>
        <v>0</v>
      </c>
      <c r="G76" s="34">
        <v>1</v>
      </c>
      <c r="H76" s="9">
        <f t="shared" si="7"/>
        <v>0</v>
      </c>
      <c r="K76" s="5"/>
      <c r="L76" s="8"/>
      <c r="M76" s="10"/>
      <c r="N76" s="10"/>
      <c r="O76" s="1"/>
      <c r="P76" s="5"/>
    </row>
    <row r="77" spans="2:16" x14ac:dyDescent="0.25">
      <c r="B77" s="8"/>
      <c r="C77" s="10"/>
      <c r="D77" s="10"/>
      <c r="E77" s="10"/>
      <c r="F77" s="9">
        <f t="shared" si="6"/>
        <v>0</v>
      </c>
      <c r="G77" s="34">
        <v>1</v>
      </c>
      <c r="H77" s="9">
        <f t="shared" si="7"/>
        <v>0</v>
      </c>
      <c r="K77" s="5"/>
      <c r="L77" s="8"/>
      <c r="M77" s="10"/>
      <c r="N77" s="10"/>
      <c r="O77" s="1"/>
      <c r="P77" s="5"/>
    </row>
    <row r="78" spans="2:16" x14ac:dyDescent="0.25">
      <c r="B78" s="8"/>
      <c r="C78" s="10"/>
      <c r="D78" s="10"/>
      <c r="E78" s="10"/>
      <c r="F78" s="9">
        <f t="shared" si="6"/>
        <v>0</v>
      </c>
      <c r="G78" s="34">
        <v>1</v>
      </c>
      <c r="H78" s="9">
        <f t="shared" si="7"/>
        <v>0</v>
      </c>
      <c r="K78" s="5"/>
      <c r="L78" s="8"/>
      <c r="M78" s="10"/>
      <c r="N78" s="10"/>
      <c r="O78" s="1"/>
      <c r="P78" s="5"/>
    </row>
    <row r="79" spans="2:16" x14ac:dyDescent="0.25">
      <c r="B79" s="8"/>
      <c r="C79" s="10"/>
      <c r="D79" s="10"/>
      <c r="E79" s="10"/>
      <c r="F79" s="9">
        <f t="shared" si="6"/>
        <v>0</v>
      </c>
      <c r="G79" s="34">
        <v>1</v>
      </c>
      <c r="H79" s="9">
        <f t="shared" si="7"/>
        <v>0</v>
      </c>
      <c r="K79" s="5"/>
      <c r="L79" s="8"/>
      <c r="M79" s="10"/>
      <c r="N79" s="10"/>
      <c r="O79" s="1"/>
      <c r="P79" s="5"/>
    </row>
    <row r="80" spans="2:16" x14ac:dyDescent="0.25">
      <c r="B80" s="8"/>
      <c r="C80" s="10"/>
      <c r="D80" s="10"/>
      <c r="E80" s="10"/>
      <c r="F80" s="9">
        <f t="shared" si="6"/>
        <v>0</v>
      </c>
      <c r="G80" s="34">
        <v>1</v>
      </c>
      <c r="H80" s="9">
        <f t="shared" si="7"/>
        <v>0</v>
      </c>
      <c r="K80" s="5"/>
      <c r="L80" s="8"/>
      <c r="M80" s="10"/>
      <c r="N80" s="10"/>
      <c r="O80" s="1"/>
      <c r="P80" s="5"/>
    </row>
    <row r="81" spans="2:16" x14ac:dyDescent="0.25">
      <c r="B81" s="8"/>
      <c r="C81" s="10"/>
      <c r="D81" s="10"/>
      <c r="E81" s="10"/>
      <c r="F81" s="9">
        <f t="shared" si="6"/>
        <v>0</v>
      </c>
      <c r="G81" s="34">
        <v>1</v>
      </c>
      <c r="H81" s="9">
        <f t="shared" si="7"/>
        <v>0</v>
      </c>
      <c r="K81" s="5"/>
      <c r="L81" s="8"/>
      <c r="M81" s="10"/>
      <c r="N81" s="10"/>
      <c r="O81" s="1"/>
      <c r="P81" s="5"/>
    </row>
    <row r="82" spans="2:16" x14ac:dyDescent="0.25">
      <c r="B82" s="8"/>
      <c r="C82" s="10"/>
      <c r="D82" s="10"/>
      <c r="E82" s="10"/>
      <c r="F82" s="9">
        <f t="shared" si="4"/>
        <v>0</v>
      </c>
      <c r="G82" s="34">
        <v>1</v>
      </c>
      <c r="H82" s="9">
        <f t="shared" si="5"/>
        <v>0</v>
      </c>
      <c r="K82" s="5"/>
      <c r="L82" s="8"/>
      <c r="M82" s="10"/>
      <c r="N82" s="10"/>
      <c r="O82" s="1"/>
      <c r="P82" s="5"/>
    </row>
    <row r="83" spans="2:16" x14ac:dyDescent="0.25">
      <c r="B83" s="8"/>
      <c r="C83" s="10"/>
      <c r="D83" s="10"/>
      <c r="E83" s="10"/>
      <c r="F83" s="9">
        <f t="shared" si="4"/>
        <v>0</v>
      </c>
      <c r="G83" s="34">
        <v>1</v>
      </c>
      <c r="H83" s="9">
        <f t="shared" si="5"/>
        <v>0</v>
      </c>
      <c r="K83" s="5"/>
      <c r="L83" s="8"/>
      <c r="M83" s="10"/>
      <c r="N83" s="10"/>
      <c r="O83" s="1"/>
      <c r="P83" s="5"/>
    </row>
    <row r="84" spans="2:16" ht="16.5" thickBot="1" x14ac:dyDescent="0.3">
      <c r="B84" s="8"/>
      <c r="C84" s="10"/>
      <c r="D84" s="10"/>
      <c r="E84" s="10"/>
      <c r="F84" s="35">
        <f t="shared" si="4"/>
        <v>0</v>
      </c>
      <c r="G84" s="34">
        <v>1</v>
      </c>
      <c r="H84" s="9">
        <f t="shared" si="5"/>
        <v>0</v>
      </c>
      <c r="K84" s="5"/>
      <c r="L84" s="8"/>
      <c r="M84" s="10"/>
      <c r="N84" s="10"/>
      <c r="O84" s="1"/>
      <c r="P84" s="5"/>
    </row>
    <row r="85" spans="2:16" ht="16.5" thickBot="1" x14ac:dyDescent="0.3">
      <c r="B85" s="8"/>
      <c r="F85" s="9">
        <f>+MIN(SUM(F56:F84),5)</f>
        <v>0</v>
      </c>
      <c r="G85" s="24" t="s">
        <v>41</v>
      </c>
      <c r="H85" s="6">
        <f>+MIN(SUM(H56:H84),5)</f>
        <v>0</v>
      </c>
      <c r="K85" s="5"/>
      <c r="L85" s="8"/>
      <c r="P85" s="5"/>
    </row>
    <row r="86" spans="2:16" x14ac:dyDescent="0.25">
      <c r="B86" s="8"/>
      <c r="K86" s="5"/>
      <c r="L86" s="8"/>
      <c r="P86" s="5"/>
    </row>
    <row r="87" spans="2:16" x14ac:dyDescent="0.25">
      <c r="B87" s="8" t="s">
        <v>40</v>
      </c>
      <c r="C87" t="s">
        <v>60</v>
      </c>
      <c r="K87" s="5"/>
      <c r="L87" s="8"/>
      <c r="P87" s="5"/>
    </row>
    <row r="88" spans="2:16" x14ac:dyDescent="0.25">
      <c r="B88" s="8"/>
      <c r="C88" s="16" t="s">
        <v>12</v>
      </c>
      <c r="D88" s="16" t="s">
        <v>31</v>
      </c>
      <c r="E88" s="16" t="s">
        <v>33</v>
      </c>
      <c r="F88" s="16" t="s">
        <v>61</v>
      </c>
      <c r="G88" s="16" t="s">
        <v>3</v>
      </c>
      <c r="H88" s="16" t="s">
        <v>114</v>
      </c>
      <c r="I88" s="16" t="s">
        <v>3</v>
      </c>
      <c r="K88" s="5"/>
      <c r="L88" s="8"/>
      <c r="M88" s="16" t="s">
        <v>54</v>
      </c>
      <c r="N88" s="16" t="s">
        <v>55</v>
      </c>
      <c r="O88" s="16" t="s">
        <v>113</v>
      </c>
      <c r="P88" s="5"/>
    </row>
    <row r="89" spans="2:16" x14ac:dyDescent="0.25">
      <c r="B89" s="8"/>
      <c r="C89" s="10"/>
      <c r="D89" s="10"/>
      <c r="E89" s="10"/>
      <c r="F89" s="10"/>
      <c r="G89" s="9">
        <f>+IF(D89&lt;&gt;"",2.5,0)</f>
        <v>0</v>
      </c>
      <c r="H89" s="34">
        <v>1</v>
      </c>
      <c r="I89" s="9">
        <f>+G89*H89</f>
        <v>0</v>
      </c>
      <c r="K89" s="5"/>
      <c r="L89" s="8"/>
      <c r="M89" s="10"/>
      <c r="N89" s="10"/>
      <c r="O89" s="1"/>
      <c r="P89" s="5"/>
    </row>
    <row r="90" spans="2:16" x14ac:dyDescent="0.25">
      <c r="B90" s="8"/>
      <c r="C90" s="10"/>
      <c r="D90" s="10"/>
      <c r="E90" s="10"/>
      <c r="F90" s="10"/>
      <c r="G90" s="9">
        <f t="shared" ref="G90:G110" si="8">+IF(D90&lt;&gt;"",2.5,0)</f>
        <v>0</v>
      </c>
      <c r="H90" s="34">
        <v>1</v>
      </c>
      <c r="I90" s="9">
        <f t="shared" ref="I90:I110" si="9">+G90*H90</f>
        <v>0</v>
      </c>
      <c r="K90" s="5"/>
      <c r="L90" s="8"/>
      <c r="M90" s="10"/>
      <c r="N90" s="10"/>
      <c r="O90" s="1"/>
      <c r="P90" s="5"/>
    </row>
    <row r="91" spans="2:16" x14ac:dyDescent="0.25">
      <c r="B91" s="8"/>
      <c r="C91" s="10"/>
      <c r="D91" s="10"/>
      <c r="E91" s="10"/>
      <c r="F91" s="10"/>
      <c r="G91" s="9">
        <f t="shared" si="8"/>
        <v>0</v>
      </c>
      <c r="H91" s="34">
        <v>1</v>
      </c>
      <c r="I91" s="9">
        <f t="shared" si="9"/>
        <v>0</v>
      </c>
      <c r="K91" s="5"/>
      <c r="L91" s="8"/>
      <c r="M91" s="10"/>
      <c r="N91" s="10"/>
      <c r="O91" s="1"/>
      <c r="P91" s="5"/>
    </row>
    <row r="92" spans="2:16" x14ac:dyDescent="0.25">
      <c r="B92" s="8"/>
      <c r="C92" s="10"/>
      <c r="D92" s="10"/>
      <c r="E92" s="10"/>
      <c r="F92" s="10"/>
      <c r="G92" s="9">
        <f t="shared" si="8"/>
        <v>0</v>
      </c>
      <c r="H92" s="34">
        <v>1</v>
      </c>
      <c r="I92" s="9">
        <f t="shared" si="9"/>
        <v>0</v>
      </c>
      <c r="K92" s="5"/>
      <c r="L92" s="8"/>
      <c r="M92" s="10"/>
      <c r="N92" s="10"/>
      <c r="O92" s="1"/>
      <c r="P92" s="5"/>
    </row>
    <row r="93" spans="2:16" x14ac:dyDescent="0.25">
      <c r="B93" s="8"/>
      <c r="C93" s="10"/>
      <c r="D93" s="10"/>
      <c r="E93" s="10"/>
      <c r="F93" s="10"/>
      <c r="G93" s="9">
        <f t="shared" si="8"/>
        <v>0</v>
      </c>
      <c r="H93" s="34">
        <v>1</v>
      </c>
      <c r="I93" s="9">
        <f t="shared" si="9"/>
        <v>0</v>
      </c>
      <c r="K93" s="5"/>
      <c r="L93" s="8"/>
      <c r="M93" s="10"/>
      <c r="N93" s="10"/>
      <c r="O93" s="1"/>
      <c r="P93" s="5"/>
    </row>
    <row r="94" spans="2:16" x14ac:dyDescent="0.25">
      <c r="B94" s="8"/>
      <c r="C94" s="10"/>
      <c r="D94" s="10"/>
      <c r="E94" s="10"/>
      <c r="F94" s="10"/>
      <c r="G94" s="9">
        <f t="shared" si="8"/>
        <v>0</v>
      </c>
      <c r="H94" s="34">
        <v>1</v>
      </c>
      <c r="I94" s="9">
        <f t="shared" si="9"/>
        <v>0</v>
      </c>
      <c r="K94" s="5"/>
      <c r="L94" s="8"/>
      <c r="M94" s="10"/>
      <c r="N94" s="10"/>
      <c r="O94" s="1"/>
      <c r="P94" s="5"/>
    </row>
    <row r="95" spans="2:16" x14ac:dyDescent="0.25">
      <c r="B95" s="8"/>
      <c r="C95" s="10"/>
      <c r="D95" s="10"/>
      <c r="E95" s="10"/>
      <c r="F95" s="10"/>
      <c r="G95" s="9">
        <f t="shared" si="8"/>
        <v>0</v>
      </c>
      <c r="H95" s="34">
        <v>1</v>
      </c>
      <c r="I95" s="9">
        <f t="shared" si="9"/>
        <v>0</v>
      </c>
      <c r="K95" s="5"/>
      <c r="L95" s="8"/>
      <c r="M95" s="10"/>
      <c r="N95" s="10"/>
      <c r="O95" s="1"/>
      <c r="P95" s="5"/>
    </row>
    <row r="96" spans="2:16" x14ac:dyDescent="0.25">
      <c r="B96" s="8"/>
      <c r="C96" s="10"/>
      <c r="D96" s="10"/>
      <c r="E96" s="10"/>
      <c r="F96" s="10"/>
      <c r="G96" s="9">
        <f t="shared" si="8"/>
        <v>0</v>
      </c>
      <c r="H96" s="34">
        <v>1</v>
      </c>
      <c r="I96" s="9">
        <f t="shared" si="9"/>
        <v>0</v>
      </c>
      <c r="K96" s="5"/>
      <c r="L96" s="8"/>
      <c r="M96" s="10"/>
      <c r="N96" s="10"/>
      <c r="O96" s="1"/>
      <c r="P96" s="5"/>
    </row>
    <row r="97" spans="2:16" x14ac:dyDescent="0.25">
      <c r="B97" s="8"/>
      <c r="C97" s="10"/>
      <c r="D97" s="10"/>
      <c r="E97" s="10"/>
      <c r="F97" s="10"/>
      <c r="G97" s="9">
        <f t="shared" si="8"/>
        <v>0</v>
      </c>
      <c r="H97" s="34">
        <v>1</v>
      </c>
      <c r="I97" s="9">
        <f t="shared" si="9"/>
        <v>0</v>
      </c>
      <c r="K97" s="5"/>
      <c r="L97" s="8"/>
      <c r="M97" s="10"/>
      <c r="N97" s="10"/>
      <c r="O97" s="1"/>
      <c r="P97" s="5"/>
    </row>
    <row r="98" spans="2:16" x14ac:dyDescent="0.25">
      <c r="B98" s="8"/>
      <c r="C98" s="10"/>
      <c r="D98" s="10"/>
      <c r="E98" s="10"/>
      <c r="F98" s="10"/>
      <c r="G98" s="9">
        <f t="shared" si="8"/>
        <v>0</v>
      </c>
      <c r="H98" s="34">
        <v>1</v>
      </c>
      <c r="I98" s="9">
        <f t="shared" si="9"/>
        <v>0</v>
      </c>
      <c r="K98" s="5"/>
      <c r="L98" s="8"/>
      <c r="M98" s="10"/>
      <c r="N98" s="10"/>
      <c r="O98" s="1"/>
      <c r="P98" s="5"/>
    </row>
    <row r="99" spans="2:16" x14ac:dyDescent="0.25">
      <c r="B99" s="8"/>
      <c r="C99" s="10"/>
      <c r="D99" s="10"/>
      <c r="E99" s="10"/>
      <c r="F99" s="10"/>
      <c r="G99" s="9">
        <f t="shared" si="8"/>
        <v>0</v>
      </c>
      <c r="H99" s="34">
        <v>1</v>
      </c>
      <c r="I99" s="9">
        <f t="shared" si="9"/>
        <v>0</v>
      </c>
      <c r="K99" s="5"/>
      <c r="L99" s="8"/>
      <c r="M99" s="10"/>
      <c r="N99" s="10"/>
      <c r="O99" s="1"/>
      <c r="P99" s="5"/>
    </row>
    <row r="100" spans="2:16" x14ac:dyDescent="0.25">
      <c r="B100" s="8"/>
      <c r="C100" s="10"/>
      <c r="D100" s="10"/>
      <c r="E100" s="10"/>
      <c r="F100" s="10"/>
      <c r="G100" s="9">
        <f t="shared" si="8"/>
        <v>0</v>
      </c>
      <c r="H100" s="34">
        <v>1</v>
      </c>
      <c r="I100" s="9">
        <f t="shared" si="9"/>
        <v>0</v>
      </c>
      <c r="K100" s="5"/>
      <c r="L100" s="8"/>
      <c r="M100" s="10"/>
      <c r="N100" s="10"/>
      <c r="O100" s="1"/>
      <c r="P100" s="5"/>
    </row>
    <row r="101" spans="2:16" x14ac:dyDescent="0.25">
      <c r="B101" s="8"/>
      <c r="C101" s="10"/>
      <c r="D101" s="10"/>
      <c r="E101" s="10"/>
      <c r="F101" s="10"/>
      <c r="G101" s="9">
        <f t="shared" si="8"/>
        <v>0</v>
      </c>
      <c r="H101" s="34">
        <v>1</v>
      </c>
      <c r="I101" s="9">
        <f t="shared" si="9"/>
        <v>0</v>
      </c>
      <c r="K101" s="5"/>
      <c r="L101" s="8"/>
      <c r="M101" s="10"/>
      <c r="N101" s="10"/>
      <c r="O101" s="1"/>
      <c r="P101" s="5"/>
    </row>
    <row r="102" spans="2:16" x14ac:dyDescent="0.25">
      <c r="B102" s="8"/>
      <c r="C102" s="10"/>
      <c r="D102" s="10"/>
      <c r="E102" s="10"/>
      <c r="F102" s="10"/>
      <c r="G102" s="9">
        <f t="shared" si="8"/>
        <v>0</v>
      </c>
      <c r="H102" s="34">
        <v>1</v>
      </c>
      <c r="I102" s="9">
        <f t="shared" si="9"/>
        <v>0</v>
      </c>
      <c r="K102" s="5"/>
      <c r="L102" s="8"/>
      <c r="M102" s="10"/>
      <c r="N102" s="10"/>
      <c r="O102" s="1"/>
      <c r="P102" s="5"/>
    </row>
    <row r="103" spans="2:16" x14ac:dyDescent="0.25">
      <c r="B103" s="8"/>
      <c r="C103" s="10"/>
      <c r="D103" s="10"/>
      <c r="E103" s="10"/>
      <c r="F103" s="10"/>
      <c r="G103" s="9">
        <f t="shared" si="8"/>
        <v>0</v>
      </c>
      <c r="H103" s="34">
        <v>1</v>
      </c>
      <c r="I103" s="9">
        <f t="shared" si="9"/>
        <v>0</v>
      </c>
      <c r="K103" s="5"/>
      <c r="L103" s="8"/>
      <c r="M103" s="10"/>
      <c r="N103" s="10"/>
      <c r="O103" s="1"/>
      <c r="P103" s="5"/>
    </row>
    <row r="104" spans="2:16" x14ac:dyDescent="0.25">
      <c r="B104" s="8"/>
      <c r="C104" s="10"/>
      <c r="D104" s="10"/>
      <c r="E104" s="10"/>
      <c r="F104" s="10"/>
      <c r="G104" s="9">
        <f t="shared" si="8"/>
        <v>0</v>
      </c>
      <c r="H104" s="34">
        <v>1</v>
      </c>
      <c r="I104" s="9">
        <f t="shared" si="9"/>
        <v>0</v>
      </c>
      <c r="K104" s="5"/>
      <c r="L104" s="8"/>
      <c r="M104" s="10"/>
      <c r="N104" s="10"/>
      <c r="O104" s="1"/>
      <c r="P104" s="5"/>
    </row>
    <row r="105" spans="2:16" x14ac:dyDescent="0.25">
      <c r="B105" s="8"/>
      <c r="C105" s="10"/>
      <c r="D105" s="10"/>
      <c r="E105" s="10"/>
      <c r="F105" s="10"/>
      <c r="G105" s="9">
        <f t="shared" si="8"/>
        <v>0</v>
      </c>
      <c r="H105" s="34">
        <v>1</v>
      </c>
      <c r="I105" s="9">
        <f t="shared" si="9"/>
        <v>0</v>
      </c>
      <c r="K105" s="5"/>
      <c r="L105" s="8"/>
      <c r="M105" s="10"/>
      <c r="N105" s="10"/>
      <c r="O105" s="1"/>
      <c r="P105" s="5"/>
    </row>
    <row r="106" spans="2:16" x14ac:dyDescent="0.25">
      <c r="B106" s="8"/>
      <c r="C106" s="10"/>
      <c r="D106" s="10"/>
      <c r="E106" s="10"/>
      <c r="F106" s="10"/>
      <c r="G106" s="9">
        <f t="shared" si="8"/>
        <v>0</v>
      </c>
      <c r="H106" s="34">
        <v>1</v>
      </c>
      <c r="I106" s="9">
        <f t="shared" si="9"/>
        <v>0</v>
      </c>
      <c r="K106" s="5"/>
      <c r="L106" s="8"/>
      <c r="M106" s="10"/>
      <c r="N106" s="10"/>
      <c r="O106" s="1"/>
      <c r="P106" s="5"/>
    </row>
    <row r="107" spans="2:16" x14ac:dyDescent="0.25">
      <c r="B107" s="8"/>
      <c r="C107" s="10"/>
      <c r="D107" s="10"/>
      <c r="E107" s="10"/>
      <c r="F107" s="10"/>
      <c r="G107" s="9">
        <f t="shared" si="8"/>
        <v>0</v>
      </c>
      <c r="H107" s="34">
        <v>1</v>
      </c>
      <c r="I107" s="9">
        <f t="shared" si="9"/>
        <v>0</v>
      </c>
      <c r="K107" s="5"/>
      <c r="L107" s="8"/>
      <c r="M107" s="10"/>
      <c r="N107" s="10"/>
      <c r="O107" s="1"/>
      <c r="P107" s="5"/>
    </row>
    <row r="108" spans="2:16" x14ac:dyDescent="0.25">
      <c r="B108" s="8"/>
      <c r="C108" s="10"/>
      <c r="D108" s="10"/>
      <c r="E108" s="10"/>
      <c r="F108" s="10"/>
      <c r="G108" s="9">
        <f t="shared" si="8"/>
        <v>0</v>
      </c>
      <c r="H108" s="34">
        <v>1</v>
      </c>
      <c r="I108" s="9">
        <f t="shared" si="9"/>
        <v>0</v>
      </c>
      <c r="K108" s="5"/>
      <c r="L108" s="8"/>
      <c r="M108" s="10"/>
      <c r="N108" s="10"/>
      <c r="O108" s="1"/>
      <c r="P108" s="5"/>
    </row>
    <row r="109" spans="2:16" x14ac:dyDescent="0.25">
      <c r="B109" s="8"/>
      <c r="C109" s="10"/>
      <c r="D109" s="10"/>
      <c r="E109" s="10"/>
      <c r="F109" s="10"/>
      <c r="G109" s="9">
        <f t="shared" si="8"/>
        <v>0</v>
      </c>
      <c r="H109" s="34">
        <v>1</v>
      </c>
      <c r="I109" s="9">
        <f t="shared" si="9"/>
        <v>0</v>
      </c>
      <c r="K109" s="5"/>
      <c r="L109" s="8"/>
      <c r="M109" s="10"/>
      <c r="N109" s="10"/>
      <c r="O109" s="1"/>
      <c r="P109" s="5"/>
    </row>
    <row r="110" spans="2:16" ht="16.5" thickBot="1" x14ac:dyDescent="0.3">
      <c r="B110" s="8"/>
      <c r="C110" s="10"/>
      <c r="D110" s="10"/>
      <c r="E110" s="10"/>
      <c r="F110" s="10"/>
      <c r="G110" s="35">
        <f t="shared" si="8"/>
        <v>0</v>
      </c>
      <c r="H110" s="34">
        <v>1</v>
      </c>
      <c r="I110" s="9">
        <f t="shared" si="9"/>
        <v>0</v>
      </c>
      <c r="K110" s="5"/>
      <c r="L110" s="8"/>
      <c r="M110" s="10"/>
      <c r="N110" s="10"/>
      <c r="O110" s="1"/>
      <c r="P110" s="5"/>
    </row>
    <row r="111" spans="2:16" ht="16.5" thickBot="1" x14ac:dyDescent="0.3">
      <c r="B111" s="8"/>
      <c r="G111" s="9">
        <f>+MIN(SUM(G89:G110),5)</f>
        <v>0</v>
      </c>
      <c r="H111" s="24" t="s">
        <v>39</v>
      </c>
      <c r="I111" s="6">
        <f>+MIN(SUM(I89:I110),5)</f>
        <v>0</v>
      </c>
      <c r="K111" s="5"/>
      <c r="L111" s="8"/>
      <c r="P111" s="5"/>
    </row>
    <row r="112" spans="2:16" ht="16.5" thickBot="1" x14ac:dyDescent="0.3">
      <c r="B112" s="4"/>
      <c r="C112" s="3"/>
      <c r="D112" s="3"/>
      <c r="E112" s="3"/>
      <c r="F112" s="3"/>
      <c r="G112" s="3"/>
      <c r="H112" s="3"/>
      <c r="I112" s="3"/>
      <c r="J112" s="3"/>
      <c r="K112" s="2"/>
      <c r="L112" s="4"/>
      <c r="M112" s="3"/>
      <c r="N112" s="3"/>
      <c r="O112" s="3"/>
      <c r="P112" s="2"/>
    </row>
    <row r="113" spans="2:16" ht="16.5" thickBot="1" x14ac:dyDescent="0.3"/>
    <row r="114" spans="2:16" x14ac:dyDescent="0.25">
      <c r="B114" s="25" t="s">
        <v>62</v>
      </c>
      <c r="C114" s="20"/>
      <c r="D114" s="20"/>
      <c r="E114" s="20"/>
      <c r="F114" s="20"/>
      <c r="G114" s="20"/>
      <c r="H114" s="20"/>
      <c r="I114" s="20"/>
      <c r="J114" s="20"/>
      <c r="K114" s="19"/>
      <c r="L114" s="48" t="s">
        <v>53</v>
      </c>
      <c r="M114" s="49"/>
      <c r="N114" s="49"/>
      <c r="O114" s="49"/>
      <c r="P114" s="50"/>
    </row>
    <row r="115" spans="2:16" x14ac:dyDescent="0.25">
      <c r="B115" s="8"/>
      <c r="K115" s="5"/>
      <c r="L115" s="8"/>
      <c r="P115" s="5"/>
    </row>
    <row r="116" spans="2:16" x14ac:dyDescent="0.25">
      <c r="B116" s="8" t="s">
        <v>36</v>
      </c>
      <c r="C116" t="s">
        <v>101</v>
      </c>
      <c r="K116" s="5"/>
      <c r="L116" s="8"/>
      <c r="P116" s="5"/>
    </row>
    <row r="117" spans="2:16" x14ac:dyDescent="0.25">
      <c r="B117" s="8"/>
      <c r="C117" s="16" t="s">
        <v>31</v>
      </c>
      <c r="D117" s="16" t="s">
        <v>33</v>
      </c>
      <c r="E117" s="16" t="s">
        <v>100</v>
      </c>
      <c r="F117" s="16" t="s">
        <v>5</v>
      </c>
      <c r="G117" s="16" t="s">
        <v>3</v>
      </c>
      <c r="H117" s="16" t="s">
        <v>114</v>
      </c>
      <c r="I117" s="16" t="s">
        <v>3</v>
      </c>
      <c r="K117" s="5"/>
      <c r="L117" s="8"/>
      <c r="M117" s="16" t="s">
        <v>54</v>
      </c>
      <c r="N117" s="16" t="s">
        <v>55</v>
      </c>
      <c r="O117" s="16" t="s">
        <v>113</v>
      </c>
      <c r="P117" s="5"/>
    </row>
    <row r="118" spans="2:16" x14ac:dyDescent="0.25">
      <c r="B118" s="8"/>
      <c r="C118" s="10"/>
      <c r="D118" s="10"/>
      <c r="E118" s="10"/>
      <c r="F118" s="10"/>
      <c r="G118" s="9">
        <f>+IF(C118&lt;&gt;"",3,0)</f>
        <v>0</v>
      </c>
      <c r="H118" s="34">
        <v>1</v>
      </c>
      <c r="I118" s="9">
        <f>+G118*H118</f>
        <v>0</v>
      </c>
      <c r="K118" s="5"/>
      <c r="L118" s="8"/>
      <c r="M118" s="10"/>
      <c r="N118" s="10"/>
      <c r="O118" s="1"/>
      <c r="P118" s="5"/>
    </row>
    <row r="119" spans="2:16" x14ac:dyDescent="0.25">
      <c r="B119" s="8"/>
      <c r="C119" s="10"/>
      <c r="D119" s="10"/>
      <c r="E119" s="10"/>
      <c r="F119" s="10"/>
      <c r="G119" s="9">
        <f t="shared" ref="G119:G146" si="10">+IF(C119&lt;&gt;"",3,0)</f>
        <v>0</v>
      </c>
      <c r="H119" s="34">
        <v>1</v>
      </c>
      <c r="I119" s="9">
        <f t="shared" ref="I119:I146" si="11">+G119*H119</f>
        <v>0</v>
      </c>
      <c r="K119" s="5"/>
      <c r="L119" s="8"/>
      <c r="M119" s="10"/>
      <c r="N119" s="10"/>
      <c r="O119" s="1"/>
      <c r="P119" s="5"/>
    </row>
    <row r="120" spans="2:16" x14ac:dyDescent="0.25">
      <c r="B120" s="8"/>
      <c r="C120" s="10"/>
      <c r="D120" s="10"/>
      <c r="E120" s="10"/>
      <c r="F120" s="10"/>
      <c r="G120" s="9">
        <f t="shared" si="10"/>
        <v>0</v>
      </c>
      <c r="H120" s="34">
        <v>1</v>
      </c>
      <c r="I120" s="9">
        <f t="shared" si="11"/>
        <v>0</v>
      </c>
      <c r="K120" s="5"/>
      <c r="L120" s="8"/>
      <c r="M120" s="10"/>
      <c r="N120" s="10"/>
      <c r="O120" s="1"/>
      <c r="P120" s="5"/>
    </row>
    <row r="121" spans="2:16" x14ac:dyDescent="0.25">
      <c r="B121" s="8"/>
      <c r="C121" s="10"/>
      <c r="D121" s="10"/>
      <c r="E121" s="10"/>
      <c r="F121" s="10"/>
      <c r="G121" s="9">
        <f t="shared" si="10"/>
        <v>0</v>
      </c>
      <c r="H121" s="34">
        <v>1</v>
      </c>
      <c r="I121" s="9">
        <f t="shared" si="11"/>
        <v>0</v>
      </c>
      <c r="K121" s="5"/>
      <c r="L121" s="8"/>
      <c r="M121" s="10"/>
      <c r="N121" s="10"/>
      <c r="O121" s="1"/>
      <c r="P121" s="5"/>
    </row>
    <row r="122" spans="2:16" x14ac:dyDescent="0.25">
      <c r="B122" s="8"/>
      <c r="C122" s="10"/>
      <c r="D122" s="10"/>
      <c r="E122" s="10"/>
      <c r="F122" s="10"/>
      <c r="G122" s="9">
        <f t="shared" si="10"/>
        <v>0</v>
      </c>
      <c r="H122" s="34">
        <v>1</v>
      </c>
      <c r="I122" s="9">
        <f t="shared" si="11"/>
        <v>0</v>
      </c>
      <c r="K122" s="5"/>
      <c r="L122" s="8"/>
      <c r="M122" s="10"/>
      <c r="N122" s="10"/>
      <c r="O122" s="1"/>
      <c r="P122" s="5"/>
    </row>
    <row r="123" spans="2:16" x14ac:dyDescent="0.25">
      <c r="B123" s="8"/>
      <c r="C123" s="10"/>
      <c r="D123" s="10"/>
      <c r="E123" s="10"/>
      <c r="F123" s="10"/>
      <c r="G123" s="9">
        <f t="shared" si="10"/>
        <v>0</v>
      </c>
      <c r="H123" s="34">
        <v>1</v>
      </c>
      <c r="I123" s="9">
        <f t="shared" si="11"/>
        <v>0</v>
      </c>
      <c r="K123" s="5"/>
      <c r="L123" s="8"/>
      <c r="M123" s="10"/>
      <c r="N123" s="10"/>
      <c r="O123" s="1"/>
      <c r="P123" s="5"/>
    </row>
    <row r="124" spans="2:16" x14ac:dyDescent="0.25">
      <c r="B124" s="8"/>
      <c r="C124" s="10"/>
      <c r="D124" s="10"/>
      <c r="E124" s="10"/>
      <c r="F124" s="10"/>
      <c r="G124" s="9">
        <f t="shared" si="10"/>
        <v>0</v>
      </c>
      <c r="H124" s="34">
        <v>1</v>
      </c>
      <c r="I124" s="9">
        <f t="shared" si="11"/>
        <v>0</v>
      </c>
      <c r="K124" s="5"/>
      <c r="L124" s="8"/>
      <c r="M124" s="10"/>
      <c r="N124" s="10"/>
      <c r="O124" s="1"/>
      <c r="P124" s="5"/>
    </row>
    <row r="125" spans="2:16" x14ac:dyDescent="0.25">
      <c r="B125" s="8"/>
      <c r="C125" s="10"/>
      <c r="D125" s="10"/>
      <c r="E125" s="10"/>
      <c r="F125" s="10"/>
      <c r="G125" s="9">
        <f t="shared" si="10"/>
        <v>0</v>
      </c>
      <c r="H125" s="34">
        <v>1</v>
      </c>
      <c r="I125" s="9">
        <f t="shared" si="11"/>
        <v>0</v>
      </c>
      <c r="K125" s="5"/>
      <c r="L125" s="8"/>
      <c r="M125" s="10"/>
      <c r="N125" s="10"/>
      <c r="O125" s="1"/>
      <c r="P125" s="5"/>
    </row>
    <row r="126" spans="2:16" x14ac:dyDescent="0.25">
      <c r="B126" s="8"/>
      <c r="C126" s="10"/>
      <c r="D126" s="10"/>
      <c r="E126" s="10"/>
      <c r="F126" s="10"/>
      <c r="G126" s="9">
        <f t="shared" si="10"/>
        <v>0</v>
      </c>
      <c r="H126" s="34">
        <v>1</v>
      </c>
      <c r="I126" s="9">
        <f t="shared" si="11"/>
        <v>0</v>
      </c>
      <c r="K126" s="5"/>
      <c r="L126" s="8"/>
      <c r="M126" s="10"/>
      <c r="N126" s="10"/>
      <c r="O126" s="1"/>
      <c r="P126" s="5"/>
    </row>
    <row r="127" spans="2:16" x14ac:dyDescent="0.25">
      <c r="B127" s="8"/>
      <c r="C127" s="10"/>
      <c r="D127" s="10"/>
      <c r="E127" s="10"/>
      <c r="F127" s="10"/>
      <c r="G127" s="9">
        <f t="shared" si="10"/>
        <v>0</v>
      </c>
      <c r="H127" s="34">
        <v>1</v>
      </c>
      <c r="I127" s="9">
        <f t="shared" si="11"/>
        <v>0</v>
      </c>
      <c r="K127" s="5"/>
      <c r="L127" s="8"/>
      <c r="M127" s="10"/>
      <c r="N127" s="10"/>
      <c r="O127" s="1"/>
      <c r="P127" s="5"/>
    </row>
    <row r="128" spans="2:16" x14ac:dyDescent="0.25">
      <c r="B128" s="8"/>
      <c r="C128" s="10"/>
      <c r="D128" s="10"/>
      <c r="E128" s="10"/>
      <c r="F128" s="10"/>
      <c r="G128" s="9">
        <f t="shared" si="10"/>
        <v>0</v>
      </c>
      <c r="H128" s="34">
        <v>1</v>
      </c>
      <c r="I128" s="9">
        <f t="shared" si="11"/>
        <v>0</v>
      </c>
      <c r="K128" s="5"/>
      <c r="L128" s="8"/>
      <c r="M128" s="10"/>
      <c r="N128" s="10"/>
      <c r="O128" s="1"/>
      <c r="P128" s="5"/>
    </row>
    <row r="129" spans="2:16" x14ac:dyDescent="0.25">
      <c r="B129" s="8"/>
      <c r="C129" s="10"/>
      <c r="D129" s="10"/>
      <c r="E129" s="10"/>
      <c r="F129" s="10"/>
      <c r="G129" s="9">
        <f t="shared" si="10"/>
        <v>0</v>
      </c>
      <c r="H129" s="34">
        <v>1</v>
      </c>
      <c r="I129" s="9">
        <f t="shared" si="11"/>
        <v>0</v>
      </c>
      <c r="K129" s="5"/>
      <c r="L129" s="8"/>
      <c r="M129" s="10"/>
      <c r="N129" s="10"/>
      <c r="O129" s="1"/>
      <c r="P129" s="5"/>
    </row>
    <row r="130" spans="2:16" x14ac:dyDescent="0.25">
      <c r="B130" s="8"/>
      <c r="C130" s="10"/>
      <c r="D130" s="10"/>
      <c r="E130" s="10"/>
      <c r="F130" s="10"/>
      <c r="G130" s="9">
        <f t="shared" si="10"/>
        <v>0</v>
      </c>
      <c r="H130" s="34">
        <v>1</v>
      </c>
      <c r="I130" s="9">
        <f t="shared" si="11"/>
        <v>0</v>
      </c>
      <c r="K130" s="5"/>
      <c r="L130" s="8"/>
      <c r="M130" s="10"/>
      <c r="N130" s="10"/>
      <c r="O130" s="1"/>
      <c r="P130" s="5"/>
    </row>
    <row r="131" spans="2:16" x14ac:dyDescent="0.25">
      <c r="B131" s="8"/>
      <c r="C131" s="10"/>
      <c r="D131" s="10"/>
      <c r="E131" s="10"/>
      <c r="F131" s="10"/>
      <c r="G131" s="9">
        <f t="shared" si="10"/>
        <v>0</v>
      </c>
      <c r="H131" s="34">
        <v>1</v>
      </c>
      <c r="I131" s="9">
        <f t="shared" si="11"/>
        <v>0</v>
      </c>
      <c r="K131" s="5"/>
      <c r="L131" s="8"/>
      <c r="M131" s="10"/>
      <c r="N131" s="10"/>
      <c r="O131" s="1"/>
      <c r="P131" s="5"/>
    </row>
    <row r="132" spans="2:16" x14ac:dyDescent="0.25">
      <c r="B132" s="8"/>
      <c r="C132" s="10"/>
      <c r="D132" s="10"/>
      <c r="E132" s="10"/>
      <c r="F132" s="10"/>
      <c r="G132" s="9">
        <f t="shared" si="10"/>
        <v>0</v>
      </c>
      <c r="H132" s="34">
        <v>1</v>
      </c>
      <c r="I132" s="9">
        <f t="shared" si="11"/>
        <v>0</v>
      </c>
      <c r="K132" s="5"/>
      <c r="L132" s="8"/>
      <c r="M132" s="10"/>
      <c r="N132" s="10"/>
      <c r="O132" s="1"/>
      <c r="P132" s="5"/>
    </row>
    <row r="133" spans="2:16" x14ac:dyDescent="0.25">
      <c r="B133" s="8"/>
      <c r="C133" s="10"/>
      <c r="D133" s="10"/>
      <c r="E133" s="10"/>
      <c r="F133" s="10"/>
      <c r="G133" s="9">
        <f t="shared" si="10"/>
        <v>0</v>
      </c>
      <c r="H133" s="34">
        <v>1</v>
      </c>
      <c r="I133" s="9">
        <f t="shared" si="11"/>
        <v>0</v>
      </c>
      <c r="K133" s="5"/>
      <c r="L133" s="8"/>
      <c r="M133" s="10"/>
      <c r="N133" s="10"/>
      <c r="O133" s="1"/>
      <c r="P133" s="5"/>
    </row>
    <row r="134" spans="2:16" x14ac:dyDescent="0.25">
      <c r="B134" s="8"/>
      <c r="C134" s="10"/>
      <c r="D134" s="10"/>
      <c r="E134" s="10"/>
      <c r="F134" s="10"/>
      <c r="G134" s="9">
        <f t="shared" si="10"/>
        <v>0</v>
      </c>
      <c r="H134" s="34">
        <v>1</v>
      </c>
      <c r="I134" s="9">
        <f t="shared" si="11"/>
        <v>0</v>
      </c>
      <c r="K134" s="5"/>
      <c r="L134" s="8"/>
      <c r="M134" s="10"/>
      <c r="N134" s="10"/>
      <c r="O134" s="1"/>
      <c r="P134" s="5"/>
    </row>
    <row r="135" spans="2:16" x14ac:dyDescent="0.25">
      <c r="B135" s="8"/>
      <c r="C135" s="10"/>
      <c r="D135" s="10"/>
      <c r="E135" s="10"/>
      <c r="F135" s="10"/>
      <c r="G135" s="9">
        <f t="shared" si="10"/>
        <v>0</v>
      </c>
      <c r="H135" s="34">
        <v>1</v>
      </c>
      <c r="I135" s="9">
        <f t="shared" si="11"/>
        <v>0</v>
      </c>
      <c r="K135" s="5"/>
      <c r="L135" s="8"/>
      <c r="M135" s="10"/>
      <c r="N135" s="10"/>
      <c r="O135" s="1"/>
      <c r="P135" s="5"/>
    </row>
    <row r="136" spans="2:16" x14ac:dyDescent="0.25">
      <c r="B136" s="8"/>
      <c r="C136" s="10"/>
      <c r="D136" s="10"/>
      <c r="E136" s="10"/>
      <c r="F136" s="10"/>
      <c r="G136" s="9">
        <f t="shared" si="10"/>
        <v>0</v>
      </c>
      <c r="H136" s="34">
        <v>1</v>
      </c>
      <c r="I136" s="9">
        <f t="shared" si="11"/>
        <v>0</v>
      </c>
      <c r="K136" s="5"/>
      <c r="L136" s="8"/>
      <c r="M136" s="10"/>
      <c r="N136" s="10"/>
      <c r="O136" s="1"/>
      <c r="P136" s="5"/>
    </row>
    <row r="137" spans="2:16" x14ac:dyDescent="0.25">
      <c r="B137" s="8"/>
      <c r="C137" s="10"/>
      <c r="D137" s="10"/>
      <c r="E137" s="10"/>
      <c r="F137" s="10"/>
      <c r="G137" s="9">
        <f t="shared" si="10"/>
        <v>0</v>
      </c>
      <c r="H137" s="34">
        <v>1</v>
      </c>
      <c r="I137" s="9">
        <f t="shared" si="11"/>
        <v>0</v>
      </c>
      <c r="K137" s="5"/>
      <c r="L137" s="8"/>
      <c r="M137" s="10"/>
      <c r="N137" s="10"/>
      <c r="O137" s="1"/>
      <c r="P137" s="5"/>
    </row>
    <row r="138" spans="2:16" x14ac:dyDescent="0.25">
      <c r="B138" s="8"/>
      <c r="C138" s="10"/>
      <c r="D138" s="10"/>
      <c r="E138" s="10"/>
      <c r="F138" s="10"/>
      <c r="G138" s="9">
        <f t="shared" si="10"/>
        <v>0</v>
      </c>
      <c r="H138" s="34">
        <v>1</v>
      </c>
      <c r="I138" s="9">
        <f t="shared" si="11"/>
        <v>0</v>
      </c>
      <c r="K138" s="5"/>
      <c r="L138" s="8"/>
      <c r="M138" s="10"/>
      <c r="N138" s="10"/>
      <c r="O138" s="1"/>
      <c r="P138" s="5"/>
    </row>
    <row r="139" spans="2:16" x14ac:dyDescent="0.25">
      <c r="B139" s="8"/>
      <c r="C139" s="10"/>
      <c r="D139" s="10"/>
      <c r="E139" s="10"/>
      <c r="F139" s="10"/>
      <c r="G139" s="9">
        <f t="shared" si="10"/>
        <v>0</v>
      </c>
      <c r="H139" s="34">
        <v>1</v>
      </c>
      <c r="I139" s="9">
        <f t="shared" si="11"/>
        <v>0</v>
      </c>
      <c r="K139" s="5"/>
      <c r="L139" s="8"/>
      <c r="M139" s="10"/>
      <c r="N139" s="10"/>
      <c r="O139" s="1"/>
      <c r="P139" s="5"/>
    </row>
    <row r="140" spans="2:16" x14ac:dyDescent="0.25">
      <c r="B140" s="8"/>
      <c r="C140" s="10"/>
      <c r="D140" s="10"/>
      <c r="E140" s="10"/>
      <c r="F140" s="10"/>
      <c r="G140" s="9">
        <f t="shared" si="10"/>
        <v>0</v>
      </c>
      <c r="H140" s="34">
        <v>1</v>
      </c>
      <c r="I140" s="9">
        <f t="shared" si="11"/>
        <v>0</v>
      </c>
      <c r="K140" s="5"/>
      <c r="L140" s="8"/>
      <c r="M140" s="10"/>
      <c r="N140" s="10"/>
      <c r="O140" s="1"/>
      <c r="P140" s="5"/>
    </row>
    <row r="141" spans="2:16" x14ac:dyDescent="0.25">
      <c r="B141" s="8"/>
      <c r="C141" s="10"/>
      <c r="D141" s="10"/>
      <c r="E141" s="10"/>
      <c r="F141" s="10"/>
      <c r="G141" s="9">
        <f t="shared" si="10"/>
        <v>0</v>
      </c>
      <c r="H141" s="34">
        <v>1</v>
      </c>
      <c r="I141" s="9">
        <f t="shared" si="11"/>
        <v>0</v>
      </c>
      <c r="K141" s="5"/>
      <c r="L141" s="8"/>
      <c r="M141" s="10"/>
      <c r="N141" s="10"/>
      <c r="O141" s="1"/>
      <c r="P141" s="5"/>
    </row>
    <row r="142" spans="2:16" x14ac:dyDescent="0.25">
      <c r="B142" s="8"/>
      <c r="C142" s="10"/>
      <c r="D142" s="10"/>
      <c r="E142" s="10"/>
      <c r="F142" s="10"/>
      <c r="G142" s="9">
        <f t="shared" si="10"/>
        <v>0</v>
      </c>
      <c r="H142" s="34">
        <v>1</v>
      </c>
      <c r="I142" s="9">
        <f t="shared" si="11"/>
        <v>0</v>
      </c>
      <c r="K142" s="5"/>
      <c r="L142" s="8"/>
      <c r="M142" s="10"/>
      <c r="N142" s="10"/>
      <c r="O142" s="1"/>
      <c r="P142" s="5"/>
    </row>
    <row r="143" spans="2:16" x14ac:dyDescent="0.25">
      <c r="B143" s="8"/>
      <c r="C143" s="10"/>
      <c r="D143" s="10"/>
      <c r="E143" s="10"/>
      <c r="F143" s="10"/>
      <c r="G143" s="9">
        <f t="shared" si="10"/>
        <v>0</v>
      </c>
      <c r="H143" s="34">
        <v>1</v>
      </c>
      <c r="I143" s="9">
        <f t="shared" si="11"/>
        <v>0</v>
      </c>
      <c r="K143" s="5"/>
      <c r="L143" s="8"/>
      <c r="M143" s="10"/>
      <c r="N143" s="10"/>
      <c r="O143" s="1"/>
      <c r="P143" s="5"/>
    </row>
    <row r="144" spans="2:16" x14ac:dyDescent="0.25">
      <c r="B144" s="8"/>
      <c r="C144" s="10"/>
      <c r="D144" s="10"/>
      <c r="E144" s="10"/>
      <c r="F144" s="10"/>
      <c r="G144" s="9">
        <f t="shared" si="10"/>
        <v>0</v>
      </c>
      <c r="H144" s="34">
        <v>1</v>
      </c>
      <c r="I144" s="9">
        <f t="shared" si="11"/>
        <v>0</v>
      </c>
      <c r="K144" s="5"/>
      <c r="L144" s="8"/>
      <c r="M144" s="10"/>
      <c r="N144" s="10"/>
      <c r="O144" s="1"/>
      <c r="P144" s="5"/>
    </row>
    <row r="145" spans="2:16" x14ac:dyDescent="0.25">
      <c r="B145" s="8"/>
      <c r="C145" s="10"/>
      <c r="D145" s="10"/>
      <c r="E145" s="10"/>
      <c r="F145" s="10"/>
      <c r="G145" s="9">
        <f t="shared" si="10"/>
        <v>0</v>
      </c>
      <c r="H145" s="34">
        <v>1</v>
      </c>
      <c r="I145" s="9">
        <f t="shared" si="11"/>
        <v>0</v>
      </c>
      <c r="K145" s="5"/>
      <c r="L145" s="8"/>
      <c r="M145" s="10"/>
      <c r="N145" s="10"/>
      <c r="O145" s="1"/>
      <c r="P145" s="5"/>
    </row>
    <row r="146" spans="2:16" x14ac:dyDescent="0.25">
      <c r="B146" s="8"/>
      <c r="C146" s="10"/>
      <c r="D146" s="10"/>
      <c r="E146" s="10"/>
      <c r="F146" s="10"/>
      <c r="G146" s="9">
        <f t="shared" si="10"/>
        <v>0</v>
      </c>
      <c r="H146" s="34">
        <v>1</v>
      </c>
      <c r="I146" s="9">
        <f t="shared" si="11"/>
        <v>0</v>
      </c>
      <c r="K146" s="5"/>
      <c r="L146" s="8"/>
      <c r="M146" s="10"/>
      <c r="N146" s="10"/>
      <c r="O146" s="1"/>
      <c r="P146" s="5"/>
    </row>
    <row r="147" spans="2:16" x14ac:dyDescent="0.25">
      <c r="B147" s="8"/>
      <c r="K147" s="5"/>
      <c r="L147" s="8"/>
      <c r="P147" s="5"/>
    </row>
    <row r="148" spans="2:16" x14ac:dyDescent="0.25">
      <c r="B148" s="8" t="s">
        <v>35</v>
      </c>
      <c r="C148" t="s">
        <v>99</v>
      </c>
      <c r="K148" s="5"/>
      <c r="L148" s="8"/>
      <c r="M148" s="16" t="s">
        <v>54</v>
      </c>
      <c r="N148" s="16" t="s">
        <v>55</v>
      </c>
      <c r="O148" s="16" t="s">
        <v>113</v>
      </c>
      <c r="P148" s="5"/>
    </row>
    <row r="149" spans="2:16" x14ac:dyDescent="0.25">
      <c r="B149" s="8"/>
      <c r="C149" s="16" t="s">
        <v>31</v>
      </c>
      <c r="D149" s="16" t="s">
        <v>8</v>
      </c>
      <c r="E149" s="16" t="s">
        <v>3</v>
      </c>
      <c r="F149" s="16" t="s">
        <v>114</v>
      </c>
      <c r="G149" s="16" t="s">
        <v>3</v>
      </c>
      <c r="K149" s="5"/>
      <c r="L149" s="8"/>
      <c r="M149" s="10"/>
      <c r="N149" s="10"/>
      <c r="O149" s="1"/>
      <c r="P149" s="5"/>
    </row>
    <row r="150" spans="2:16" x14ac:dyDescent="0.25">
      <c r="B150" s="8"/>
      <c r="C150" s="10"/>
      <c r="D150" s="15"/>
      <c r="E150" s="9">
        <f>+IF(C150&lt;&gt;"",3,0)</f>
        <v>0</v>
      </c>
      <c r="F150" s="34">
        <v>1</v>
      </c>
      <c r="G150" s="9">
        <f>+E150*F150</f>
        <v>0</v>
      </c>
      <c r="K150" s="5"/>
      <c r="L150" s="8"/>
      <c r="M150" s="10"/>
      <c r="N150" s="10"/>
      <c r="O150" s="1"/>
      <c r="P150" s="5"/>
    </row>
    <row r="151" spans="2:16" x14ac:dyDescent="0.25">
      <c r="B151" s="8"/>
      <c r="C151" s="10"/>
      <c r="D151" s="15"/>
      <c r="E151" s="9">
        <f t="shared" ref="E151:E173" si="12">+IF(C151&lt;&gt;"",3,0)</f>
        <v>0</v>
      </c>
      <c r="F151" s="34">
        <v>1</v>
      </c>
      <c r="G151" s="9">
        <f t="shared" ref="G151:G173" si="13">+E151*F151</f>
        <v>0</v>
      </c>
      <c r="K151" s="5"/>
      <c r="L151" s="8"/>
      <c r="M151" s="10"/>
      <c r="N151" s="10"/>
      <c r="O151" s="1"/>
      <c r="P151" s="5"/>
    </row>
    <row r="152" spans="2:16" x14ac:dyDescent="0.25">
      <c r="B152" s="8"/>
      <c r="C152" s="10"/>
      <c r="D152" s="15"/>
      <c r="E152" s="9">
        <f t="shared" si="12"/>
        <v>0</v>
      </c>
      <c r="F152" s="34">
        <v>1</v>
      </c>
      <c r="G152" s="9">
        <f t="shared" si="13"/>
        <v>0</v>
      </c>
      <c r="K152" s="5"/>
      <c r="L152" s="8"/>
      <c r="M152" s="10"/>
      <c r="N152" s="10"/>
      <c r="O152" s="1"/>
      <c r="P152" s="5"/>
    </row>
    <row r="153" spans="2:16" x14ac:dyDescent="0.25">
      <c r="B153" s="8"/>
      <c r="C153" s="10"/>
      <c r="D153" s="15"/>
      <c r="E153" s="9">
        <f t="shared" si="12"/>
        <v>0</v>
      </c>
      <c r="F153" s="34">
        <v>1</v>
      </c>
      <c r="G153" s="9">
        <f t="shared" si="13"/>
        <v>0</v>
      </c>
      <c r="K153" s="5"/>
      <c r="L153" s="8"/>
      <c r="M153" s="10"/>
      <c r="N153" s="10"/>
      <c r="O153" s="1"/>
      <c r="P153" s="5"/>
    </row>
    <row r="154" spans="2:16" x14ac:dyDescent="0.25">
      <c r="B154" s="8"/>
      <c r="C154" s="10"/>
      <c r="D154" s="15"/>
      <c r="E154" s="9">
        <f t="shared" si="12"/>
        <v>0</v>
      </c>
      <c r="F154" s="34">
        <v>1</v>
      </c>
      <c r="G154" s="9">
        <f t="shared" si="13"/>
        <v>0</v>
      </c>
      <c r="K154" s="5"/>
      <c r="L154" s="8"/>
      <c r="M154" s="10"/>
      <c r="N154" s="10"/>
      <c r="O154" s="1"/>
      <c r="P154" s="5"/>
    </row>
    <row r="155" spans="2:16" x14ac:dyDescent="0.25">
      <c r="B155" s="8"/>
      <c r="C155" s="10"/>
      <c r="D155" s="15"/>
      <c r="E155" s="9">
        <f t="shared" si="12"/>
        <v>0</v>
      </c>
      <c r="F155" s="34">
        <v>1</v>
      </c>
      <c r="G155" s="9">
        <f t="shared" si="13"/>
        <v>0</v>
      </c>
      <c r="K155" s="5"/>
      <c r="L155" s="8"/>
      <c r="M155" s="10"/>
      <c r="N155" s="10"/>
      <c r="O155" s="1"/>
      <c r="P155" s="5"/>
    </row>
    <row r="156" spans="2:16" x14ac:dyDescent="0.25">
      <c r="B156" s="8"/>
      <c r="C156" s="10"/>
      <c r="D156" s="15"/>
      <c r="E156" s="9">
        <f t="shared" si="12"/>
        <v>0</v>
      </c>
      <c r="F156" s="34">
        <v>1</v>
      </c>
      <c r="G156" s="9">
        <f t="shared" si="13"/>
        <v>0</v>
      </c>
      <c r="K156" s="5"/>
      <c r="L156" s="8"/>
      <c r="M156" s="10"/>
      <c r="N156" s="10"/>
      <c r="O156" s="1"/>
      <c r="P156" s="5"/>
    </row>
    <row r="157" spans="2:16" x14ac:dyDescent="0.25">
      <c r="B157" s="8"/>
      <c r="C157" s="10"/>
      <c r="D157" s="15"/>
      <c r="E157" s="9">
        <f t="shared" si="12"/>
        <v>0</v>
      </c>
      <c r="F157" s="34">
        <v>1</v>
      </c>
      <c r="G157" s="9">
        <f t="shared" si="13"/>
        <v>0</v>
      </c>
      <c r="K157" s="5"/>
      <c r="L157" s="8"/>
      <c r="M157" s="10"/>
      <c r="N157" s="10"/>
      <c r="O157" s="1"/>
      <c r="P157" s="5"/>
    </row>
    <row r="158" spans="2:16" x14ac:dyDescent="0.25">
      <c r="B158" s="8"/>
      <c r="C158" s="10"/>
      <c r="D158" s="15"/>
      <c r="E158" s="9">
        <f t="shared" si="12"/>
        <v>0</v>
      </c>
      <c r="F158" s="34">
        <v>1</v>
      </c>
      <c r="G158" s="9">
        <f t="shared" si="13"/>
        <v>0</v>
      </c>
      <c r="K158" s="5"/>
      <c r="L158" s="8"/>
      <c r="M158" s="10"/>
      <c r="N158" s="10"/>
      <c r="O158" s="1"/>
      <c r="P158" s="5"/>
    </row>
    <row r="159" spans="2:16" x14ac:dyDescent="0.25">
      <c r="B159" s="8"/>
      <c r="C159" s="10"/>
      <c r="D159" s="15"/>
      <c r="E159" s="9">
        <f t="shared" si="12"/>
        <v>0</v>
      </c>
      <c r="F159" s="34">
        <v>1</v>
      </c>
      <c r="G159" s="9">
        <f t="shared" si="13"/>
        <v>0</v>
      </c>
      <c r="K159" s="5"/>
      <c r="L159" s="8"/>
      <c r="M159" s="10"/>
      <c r="N159" s="10"/>
      <c r="O159" s="1"/>
      <c r="P159" s="5"/>
    </row>
    <row r="160" spans="2:16" x14ac:dyDescent="0.25">
      <c r="B160" s="8"/>
      <c r="C160" s="10"/>
      <c r="D160" s="15"/>
      <c r="E160" s="9">
        <f t="shared" si="12"/>
        <v>0</v>
      </c>
      <c r="F160" s="34">
        <v>1</v>
      </c>
      <c r="G160" s="9">
        <f t="shared" si="13"/>
        <v>0</v>
      </c>
      <c r="K160" s="5"/>
      <c r="L160" s="8"/>
      <c r="M160" s="10"/>
      <c r="N160" s="10"/>
      <c r="O160" s="1"/>
      <c r="P160" s="5"/>
    </row>
    <row r="161" spans="2:16" x14ac:dyDescent="0.25">
      <c r="B161" s="8"/>
      <c r="C161" s="10"/>
      <c r="D161" s="15"/>
      <c r="E161" s="9">
        <f t="shared" si="12"/>
        <v>0</v>
      </c>
      <c r="F161" s="34">
        <v>1</v>
      </c>
      <c r="G161" s="9">
        <f t="shared" si="13"/>
        <v>0</v>
      </c>
      <c r="K161" s="5"/>
      <c r="L161" s="8"/>
      <c r="M161" s="10"/>
      <c r="N161" s="10"/>
      <c r="O161" s="1"/>
      <c r="P161" s="5"/>
    </row>
    <row r="162" spans="2:16" x14ac:dyDescent="0.25">
      <c r="B162" s="8"/>
      <c r="C162" s="10"/>
      <c r="D162" s="15"/>
      <c r="E162" s="9">
        <f t="shared" si="12"/>
        <v>0</v>
      </c>
      <c r="F162" s="34">
        <v>1</v>
      </c>
      <c r="G162" s="9">
        <f t="shared" si="13"/>
        <v>0</v>
      </c>
      <c r="K162" s="5"/>
      <c r="L162" s="8"/>
      <c r="M162" s="10"/>
      <c r="N162" s="10"/>
      <c r="O162" s="1"/>
      <c r="P162" s="5"/>
    </row>
    <row r="163" spans="2:16" x14ac:dyDescent="0.25">
      <c r="B163" s="8"/>
      <c r="C163" s="10"/>
      <c r="D163" s="15"/>
      <c r="E163" s="9">
        <f t="shared" si="12"/>
        <v>0</v>
      </c>
      <c r="F163" s="34">
        <v>1</v>
      </c>
      <c r="G163" s="9">
        <f t="shared" si="13"/>
        <v>0</v>
      </c>
      <c r="K163" s="5"/>
      <c r="L163" s="8"/>
      <c r="M163" s="10"/>
      <c r="N163" s="10"/>
      <c r="O163" s="1"/>
      <c r="P163" s="5"/>
    </row>
    <row r="164" spans="2:16" x14ac:dyDescent="0.25">
      <c r="B164" s="8"/>
      <c r="C164" s="10"/>
      <c r="D164" s="15"/>
      <c r="E164" s="9">
        <f t="shared" si="12"/>
        <v>0</v>
      </c>
      <c r="F164" s="34">
        <v>1</v>
      </c>
      <c r="G164" s="9">
        <f t="shared" si="13"/>
        <v>0</v>
      </c>
      <c r="K164" s="5"/>
      <c r="L164" s="8"/>
      <c r="M164" s="10"/>
      <c r="N164" s="10"/>
      <c r="O164" s="1"/>
      <c r="P164" s="5"/>
    </row>
    <row r="165" spans="2:16" x14ac:dyDescent="0.25">
      <c r="B165" s="8"/>
      <c r="C165" s="10"/>
      <c r="D165" s="15"/>
      <c r="E165" s="9">
        <f t="shared" si="12"/>
        <v>0</v>
      </c>
      <c r="F165" s="34">
        <v>1</v>
      </c>
      <c r="G165" s="9">
        <f t="shared" si="13"/>
        <v>0</v>
      </c>
      <c r="K165" s="5"/>
      <c r="L165" s="8"/>
      <c r="M165" s="10"/>
      <c r="N165" s="10"/>
      <c r="O165" s="1"/>
      <c r="P165" s="5"/>
    </row>
    <row r="166" spans="2:16" x14ac:dyDescent="0.25">
      <c r="B166" s="8"/>
      <c r="C166" s="10"/>
      <c r="D166" s="15"/>
      <c r="E166" s="9">
        <f t="shared" si="12"/>
        <v>0</v>
      </c>
      <c r="F166" s="34">
        <v>1</v>
      </c>
      <c r="G166" s="9">
        <f t="shared" si="13"/>
        <v>0</v>
      </c>
      <c r="K166" s="5"/>
      <c r="L166" s="8"/>
      <c r="M166" s="10"/>
      <c r="N166" s="10"/>
      <c r="O166" s="1"/>
      <c r="P166" s="5"/>
    </row>
    <row r="167" spans="2:16" x14ac:dyDescent="0.25">
      <c r="B167" s="8"/>
      <c r="C167" s="10"/>
      <c r="D167" s="15"/>
      <c r="E167" s="9">
        <f t="shared" si="12"/>
        <v>0</v>
      </c>
      <c r="F167" s="34">
        <v>1</v>
      </c>
      <c r="G167" s="9">
        <f t="shared" si="13"/>
        <v>0</v>
      </c>
      <c r="K167" s="5"/>
      <c r="L167" s="8"/>
      <c r="M167" s="10"/>
      <c r="N167" s="10"/>
      <c r="O167" s="1"/>
      <c r="P167" s="5"/>
    </row>
    <row r="168" spans="2:16" x14ac:dyDescent="0.25">
      <c r="B168" s="8"/>
      <c r="C168" s="10"/>
      <c r="D168" s="15"/>
      <c r="E168" s="9">
        <f t="shared" si="12"/>
        <v>0</v>
      </c>
      <c r="F168" s="34">
        <v>1</v>
      </c>
      <c r="G168" s="9">
        <f t="shared" si="13"/>
        <v>0</v>
      </c>
      <c r="K168" s="5"/>
      <c r="L168" s="8"/>
      <c r="M168" s="10"/>
      <c r="N168" s="10"/>
      <c r="O168" s="1"/>
      <c r="P168" s="5"/>
    </row>
    <row r="169" spans="2:16" x14ac:dyDescent="0.25">
      <c r="B169" s="8"/>
      <c r="C169" s="10"/>
      <c r="D169" s="15"/>
      <c r="E169" s="9">
        <f t="shared" si="12"/>
        <v>0</v>
      </c>
      <c r="F169" s="34">
        <v>1</v>
      </c>
      <c r="G169" s="9">
        <f t="shared" si="13"/>
        <v>0</v>
      </c>
      <c r="K169" s="5"/>
      <c r="L169" s="8"/>
      <c r="M169" s="10"/>
      <c r="N169" s="10"/>
      <c r="O169" s="1"/>
      <c r="P169" s="5"/>
    </row>
    <row r="170" spans="2:16" x14ac:dyDescent="0.25">
      <c r="B170" s="8"/>
      <c r="C170" s="10"/>
      <c r="D170" s="15"/>
      <c r="E170" s="9">
        <f t="shared" si="12"/>
        <v>0</v>
      </c>
      <c r="F170" s="34">
        <v>1</v>
      </c>
      <c r="G170" s="9">
        <f t="shared" si="13"/>
        <v>0</v>
      </c>
      <c r="K170" s="5"/>
      <c r="L170" s="8"/>
      <c r="M170" s="10"/>
      <c r="N170" s="10"/>
      <c r="O170" s="1"/>
      <c r="P170" s="5"/>
    </row>
    <row r="171" spans="2:16" x14ac:dyDescent="0.25">
      <c r="B171" s="8"/>
      <c r="C171" s="10"/>
      <c r="D171" s="15"/>
      <c r="E171" s="9">
        <f t="shared" si="12"/>
        <v>0</v>
      </c>
      <c r="F171" s="34">
        <v>1</v>
      </c>
      <c r="G171" s="9">
        <f t="shared" si="13"/>
        <v>0</v>
      </c>
      <c r="K171" s="5"/>
      <c r="L171" s="8"/>
      <c r="M171" s="10"/>
      <c r="N171" s="10"/>
      <c r="O171" s="1"/>
      <c r="P171" s="5"/>
    </row>
    <row r="172" spans="2:16" x14ac:dyDescent="0.25">
      <c r="B172" s="8"/>
      <c r="C172" s="10"/>
      <c r="D172" s="15"/>
      <c r="E172" s="9">
        <f t="shared" si="12"/>
        <v>0</v>
      </c>
      <c r="F172" s="34">
        <v>1</v>
      </c>
      <c r="G172" s="9">
        <f t="shared" si="13"/>
        <v>0</v>
      </c>
      <c r="K172" s="5"/>
      <c r="L172" s="8"/>
      <c r="M172" s="10"/>
      <c r="N172" s="10"/>
      <c r="O172" s="1"/>
      <c r="P172" s="5"/>
    </row>
    <row r="173" spans="2:16" x14ac:dyDescent="0.25">
      <c r="B173" s="8"/>
      <c r="C173" s="10"/>
      <c r="D173" s="15"/>
      <c r="E173" s="9">
        <f t="shared" si="12"/>
        <v>0</v>
      </c>
      <c r="F173" s="34">
        <v>1</v>
      </c>
      <c r="G173" s="9">
        <f t="shared" si="13"/>
        <v>0</v>
      </c>
      <c r="K173" s="5"/>
      <c r="L173" s="8"/>
      <c r="M173" s="10"/>
      <c r="N173" s="10"/>
      <c r="O173" s="1"/>
      <c r="P173" s="5"/>
    </row>
    <row r="174" spans="2:16" ht="16.5" thickBot="1" x14ac:dyDescent="0.3">
      <c r="B174" s="8"/>
      <c r="K174" s="5"/>
      <c r="L174" s="8"/>
      <c r="P174" s="5"/>
    </row>
    <row r="175" spans="2:16" ht="16.5" thickBot="1" x14ac:dyDescent="0.3">
      <c r="B175" s="8"/>
      <c r="E175" s="9">
        <f>+MIN(SUM(G118:G146)+SUM(E150:E173),10)</f>
        <v>0</v>
      </c>
      <c r="F175" s="7" t="s">
        <v>34</v>
      </c>
      <c r="G175" s="6">
        <f>+MIN(SUM(I118:I146)+SUM(G150:G173),10)</f>
        <v>0</v>
      </c>
      <c r="K175" s="5"/>
      <c r="L175" s="8"/>
      <c r="P175" s="5"/>
    </row>
    <row r="176" spans="2:16" x14ac:dyDescent="0.25">
      <c r="B176" s="8"/>
      <c r="K176" s="5"/>
      <c r="L176" s="8"/>
      <c r="P176" s="5"/>
    </row>
    <row r="177" spans="2:16" ht="16.5" thickBot="1" x14ac:dyDescent="0.3">
      <c r="B177" s="8" t="s">
        <v>51</v>
      </c>
      <c r="C177" s="16" t="s">
        <v>63</v>
      </c>
      <c r="D177" s="22" t="s">
        <v>3</v>
      </c>
      <c r="E177" s="16" t="s">
        <v>114</v>
      </c>
      <c r="F177" s="22" t="s">
        <v>3</v>
      </c>
      <c r="K177" s="5"/>
      <c r="L177" s="8"/>
      <c r="M177" s="16" t="s">
        <v>54</v>
      </c>
      <c r="N177" s="16" t="s">
        <v>55</v>
      </c>
      <c r="O177" s="16" t="s">
        <v>113</v>
      </c>
      <c r="P177" s="5"/>
    </row>
    <row r="178" spans="2:16" ht="16.5" thickBot="1" x14ac:dyDescent="0.3">
      <c r="B178" s="8"/>
      <c r="C178" s="21"/>
      <c r="D178" s="9">
        <f>+MIN(C178*5,5)</f>
        <v>0</v>
      </c>
      <c r="E178" s="36">
        <v>1</v>
      </c>
      <c r="F178" s="37">
        <f>+D178*E178</f>
        <v>0</v>
      </c>
      <c r="K178" s="5"/>
      <c r="L178" s="8"/>
      <c r="M178" s="10"/>
      <c r="N178" s="10"/>
      <c r="O178" s="1"/>
      <c r="P178" s="5"/>
    </row>
    <row r="179" spans="2:16" x14ac:dyDescent="0.25">
      <c r="B179" s="8"/>
      <c r="K179" s="5"/>
      <c r="L179" s="8"/>
      <c r="P179" s="5"/>
    </row>
    <row r="180" spans="2:16" x14ac:dyDescent="0.25">
      <c r="B180" s="8" t="s">
        <v>32</v>
      </c>
      <c r="C180" t="s">
        <v>29</v>
      </c>
      <c r="K180" s="5"/>
      <c r="L180" s="8"/>
      <c r="P180" s="5"/>
    </row>
    <row r="181" spans="2:16" x14ac:dyDescent="0.25">
      <c r="B181" s="8"/>
      <c r="C181" s="16" t="s">
        <v>28</v>
      </c>
      <c r="D181" s="16" t="s">
        <v>27</v>
      </c>
      <c r="E181" s="16" t="s">
        <v>26</v>
      </c>
      <c r="F181" s="16" t="s">
        <v>64</v>
      </c>
      <c r="G181" s="16" t="s">
        <v>3</v>
      </c>
      <c r="H181" s="16" t="s">
        <v>114</v>
      </c>
      <c r="I181" s="16" t="s">
        <v>3</v>
      </c>
      <c r="K181" s="5"/>
      <c r="L181" s="8"/>
      <c r="M181" s="16" t="s">
        <v>54</v>
      </c>
      <c r="N181" s="16" t="s">
        <v>55</v>
      </c>
      <c r="O181" s="16" t="s">
        <v>113</v>
      </c>
      <c r="P181" s="5"/>
    </row>
    <row r="182" spans="2:16" x14ac:dyDescent="0.25">
      <c r="B182" s="8"/>
      <c r="C182" s="10"/>
      <c r="D182" s="10"/>
      <c r="E182" s="17"/>
      <c r="F182" s="10"/>
      <c r="G182" s="9">
        <f>MIN(F182/6,6)</f>
        <v>0</v>
      </c>
      <c r="H182" s="34">
        <v>1</v>
      </c>
      <c r="I182" s="9">
        <f>+G182*H182</f>
        <v>0</v>
      </c>
      <c r="K182" s="5"/>
      <c r="L182" s="8"/>
      <c r="M182" s="10"/>
      <c r="N182" s="10"/>
      <c r="O182" s="1"/>
      <c r="P182" s="5"/>
    </row>
    <row r="183" spans="2:16" x14ac:dyDescent="0.25">
      <c r="B183" s="8"/>
      <c r="C183" s="10"/>
      <c r="D183" s="10"/>
      <c r="E183" s="17"/>
      <c r="F183" s="10"/>
      <c r="G183" s="9">
        <f t="shared" ref="G183:G209" si="14">MIN(F183/6,6)</f>
        <v>0</v>
      </c>
      <c r="H183" s="34">
        <v>1</v>
      </c>
      <c r="I183" s="9">
        <f t="shared" ref="I183:I209" si="15">+G183*H183</f>
        <v>0</v>
      </c>
      <c r="K183" s="5"/>
      <c r="L183" s="8"/>
      <c r="M183" s="10"/>
      <c r="N183" s="10"/>
      <c r="O183" s="1"/>
      <c r="P183" s="5"/>
    </row>
    <row r="184" spans="2:16" x14ac:dyDescent="0.25">
      <c r="B184" s="8"/>
      <c r="C184" s="10"/>
      <c r="D184" s="10"/>
      <c r="E184" s="17"/>
      <c r="F184" s="10"/>
      <c r="G184" s="9">
        <f t="shared" si="14"/>
        <v>0</v>
      </c>
      <c r="H184" s="34">
        <v>1</v>
      </c>
      <c r="I184" s="9">
        <f t="shared" si="15"/>
        <v>0</v>
      </c>
      <c r="K184" s="5"/>
      <c r="L184" s="8"/>
      <c r="M184" s="10"/>
      <c r="N184" s="10"/>
      <c r="O184" s="1"/>
      <c r="P184" s="5"/>
    </row>
    <row r="185" spans="2:16" x14ac:dyDescent="0.25">
      <c r="B185" s="8"/>
      <c r="C185" s="10"/>
      <c r="D185" s="10"/>
      <c r="E185" s="17"/>
      <c r="F185" s="10"/>
      <c r="G185" s="9">
        <f t="shared" si="14"/>
        <v>0</v>
      </c>
      <c r="H185" s="34">
        <v>1</v>
      </c>
      <c r="I185" s="9">
        <f t="shared" si="15"/>
        <v>0</v>
      </c>
      <c r="K185" s="5"/>
      <c r="L185" s="8"/>
      <c r="M185" s="10"/>
      <c r="N185" s="10"/>
      <c r="O185" s="1"/>
      <c r="P185" s="5"/>
    </row>
    <row r="186" spans="2:16" x14ac:dyDescent="0.25">
      <c r="B186" s="8"/>
      <c r="C186" s="10"/>
      <c r="D186" s="10"/>
      <c r="E186" s="17"/>
      <c r="F186" s="10"/>
      <c r="G186" s="9">
        <f t="shared" si="14"/>
        <v>0</v>
      </c>
      <c r="H186" s="34">
        <v>1</v>
      </c>
      <c r="I186" s="9">
        <f t="shared" si="15"/>
        <v>0</v>
      </c>
      <c r="K186" s="5"/>
      <c r="L186" s="8"/>
      <c r="M186" s="10"/>
      <c r="N186" s="10"/>
      <c r="O186" s="1"/>
      <c r="P186" s="5"/>
    </row>
    <row r="187" spans="2:16" x14ac:dyDescent="0.25">
      <c r="B187" s="8"/>
      <c r="C187" s="10"/>
      <c r="D187" s="10"/>
      <c r="E187" s="17"/>
      <c r="F187" s="10"/>
      <c r="G187" s="9">
        <f t="shared" si="14"/>
        <v>0</v>
      </c>
      <c r="H187" s="34">
        <v>1</v>
      </c>
      <c r="I187" s="9">
        <f t="shared" si="15"/>
        <v>0</v>
      </c>
      <c r="K187" s="5"/>
      <c r="L187" s="8"/>
      <c r="M187" s="10"/>
      <c r="N187" s="10"/>
      <c r="O187" s="1"/>
      <c r="P187" s="5"/>
    </row>
    <row r="188" spans="2:16" x14ac:dyDescent="0.25">
      <c r="B188" s="8"/>
      <c r="C188" s="10"/>
      <c r="D188" s="10"/>
      <c r="E188" s="17"/>
      <c r="F188" s="10"/>
      <c r="G188" s="9">
        <f t="shared" si="14"/>
        <v>0</v>
      </c>
      <c r="H188" s="34">
        <v>1</v>
      </c>
      <c r="I188" s="9">
        <f t="shared" si="15"/>
        <v>0</v>
      </c>
      <c r="K188" s="5"/>
      <c r="L188" s="8"/>
      <c r="M188" s="10"/>
      <c r="N188" s="10"/>
      <c r="O188" s="1"/>
      <c r="P188" s="5"/>
    </row>
    <row r="189" spans="2:16" x14ac:dyDescent="0.25">
      <c r="B189" s="8"/>
      <c r="C189" s="10"/>
      <c r="D189" s="10"/>
      <c r="E189" s="17"/>
      <c r="F189" s="10"/>
      <c r="G189" s="9">
        <f t="shared" si="14"/>
        <v>0</v>
      </c>
      <c r="H189" s="34">
        <v>1</v>
      </c>
      <c r="I189" s="9">
        <f t="shared" si="15"/>
        <v>0</v>
      </c>
      <c r="K189" s="5"/>
      <c r="L189" s="8"/>
      <c r="M189" s="10"/>
      <c r="N189" s="10"/>
      <c r="O189" s="1"/>
      <c r="P189" s="5"/>
    </row>
    <row r="190" spans="2:16" x14ac:dyDescent="0.25">
      <c r="B190" s="8"/>
      <c r="C190" s="10"/>
      <c r="D190" s="10"/>
      <c r="E190" s="17"/>
      <c r="F190" s="10"/>
      <c r="G190" s="9">
        <f t="shared" si="14"/>
        <v>0</v>
      </c>
      <c r="H190" s="34">
        <v>1</v>
      </c>
      <c r="I190" s="9">
        <f t="shared" si="15"/>
        <v>0</v>
      </c>
      <c r="K190" s="5"/>
      <c r="L190" s="8"/>
      <c r="M190" s="10"/>
      <c r="N190" s="10"/>
      <c r="O190" s="1"/>
      <c r="P190" s="5"/>
    </row>
    <row r="191" spans="2:16" x14ac:dyDescent="0.25">
      <c r="B191" s="8"/>
      <c r="C191" s="10"/>
      <c r="D191" s="10"/>
      <c r="E191" s="17"/>
      <c r="F191" s="10"/>
      <c r="G191" s="9">
        <f t="shared" si="14"/>
        <v>0</v>
      </c>
      <c r="H191" s="34">
        <v>1</v>
      </c>
      <c r="I191" s="9">
        <f t="shared" si="15"/>
        <v>0</v>
      </c>
      <c r="K191" s="5"/>
      <c r="L191" s="8"/>
      <c r="M191" s="10"/>
      <c r="N191" s="10"/>
      <c r="O191" s="1"/>
      <c r="P191" s="5"/>
    </row>
    <row r="192" spans="2:16" x14ac:dyDescent="0.25">
      <c r="B192" s="8"/>
      <c r="C192" s="10"/>
      <c r="D192" s="10"/>
      <c r="E192" s="17"/>
      <c r="F192" s="10"/>
      <c r="G192" s="9">
        <f t="shared" si="14"/>
        <v>0</v>
      </c>
      <c r="H192" s="34">
        <v>1</v>
      </c>
      <c r="I192" s="9">
        <f t="shared" si="15"/>
        <v>0</v>
      </c>
      <c r="K192" s="5"/>
      <c r="L192" s="8"/>
      <c r="M192" s="10"/>
      <c r="N192" s="10"/>
      <c r="O192" s="1"/>
      <c r="P192" s="5"/>
    </row>
    <row r="193" spans="2:16" x14ac:dyDescent="0.25">
      <c r="B193" s="8"/>
      <c r="C193" s="10"/>
      <c r="D193" s="10"/>
      <c r="E193" s="17"/>
      <c r="F193" s="10"/>
      <c r="G193" s="9">
        <f t="shared" si="14"/>
        <v>0</v>
      </c>
      <c r="H193" s="34">
        <v>1</v>
      </c>
      <c r="I193" s="9">
        <f t="shared" si="15"/>
        <v>0</v>
      </c>
      <c r="K193" s="5"/>
      <c r="L193" s="8"/>
      <c r="M193" s="10"/>
      <c r="N193" s="10"/>
      <c r="O193" s="1"/>
      <c r="P193" s="5"/>
    </row>
    <row r="194" spans="2:16" x14ac:dyDescent="0.25">
      <c r="B194" s="8"/>
      <c r="C194" s="10"/>
      <c r="D194" s="10"/>
      <c r="E194" s="17"/>
      <c r="F194" s="10"/>
      <c r="G194" s="9">
        <f t="shared" si="14"/>
        <v>0</v>
      </c>
      <c r="H194" s="34">
        <v>1</v>
      </c>
      <c r="I194" s="9">
        <f t="shared" si="15"/>
        <v>0</v>
      </c>
      <c r="K194" s="5"/>
      <c r="L194" s="8"/>
      <c r="M194" s="10"/>
      <c r="N194" s="10"/>
      <c r="O194" s="1"/>
      <c r="P194" s="5"/>
    </row>
    <row r="195" spans="2:16" x14ac:dyDescent="0.25">
      <c r="B195" s="8"/>
      <c r="C195" s="10"/>
      <c r="D195" s="10"/>
      <c r="E195" s="17"/>
      <c r="F195" s="10"/>
      <c r="G195" s="9">
        <f t="shared" si="14"/>
        <v>0</v>
      </c>
      <c r="H195" s="34">
        <v>1</v>
      </c>
      <c r="I195" s="9">
        <f t="shared" si="15"/>
        <v>0</v>
      </c>
      <c r="K195" s="5"/>
      <c r="L195" s="8"/>
      <c r="M195" s="10"/>
      <c r="N195" s="10"/>
      <c r="O195" s="1"/>
      <c r="P195" s="5"/>
    </row>
    <row r="196" spans="2:16" x14ac:dyDescent="0.25">
      <c r="B196" s="8"/>
      <c r="C196" s="10"/>
      <c r="D196" s="10"/>
      <c r="E196" s="17"/>
      <c r="F196" s="10"/>
      <c r="G196" s="9">
        <f t="shared" si="14"/>
        <v>0</v>
      </c>
      <c r="H196" s="34">
        <v>1</v>
      </c>
      <c r="I196" s="9">
        <f t="shared" si="15"/>
        <v>0</v>
      </c>
      <c r="K196" s="5"/>
      <c r="L196" s="8"/>
      <c r="M196" s="10"/>
      <c r="N196" s="10"/>
      <c r="O196" s="1"/>
      <c r="P196" s="5"/>
    </row>
    <row r="197" spans="2:16" x14ac:dyDescent="0.25">
      <c r="B197" s="8"/>
      <c r="C197" s="10"/>
      <c r="D197" s="10"/>
      <c r="E197" s="17"/>
      <c r="F197" s="10"/>
      <c r="G197" s="9">
        <f t="shared" si="14"/>
        <v>0</v>
      </c>
      <c r="H197" s="34">
        <v>1</v>
      </c>
      <c r="I197" s="9">
        <f t="shared" si="15"/>
        <v>0</v>
      </c>
      <c r="K197" s="5"/>
      <c r="L197" s="8"/>
      <c r="M197" s="10"/>
      <c r="N197" s="10"/>
      <c r="O197" s="1"/>
      <c r="P197" s="5"/>
    </row>
    <row r="198" spans="2:16" x14ac:dyDescent="0.25">
      <c r="B198" s="8"/>
      <c r="C198" s="10"/>
      <c r="D198" s="10"/>
      <c r="E198" s="17"/>
      <c r="F198" s="10"/>
      <c r="G198" s="9">
        <f t="shared" si="14"/>
        <v>0</v>
      </c>
      <c r="H198" s="34">
        <v>1</v>
      </c>
      <c r="I198" s="9">
        <f t="shared" si="15"/>
        <v>0</v>
      </c>
      <c r="K198" s="5"/>
      <c r="L198" s="8"/>
      <c r="M198" s="10"/>
      <c r="N198" s="10"/>
      <c r="O198" s="1"/>
      <c r="P198" s="5"/>
    </row>
    <row r="199" spans="2:16" x14ac:dyDescent="0.25">
      <c r="B199" s="8"/>
      <c r="C199" s="10"/>
      <c r="D199" s="10"/>
      <c r="E199" s="17"/>
      <c r="F199" s="10"/>
      <c r="G199" s="9">
        <f t="shared" si="14"/>
        <v>0</v>
      </c>
      <c r="H199" s="34">
        <v>1</v>
      </c>
      <c r="I199" s="9">
        <f t="shared" si="15"/>
        <v>0</v>
      </c>
      <c r="K199" s="5"/>
      <c r="L199" s="8"/>
      <c r="M199" s="10"/>
      <c r="N199" s="10"/>
      <c r="O199" s="1"/>
      <c r="P199" s="5"/>
    </row>
    <row r="200" spans="2:16" x14ac:dyDescent="0.25">
      <c r="B200" s="8"/>
      <c r="C200" s="10"/>
      <c r="D200" s="10"/>
      <c r="E200" s="17"/>
      <c r="F200" s="10"/>
      <c r="G200" s="9">
        <f t="shared" si="14"/>
        <v>0</v>
      </c>
      <c r="H200" s="34">
        <v>1</v>
      </c>
      <c r="I200" s="9">
        <f t="shared" si="15"/>
        <v>0</v>
      </c>
      <c r="K200" s="5"/>
      <c r="L200" s="8"/>
      <c r="M200" s="10"/>
      <c r="N200" s="10"/>
      <c r="O200" s="1"/>
      <c r="P200" s="5"/>
    </row>
    <row r="201" spans="2:16" x14ac:dyDescent="0.25">
      <c r="B201" s="8"/>
      <c r="C201" s="10"/>
      <c r="D201" s="10"/>
      <c r="E201" s="17"/>
      <c r="F201" s="10"/>
      <c r="G201" s="9">
        <f t="shared" si="14"/>
        <v>0</v>
      </c>
      <c r="H201" s="34">
        <v>1</v>
      </c>
      <c r="I201" s="9">
        <f t="shared" si="15"/>
        <v>0</v>
      </c>
      <c r="K201" s="5"/>
      <c r="L201" s="8"/>
      <c r="M201" s="10"/>
      <c r="N201" s="10"/>
      <c r="O201" s="1"/>
      <c r="P201" s="5"/>
    </row>
    <row r="202" spans="2:16" x14ac:dyDescent="0.25">
      <c r="B202" s="8"/>
      <c r="C202" s="10"/>
      <c r="D202" s="10"/>
      <c r="E202" s="17"/>
      <c r="F202" s="10"/>
      <c r="G202" s="9">
        <f t="shared" si="14"/>
        <v>0</v>
      </c>
      <c r="H202" s="34">
        <v>1</v>
      </c>
      <c r="I202" s="9">
        <f t="shared" si="15"/>
        <v>0</v>
      </c>
      <c r="K202" s="5"/>
      <c r="L202" s="8"/>
      <c r="M202" s="10"/>
      <c r="N202" s="10"/>
      <c r="O202" s="1"/>
      <c r="P202" s="5"/>
    </row>
    <row r="203" spans="2:16" x14ac:dyDescent="0.25">
      <c r="B203" s="8"/>
      <c r="C203" s="10"/>
      <c r="D203" s="10"/>
      <c r="E203" s="17"/>
      <c r="F203" s="10"/>
      <c r="G203" s="9">
        <f t="shared" si="14"/>
        <v>0</v>
      </c>
      <c r="H203" s="34">
        <v>1</v>
      </c>
      <c r="I203" s="9">
        <f t="shared" si="15"/>
        <v>0</v>
      </c>
      <c r="K203" s="5"/>
      <c r="L203" s="8"/>
      <c r="M203" s="10"/>
      <c r="N203" s="10"/>
      <c r="O203" s="1"/>
      <c r="P203" s="5"/>
    </row>
    <row r="204" spans="2:16" x14ac:dyDescent="0.25">
      <c r="B204" s="8"/>
      <c r="C204" s="10"/>
      <c r="D204" s="10"/>
      <c r="E204" s="17"/>
      <c r="F204" s="10"/>
      <c r="G204" s="9">
        <f t="shared" si="14"/>
        <v>0</v>
      </c>
      <c r="H204" s="34">
        <v>1</v>
      </c>
      <c r="I204" s="9">
        <f t="shared" si="15"/>
        <v>0</v>
      </c>
      <c r="K204" s="5"/>
      <c r="L204" s="8"/>
      <c r="M204" s="10"/>
      <c r="N204" s="10"/>
      <c r="O204" s="1"/>
      <c r="P204" s="5"/>
    </row>
    <row r="205" spans="2:16" x14ac:dyDescent="0.25">
      <c r="B205" s="8"/>
      <c r="C205" s="10"/>
      <c r="D205" s="10"/>
      <c r="E205" s="17"/>
      <c r="F205" s="10"/>
      <c r="G205" s="9">
        <f t="shared" si="14"/>
        <v>0</v>
      </c>
      <c r="H205" s="34">
        <v>1</v>
      </c>
      <c r="I205" s="9">
        <f t="shared" si="15"/>
        <v>0</v>
      </c>
      <c r="K205" s="5"/>
      <c r="L205" s="8"/>
      <c r="M205" s="10"/>
      <c r="N205" s="10"/>
      <c r="O205" s="1"/>
      <c r="P205" s="5"/>
    </row>
    <row r="206" spans="2:16" x14ac:dyDescent="0.25">
      <c r="B206" s="8"/>
      <c r="C206" s="10"/>
      <c r="D206" s="10"/>
      <c r="E206" s="17"/>
      <c r="F206" s="10"/>
      <c r="G206" s="9">
        <f t="shared" si="14"/>
        <v>0</v>
      </c>
      <c r="H206" s="34">
        <v>1</v>
      </c>
      <c r="I206" s="9">
        <f t="shared" si="15"/>
        <v>0</v>
      </c>
      <c r="K206" s="5"/>
      <c r="L206" s="8"/>
      <c r="M206" s="10"/>
      <c r="N206" s="10"/>
      <c r="O206" s="1"/>
      <c r="P206" s="5"/>
    </row>
    <row r="207" spans="2:16" x14ac:dyDescent="0.25">
      <c r="B207" s="8"/>
      <c r="C207" s="10"/>
      <c r="D207" s="10"/>
      <c r="E207" s="17"/>
      <c r="F207" s="10"/>
      <c r="G207" s="9">
        <f t="shared" si="14"/>
        <v>0</v>
      </c>
      <c r="H207" s="34">
        <v>1</v>
      </c>
      <c r="I207" s="9">
        <f t="shared" si="15"/>
        <v>0</v>
      </c>
      <c r="K207" s="5"/>
      <c r="L207" s="8"/>
      <c r="M207" s="10"/>
      <c r="N207" s="10"/>
      <c r="O207" s="1"/>
      <c r="P207" s="5"/>
    </row>
    <row r="208" spans="2:16" x14ac:dyDescent="0.25">
      <c r="B208" s="8"/>
      <c r="C208" s="10"/>
      <c r="D208" s="10"/>
      <c r="E208" s="17"/>
      <c r="F208" s="10"/>
      <c r="G208" s="9">
        <f t="shared" si="14"/>
        <v>0</v>
      </c>
      <c r="H208" s="34">
        <v>1</v>
      </c>
      <c r="I208" s="9">
        <f t="shared" si="15"/>
        <v>0</v>
      </c>
      <c r="K208" s="5"/>
      <c r="L208" s="8"/>
      <c r="M208" s="10"/>
      <c r="N208" s="10"/>
      <c r="O208" s="1"/>
      <c r="P208" s="5"/>
    </row>
    <row r="209" spans="2:16" ht="16.5" thickBot="1" x14ac:dyDescent="0.3">
      <c r="B209" s="8"/>
      <c r="C209" s="10"/>
      <c r="D209" s="10"/>
      <c r="E209" s="17"/>
      <c r="F209" s="10"/>
      <c r="G209" s="35">
        <f t="shared" si="14"/>
        <v>0</v>
      </c>
      <c r="H209" s="34">
        <v>1</v>
      </c>
      <c r="I209" s="9">
        <f t="shared" si="15"/>
        <v>0</v>
      </c>
      <c r="K209" s="5"/>
      <c r="L209" s="8"/>
      <c r="M209" s="10"/>
      <c r="N209" s="10"/>
      <c r="O209" s="1"/>
      <c r="P209" s="5"/>
    </row>
    <row r="210" spans="2:16" ht="16.5" thickBot="1" x14ac:dyDescent="0.3">
      <c r="B210" s="8"/>
      <c r="G210" s="9">
        <f>+MIN(SUM(G182:G209),6)</f>
        <v>0</v>
      </c>
      <c r="H210" s="7" t="s">
        <v>30</v>
      </c>
      <c r="I210" s="6">
        <f>+MIN(SUM(I182:I209),6)</f>
        <v>0</v>
      </c>
      <c r="K210" s="5"/>
      <c r="L210" s="8"/>
      <c r="P210" s="5"/>
    </row>
    <row r="211" spans="2:16" ht="16.5" thickBot="1" x14ac:dyDescent="0.3">
      <c r="B211" s="4"/>
      <c r="C211" s="3"/>
      <c r="D211" s="3"/>
      <c r="E211" s="3"/>
      <c r="F211" s="3"/>
      <c r="G211" s="3"/>
      <c r="H211" s="3"/>
      <c r="I211" s="3"/>
      <c r="J211" s="3"/>
      <c r="K211" s="2"/>
      <c r="L211" s="4"/>
      <c r="M211" s="3"/>
      <c r="N211" s="3"/>
      <c r="O211" s="3"/>
      <c r="P211" s="2"/>
    </row>
    <row r="213" spans="2:16" ht="16.5" thickBot="1" x14ac:dyDescent="0.3"/>
    <row r="214" spans="2:16" x14ac:dyDescent="0.25">
      <c r="B214" s="13" t="s">
        <v>25</v>
      </c>
      <c r="C214" s="12"/>
      <c r="D214" s="12"/>
      <c r="E214" s="12"/>
      <c r="F214" s="12"/>
      <c r="G214" s="12"/>
      <c r="H214" s="12"/>
      <c r="I214" s="12"/>
      <c r="J214" s="12"/>
      <c r="K214" s="11"/>
      <c r="L214" s="48" t="s">
        <v>53</v>
      </c>
      <c r="M214" s="49"/>
      <c r="N214" s="49"/>
      <c r="O214" s="49"/>
      <c r="P214" s="50"/>
    </row>
    <row r="215" spans="2:16" x14ac:dyDescent="0.25">
      <c r="B215" s="18"/>
      <c r="K215" s="5"/>
      <c r="L215" s="8"/>
      <c r="P215" s="5"/>
    </row>
    <row r="216" spans="2:16" x14ac:dyDescent="0.25">
      <c r="B216" s="8" t="s">
        <v>24</v>
      </c>
      <c r="C216" s="16" t="s">
        <v>23</v>
      </c>
      <c r="D216" s="16" t="s">
        <v>22</v>
      </c>
      <c r="E216" s="16" t="s">
        <v>65</v>
      </c>
      <c r="F216" s="16" t="s">
        <v>12</v>
      </c>
      <c r="G216" s="16" t="s">
        <v>3</v>
      </c>
      <c r="H216" s="16" t="s">
        <v>114</v>
      </c>
      <c r="I216" s="16" t="s">
        <v>3</v>
      </c>
      <c r="K216" s="5"/>
      <c r="L216" s="8"/>
      <c r="M216" s="16" t="s">
        <v>54</v>
      </c>
      <c r="N216" s="16" t="s">
        <v>55</v>
      </c>
      <c r="O216" s="16" t="s">
        <v>113</v>
      </c>
      <c r="P216" s="5"/>
    </row>
    <row r="217" spans="2:16" x14ac:dyDescent="0.25">
      <c r="B217" s="8"/>
      <c r="C217" s="10"/>
      <c r="D217" s="10"/>
      <c r="E217" s="10"/>
      <c r="F217" s="10"/>
      <c r="G217" s="9">
        <f>MIN(IF(F217="Tiempo completo",1,IF(F217="Tiempo parcial",0.5,0))*E217*0.25,10)</f>
        <v>0</v>
      </c>
      <c r="H217" s="34">
        <v>1</v>
      </c>
      <c r="I217" s="9">
        <f>+G217*H217</f>
        <v>0</v>
      </c>
      <c r="K217" s="5"/>
      <c r="L217" s="8"/>
      <c r="M217" s="10"/>
      <c r="N217" s="10"/>
      <c r="O217" s="1"/>
      <c r="P217" s="5"/>
    </row>
    <row r="218" spans="2:16" x14ac:dyDescent="0.25">
      <c r="B218" s="8"/>
      <c r="C218" s="10"/>
      <c r="D218" s="10"/>
      <c r="E218" s="10"/>
      <c r="F218" s="10"/>
      <c r="G218" s="9">
        <f t="shared" ref="G218:G242" si="16">MIN(IF(F218="Tiempo completo",1,IF(F218="Tiempo parcial",0.5,0))*E218*0.25,10)</f>
        <v>0</v>
      </c>
      <c r="H218" s="34">
        <v>1</v>
      </c>
      <c r="I218" s="9">
        <f t="shared" ref="I218:I242" si="17">+G218*H218</f>
        <v>0</v>
      </c>
      <c r="K218" s="5"/>
      <c r="L218" s="8"/>
      <c r="M218" s="10"/>
      <c r="N218" s="10"/>
      <c r="O218" s="1"/>
      <c r="P218" s="5"/>
    </row>
    <row r="219" spans="2:16" x14ac:dyDescent="0.25">
      <c r="B219" s="8"/>
      <c r="C219" s="10"/>
      <c r="D219" s="10"/>
      <c r="E219" s="10"/>
      <c r="F219" s="10"/>
      <c r="G219" s="9">
        <f t="shared" si="16"/>
        <v>0</v>
      </c>
      <c r="H219" s="34">
        <v>1</v>
      </c>
      <c r="I219" s="9">
        <f t="shared" si="17"/>
        <v>0</v>
      </c>
      <c r="K219" s="5"/>
      <c r="L219" s="8"/>
      <c r="M219" s="10"/>
      <c r="N219" s="10"/>
      <c r="O219" s="1"/>
      <c r="P219" s="5"/>
    </row>
    <row r="220" spans="2:16" x14ac:dyDescent="0.25">
      <c r="B220" s="8"/>
      <c r="C220" s="10"/>
      <c r="D220" s="10"/>
      <c r="E220" s="10"/>
      <c r="F220" s="10"/>
      <c r="G220" s="9">
        <f t="shared" si="16"/>
        <v>0</v>
      </c>
      <c r="H220" s="34">
        <v>1</v>
      </c>
      <c r="I220" s="9">
        <f t="shared" si="17"/>
        <v>0</v>
      </c>
      <c r="K220" s="5"/>
      <c r="L220" s="8"/>
      <c r="M220" s="10"/>
      <c r="N220" s="10"/>
      <c r="O220" s="1"/>
      <c r="P220" s="5"/>
    </row>
    <row r="221" spans="2:16" x14ac:dyDescent="0.25">
      <c r="B221" s="8"/>
      <c r="C221" s="10"/>
      <c r="D221" s="10"/>
      <c r="E221" s="10"/>
      <c r="F221" s="10"/>
      <c r="G221" s="9">
        <f t="shared" si="16"/>
        <v>0</v>
      </c>
      <c r="H221" s="34">
        <v>1</v>
      </c>
      <c r="I221" s="9">
        <f t="shared" si="17"/>
        <v>0</v>
      </c>
      <c r="K221" s="5"/>
      <c r="L221" s="8"/>
      <c r="M221" s="10"/>
      <c r="N221" s="10"/>
      <c r="O221" s="1"/>
      <c r="P221" s="5"/>
    </row>
    <row r="222" spans="2:16" x14ac:dyDescent="0.25">
      <c r="B222" s="8"/>
      <c r="C222" s="10"/>
      <c r="D222" s="10"/>
      <c r="E222" s="10"/>
      <c r="F222" s="10"/>
      <c r="G222" s="9">
        <f t="shared" si="16"/>
        <v>0</v>
      </c>
      <c r="H222" s="34">
        <v>1</v>
      </c>
      <c r="I222" s="9">
        <f t="shared" si="17"/>
        <v>0</v>
      </c>
      <c r="K222" s="5"/>
      <c r="L222" s="8"/>
      <c r="M222" s="10"/>
      <c r="N222" s="10"/>
      <c r="O222" s="1"/>
      <c r="P222" s="5"/>
    </row>
    <row r="223" spans="2:16" x14ac:dyDescent="0.25">
      <c r="B223" s="8"/>
      <c r="C223" s="10"/>
      <c r="D223" s="10"/>
      <c r="E223" s="10"/>
      <c r="F223" s="10"/>
      <c r="G223" s="9">
        <f t="shared" si="16"/>
        <v>0</v>
      </c>
      <c r="H223" s="34">
        <v>1</v>
      </c>
      <c r="I223" s="9">
        <f t="shared" si="17"/>
        <v>0</v>
      </c>
      <c r="K223" s="5"/>
      <c r="L223" s="8"/>
      <c r="M223" s="10"/>
      <c r="N223" s="10"/>
      <c r="O223" s="1"/>
      <c r="P223" s="5"/>
    </row>
    <row r="224" spans="2:16" x14ac:dyDescent="0.25">
      <c r="B224" s="8"/>
      <c r="C224" s="10"/>
      <c r="D224" s="10"/>
      <c r="E224" s="10"/>
      <c r="F224" s="10"/>
      <c r="G224" s="9">
        <f t="shared" si="16"/>
        <v>0</v>
      </c>
      <c r="H224" s="34">
        <v>1</v>
      </c>
      <c r="I224" s="9">
        <f t="shared" si="17"/>
        <v>0</v>
      </c>
      <c r="K224" s="5"/>
      <c r="L224" s="8"/>
      <c r="M224" s="10"/>
      <c r="N224" s="10"/>
      <c r="O224" s="1"/>
      <c r="P224" s="5"/>
    </row>
    <row r="225" spans="2:16" x14ac:dyDescent="0.25">
      <c r="B225" s="8"/>
      <c r="C225" s="10"/>
      <c r="D225" s="10"/>
      <c r="E225" s="10"/>
      <c r="F225" s="10"/>
      <c r="G225" s="9">
        <f t="shared" si="16"/>
        <v>0</v>
      </c>
      <c r="H225" s="34">
        <v>1</v>
      </c>
      <c r="I225" s="9">
        <f t="shared" si="17"/>
        <v>0</v>
      </c>
      <c r="K225" s="5"/>
      <c r="L225" s="8"/>
      <c r="M225" s="10"/>
      <c r="N225" s="10"/>
      <c r="O225" s="1"/>
      <c r="P225" s="5"/>
    </row>
    <row r="226" spans="2:16" x14ac:dyDescent="0.25">
      <c r="B226" s="8"/>
      <c r="C226" s="10"/>
      <c r="D226" s="10"/>
      <c r="E226" s="10"/>
      <c r="F226" s="10"/>
      <c r="G226" s="9">
        <f t="shared" si="16"/>
        <v>0</v>
      </c>
      <c r="H226" s="34">
        <v>1</v>
      </c>
      <c r="I226" s="9">
        <f t="shared" si="17"/>
        <v>0</v>
      </c>
      <c r="K226" s="5"/>
      <c r="L226" s="8"/>
      <c r="M226" s="10"/>
      <c r="N226" s="10"/>
      <c r="O226" s="1"/>
      <c r="P226" s="5"/>
    </row>
    <row r="227" spans="2:16" x14ac:dyDescent="0.25">
      <c r="B227" s="8"/>
      <c r="C227" s="10"/>
      <c r="D227" s="10"/>
      <c r="E227" s="10"/>
      <c r="F227" s="10"/>
      <c r="G227" s="9">
        <f t="shared" si="16"/>
        <v>0</v>
      </c>
      <c r="H227" s="34">
        <v>1</v>
      </c>
      <c r="I227" s="9">
        <f t="shared" si="17"/>
        <v>0</v>
      </c>
      <c r="K227" s="5"/>
      <c r="L227" s="8"/>
      <c r="M227" s="10"/>
      <c r="N227" s="10"/>
      <c r="O227" s="1"/>
      <c r="P227" s="5"/>
    </row>
    <row r="228" spans="2:16" x14ac:dyDescent="0.25">
      <c r="B228" s="8"/>
      <c r="C228" s="10"/>
      <c r="D228" s="10"/>
      <c r="E228" s="10"/>
      <c r="F228" s="10"/>
      <c r="G228" s="9">
        <f t="shared" si="16"/>
        <v>0</v>
      </c>
      <c r="H228" s="34">
        <v>1</v>
      </c>
      <c r="I228" s="9">
        <f t="shared" si="17"/>
        <v>0</v>
      </c>
      <c r="K228" s="5"/>
      <c r="L228" s="8"/>
      <c r="M228" s="10"/>
      <c r="N228" s="10"/>
      <c r="O228" s="1"/>
      <c r="P228" s="5"/>
    </row>
    <row r="229" spans="2:16" x14ac:dyDescent="0.25">
      <c r="B229" s="8"/>
      <c r="C229" s="10"/>
      <c r="D229" s="10"/>
      <c r="E229" s="10"/>
      <c r="F229" s="10"/>
      <c r="G229" s="9">
        <f t="shared" si="16"/>
        <v>0</v>
      </c>
      <c r="H229" s="34">
        <v>1</v>
      </c>
      <c r="I229" s="9">
        <f t="shared" si="17"/>
        <v>0</v>
      </c>
      <c r="K229" s="5"/>
      <c r="L229" s="8"/>
      <c r="M229" s="10"/>
      <c r="N229" s="10"/>
      <c r="O229" s="1"/>
      <c r="P229" s="5"/>
    </row>
    <row r="230" spans="2:16" x14ac:dyDescent="0.25">
      <c r="B230" s="8"/>
      <c r="C230" s="10"/>
      <c r="D230" s="10"/>
      <c r="E230" s="10"/>
      <c r="F230" s="10"/>
      <c r="G230" s="9">
        <f t="shared" si="16"/>
        <v>0</v>
      </c>
      <c r="H230" s="34">
        <v>1</v>
      </c>
      <c r="I230" s="9">
        <f t="shared" si="17"/>
        <v>0</v>
      </c>
      <c r="K230" s="5"/>
      <c r="L230" s="8"/>
      <c r="M230" s="10"/>
      <c r="N230" s="10"/>
      <c r="O230" s="1"/>
      <c r="P230" s="5"/>
    </row>
    <row r="231" spans="2:16" x14ac:dyDescent="0.25">
      <c r="B231" s="8"/>
      <c r="C231" s="10"/>
      <c r="D231" s="10"/>
      <c r="E231" s="10"/>
      <c r="F231" s="10"/>
      <c r="G231" s="9">
        <f t="shared" si="16"/>
        <v>0</v>
      </c>
      <c r="H231" s="34">
        <v>1</v>
      </c>
      <c r="I231" s="9">
        <f t="shared" si="17"/>
        <v>0</v>
      </c>
      <c r="K231" s="5"/>
      <c r="L231" s="8"/>
      <c r="M231" s="10"/>
      <c r="N231" s="10"/>
      <c r="O231" s="1"/>
      <c r="P231" s="5"/>
    </row>
    <row r="232" spans="2:16" x14ac:dyDescent="0.25">
      <c r="B232" s="8"/>
      <c r="C232" s="10"/>
      <c r="D232" s="10"/>
      <c r="E232" s="10"/>
      <c r="F232" s="10"/>
      <c r="G232" s="9">
        <f t="shared" si="16"/>
        <v>0</v>
      </c>
      <c r="H232" s="34">
        <v>1</v>
      </c>
      <c r="I232" s="9">
        <f t="shared" si="17"/>
        <v>0</v>
      </c>
      <c r="K232" s="5"/>
      <c r="L232" s="8"/>
      <c r="M232" s="10"/>
      <c r="N232" s="10"/>
      <c r="O232" s="1"/>
      <c r="P232" s="5"/>
    </row>
    <row r="233" spans="2:16" x14ac:dyDescent="0.25">
      <c r="B233" s="8"/>
      <c r="C233" s="10"/>
      <c r="D233" s="10"/>
      <c r="E233" s="10"/>
      <c r="F233" s="10"/>
      <c r="G233" s="9">
        <f t="shared" si="16"/>
        <v>0</v>
      </c>
      <c r="H233" s="34">
        <v>1</v>
      </c>
      <c r="I233" s="9">
        <f t="shared" si="17"/>
        <v>0</v>
      </c>
      <c r="K233" s="5"/>
      <c r="L233" s="8"/>
      <c r="M233" s="10"/>
      <c r="N233" s="10"/>
      <c r="O233" s="1"/>
      <c r="P233" s="5"/>
    </row>
    <row r="234" spans="2:16" x14ac:dyDescent="0.25">
      <c r="B234" s="8"/>
      <c r="C234" s="10"/>
      <c r="D234" s="10"/>
      <c r="E234" s="10"/>
      <c r="F234" s="10"/>
      <c r="G234" s="9">
        <f t="shared" si="16"/>
        <v>0</v>
      </c>
      <c r="H234" s="34">
        <v>1</v>
      </c>
      <c r="I234" s="9">
        <f t="shared" si="17"/>
        <v>0</v>
      </c>
      <c r="K234" s="5"/>
      <c r="L234" s="8"/>
      <c r="M234" s="10"/>
      <c r="N234" s="10"/>
      <c r="O234" s="1"/>
      <c r="P234" s="5"/>
    </row>
    <row r="235" spans="2:16" x14ac:dyDescent="0.25">
      <c r="B235" s="8"/>
      <c r="C235" s="10"/>
      <c r="D235" s="10"/>
      <c r="E235" s="10"/>
      <c r="F235" s="10"/>
      <c r="G235" s="9">
        <f t="shared" si="16"/>
        <v>0</v>
      </c>
      <c r="H235" s="34">
        <v>1</v>
      </c>
      <c r="I235" s="9">
        <f t="shared" si="17"/>
        <v>0</v>
      </c>
      <c r="K235" s="5"/>
      <c r="L235" s="8"/>
      <c r="M235" s="10"/>
      <c r="N235" s="10"/>
      <c r="O235" s="1"/>
      <c r="P235" s="5"/>
    </row>
    <row r="236" spans="2:16" x14ac:dyDescent="0.25">
      <c r="B236" s="8"/>
      <c r="C236" s="10"/>
      <c r="D236" s="10"/>
      <c r="E236" s="10"/>
      <c r="F236" s="10"/>
      <c r="G236" s="9">
        <f t="shared" si="16"/>
        <v>0</v>
      </c>
      <c r="H236" s="34">
        <v>1</v>
      </c>
      <c r="I236" s="9">
        <f t="shared" si="17"/>
        <v>0</v>
      </c>
      <c r="K236" s="5"/>
      <c r="L236" s="8"/>
      <c r="M236" s="10"/>
      <c r="N236" s="10"/>
      <c r="O236" s="1"/>
      <c r="P236" s="5"/>
    </row>
    <row r="237" spans="2:16" x14ac:dyDescent="0.25">
      <c r="B237" s="8"/>
      <c r="C237" s="10"/>
      <c r="D237" s="10"/>
      <c r="E237" s="10"/>
      <c r="F237" s="10"/>
      <c r="G237" s="9">
        <f t="shared" si="16"/>
        <v>0</v>
      </c>
      <c r="H237" s="34">
        <v>1</v>
      </c>
      <c r="I237" s="9">
        <f t="shared" si="17"/>
        <v>0</v>
      </c>
      <c r="K237" s="5"/>
      <c r="L237" s="8"/>
      <c r="M237" s="10"/>
      <c r="N237" s="10"/>
      <c r="O237" s="1"/>
      <c r="P237" s="5"/>
    </row>
    <row r="238" spans="2:16" x14ac:dyDescent="0.25">
      <c r="B238" s="8"/>
      <c r="C238" s="10"/>
      <c r="D238" s="10"/>
      <c r="E238" s="10"/>
      <c r="F238" s="10"/>
      <c r="G238" s="9">
        <f t="shared" si="16"/>
        <v>0</v>
      </c>
      <c r="H238" s="34">
        <v>1</v>
      </c>
      <c r="I238" s="9">
        <f t="shared" si="17"/>
        <v>0</v>
      </c>
      <c r="K238" s="5"/>
      <c r="L238" s="8"/>
      <c r="M238" s="10"/>
      <c r="N238" s="10"/>
      <c r="O238" s="1"/>
      <c r="P238" s="5"/>
    </row>
    <row r="239" spans="2:16" x14ac:dyDescent="0.25">
      <c r="B239" s="8"/>
      <c r="C239" s="10"/>
      <c r="D239" s="10"/>
      <c r="E239" s="10"/>
      <c r="F239" s="10"/>
      <c r="G239" s="9">
        <f t="shared" si="16"/>
        <v>0</v>
      </c>
      <c r="H239" s="34">
        <v>1</v>
      </c>
      <c r="I239" s="9">
        <f t="shared" si="17"/>
        <v>0</v>
      </c>
      <c r="K239" s="5"/>
      <c r="L239" s="8"/>
      <c r="M239" s="10"/>
      <c r="N239" s="10"/>
      <c r="O239" s="1"/>
      <c r="P239" s="5"/>
    </row>
    <row r="240" spans="2:16" x14ac:dyDescent="0.25">
      <c r="B240" s="8"/>
      <c r="C240" s="10"/>
      <c r="D240" s="10"/>
      <c r="E240" s="10"/>
      <c r="F240" s="10"/>
      <c r="G240" s="9">
        <f t="shared" si="16"/>
        <v>0</v>
      </c>
      <c r="H240" s="34">
        <v>1</v>
      </c>
      <c r="I240" s="9">
        <f t="shared" si="17"/>
        <v>0</v>
      </c>
      <c r="K240" s="5"/>
      <c r="L240" s="8"/>
      <c r="M240" s="10"/>
      <c r="N240" s="10"/>
      <c r="O240" s="1"/>
      <c r="P240" s="5"/>
    </row>
    <row r="241" spans="2:16" x14ac:dyDescent="0.25">
      <c r="B241" s="8"/>
      <c r="C241" s="10"/>
      <c r="D241" s="10"/>
      <c r="E241" s="10"/>
      <c r="F241" s="10"/>
      <c r="G241" s="9">
        <f t="shared" si="16"/>
        <v>0</v>
      </c>
      <c r="H241" s="34">
        <v>1</v>
      </c>
      <c r="I241" s="9">
        <f t="shared" si="17"/>
        <v>0</v>
      </c>
      <c r="K241" s="5"/>
      <c r="L241" s="8"/>
      <c r="M241" s="10"/>
      <c r="N241" s="10"/>
      <c r="O241" s="1"/>
      <c r="P241" s="5"/>
    </row>
    <row r="242" spans="2:16" ht="16.5" thickBot="1" x14ac:dyDescent="0.3">
      <c r="B242" s="8"/>
      <c r="C242" s="10"/>
      <c r="D242" s="10"/>
      <c r="E242" s="10"/>
      <c r="F242" s="10"/>
      <c r="G242" s="35">
        <f t="shared" si="16"/>
        <v>0</v>
      </c>
      <c r="H242" s="34">
        <v>1</v>
      </c>
      <c r="I242" s="9">
        <f t="shared" si="17"/>
        <v>0</v>
      </c>
      <c r="K242" s="5"/>
      <c r="L242" s="8"/>
      <c r="M242" s="10"/>
      <c r="N242" s="10"/>
      <c r="O242" s="1"/>
      <c r="P242" s="5"/>
    </row>
    <row r="243" spans="2:16" ht="16.5" thickBot="1" x14ac:dyDescent="0.3">
      <c r="B243" s="8"/>
      <c r="G243" s="38">
        <f>+MIN(SUM(G217:G242),10)</f>
        <v>0</v>
      </c>
      <c r="H243" s="7" t="s">
        <v>21</v>
      </c>
      <c r="I243" s="14">
        <f>+MIN(SUM(I217:I242),10)</f>
        <v>0</v>
      </c>
      <c r="K243" s="5"/>
      <c r="L243" s="8"/>
      <c r="P243" s="5"/>
    </row>
    <row r="244" spans="2:16" ht="16.5" thickBot="1" x14ac:dyDescent="0.3">
      <c r="B244" s="4"/>
      <c r="C244" s="3"/>
      <c r="D244" s="3"/>
      <c r="E244" s="3"/>
      <c r="F244" s="3"/>
      <c r="G244" s="3"/>
      <c r="H244" s="3"/>
      <c r="I244" s="3"/>
      <c r="J244" s="3"/>
      <c r="K244" s="2"/>
      <c r="L244" s="4"/>
      <c r="M244" s="3"/>
      <c r="N244" s="3"/>
      <c r="O244" s="3"/>
      <c r="P244" s="2"/>
    </row>
    <row r="245" spans="2:16" ht="16.5" thickBot="1" x14ac:dyDescent="0.3"/>
    <row r="246" spans="2:16" x14ac:dyDescent="0.25">
      <c r="B246" s="13" t="s">
        <v>20</v>
      </c>
      <c r="C246" s="12"/>
      <c r="D246" s="12"/>
      <c r="E246" s="12"/>
      <c r="F246" s="12"/>
      <c r="G246" s="12"/>
      <c r="H246" s="12"/>
      <c r="I246" s="12"/>
      <c r="J246" s="12"/>
      <c r="K246" s="11"/>
      <c r="L246" s="48" t="s">
        <v>53</v>
      </c>
      <c r="M246" s="49"/>
      <c r="N246" s="49"/>
      <c r="O246" s="49"/>
      <c r="P246" s="50"/>
    </row>
    <row r="247" spans="2:16" x14ac:dyDescent="0.25">
      <c r="B247" s="8"/>
      <c r="K247" s="5"/>
      <c r="L247" s="8"/>
      <c r="P247" s="5"/>
    </row>
    <row r="248" spans="2:16" x14ac:dyDescent="0.25">
      <c r="B248" s="8" t="s">
        <v>19</v>
      </c>
      <c r="C248" s="16" t="s">
        <v>18</v>
      </c>
      <c r="D248" s="16" t="s">
        <v>17</v>
      </c>
      <c r="E248" s="16" t="s">
        <v>16</v>
      </c>
      <c r="F248" s="16" t="s">
        <v>3</v>
      </c>
      <c r="G248" s="16" t="s">
        <v>114</v>
      </c>
      <c r="H248" s="16" t="s">
        <v>3</v>
      </c>
      <c r="K248" s="5"/>
      <c r="L248" s="8"/>
      <c r="M248" s="16" t="s">
        <v>54</v>
      </c>
      <c r="N248" s="16" t="s">
        <v>55</v>
      </c>
      <c r="O248" s="16" t="s">
        <v>113</v>
      </c>
      <c r="P248" s="5"/>
    </row>
    <row r="249" spans="2:16" x14ac:dyDescent="0.25">
      <c r="B249" s="8"/>
      <c r="C249" s="10"/>
      <c r="D249" s="10"/>
      <c r="E249" s="10"/>
      <c r="F249" s="9">
        <f>IF(E249="B1",1,IF(E249="B2",2,IF(E249="C1",3,IF(E249="C2",4,0))))</f>
        <v>0</v>
      </c>
      <c r="G249" s="34">
        <v>1</v>
      </c>
      <c r="H249" s="9">
        <f>+F249*G249</f>
        <v>0</v>
      </c>
      <c r="K249" s="5"/>
      <c r="L249" s="8"/>
      <c r="M249" s="10"/>
      <c r="N249" s="10"/>
      <c r="O249" s="1"/>
      <c r="P249" s="5"/>
    </row>
    <row r="250" spans="2:16" x14ac:dyDescent="0.25">
      <c r="B250" s="8"/>
      <c r="C250" s="10"/>
      <c r="D250" s="10"/>
      <c r="E250" s="10"/>
      <c r="F250" s="9">
        <f t="shared" ref="F250:F253" si="18">IF(E250="B1",1,IF(E250="B2",2,IF(E250="C1",3,IF(E250="C2",4,0))))</f>
        <v>0</v>
      </c>
      <c r="G250" s="34">
        <v>1</v>
      </c>
      <c r="H250" s="9">
        <f t="shared" ref="H250:H253" si="19">+F250*G250</f>
        <v>0</v>
      </c>
      <c r="K250" s="5"/>
      <c r="L250" s="8"/>
      <c r="M250" s="10"/>
      <c r="N250" s="10"/>
      <c r="O250" s="1"/>
      <c r="P250" s="5"/>
    </row>
    <row r="251" spans="2:16" x14ac:dyDescent="0.25">
      <c r="B251" s="8"/>
      <c r="C251" s="10"/>
      <c r="D251" s="10"/>
      <c r="E251" s="10"/>
      <c r="F251" s="9">
        <f t="shared" si="18"/>
        <v>0</v>
      </c>
      <c r="G251" s="34">
        <v>1</v>
      </c>
      <c r="H251" s="9">
        <f t="shared" si="19"/>
        <v>0</v>
      </c>
      <c r="K251" s="5"/>
      <c r="L251" s="8"/>
      <c r="M251" s="10"/>
      <c r="N251" s="10"/>
      <c r="O251" s="1"/>
      <c r="P251" s="5"/>
    </row>
    <row r="252" spans="2:16" x14ac:dyDescent="0.25">
      <c r="B252" s="8"/>
      <c r="C252" s="10"/>
      <c r="D252" s="10"/>
      <c r="E252" s="10"/>
      <c r="F252" s="9">
        <f t="shared" si="18"/>
        <v>0</v>
      </c>
      <c r="G252" s="34">
        <v>1</v>
      </c>
      <c r="H252" s="9">
        <f t="shared" si="19"/>
        <v>0</v>
      </c>
      <c r="K252" s="5"/>
      <c r="L252" s="8"/>
      <c r="M252" s="10"/>
      <c r="N252" s="10"/>
      <c r="O252" s="1"/>
      <c r="P252" s="5"/>
    </row>
    <row r="253" spans="2:16" x14ac:dyDescent="0.25">
      <c r="B253" s="8"/>
      <c r="C253" s="10"/>
      <c r="D253" s="10"/>
      <c r="E253" s="10"/>
      <c r="F253" s="9">
        <f t="shared" si="18"/>
        <v>0</v>
      </c>
      <c r="G253" s="34">
        <v>1</v>
      </c>
      <c r="H253" s="9">
        <f t="shared" si="19"/>
        <v>0</v>
      </c>
      <c r="K253" s="5"/>
      <c r="L253" s="8"/>
      <c r="M253" s="10"/>
      <c r="N253" s="10"/>
      <c r="O253" s="1"/>
      <c r="P253" s="5"/>
    </row>
    <row r="254" spans="2:16" x14ac:dyDescent="0.25">
      <c r="B254" s="8"/>
      <c r="F254" s="9">
        <f>+MIN(SUM(F249:F253),4)</f>
        <v>0</v>
      </c>
      <c r="H254" s="9">
        <f>+MIN(SUM(H249:H253),4)</f>
        <v>0</v>
      </c>
      <c r="K254" s="5"/>
      <c r="L254" s="8"/>
      <c r="P254" s="5"/>
    </row>
    <row r="255" spans="2:16" x14ac:dyDescent="0.25">
      <c r="B255" s="8"/>
      <c r="K255" s="5"/>
      <c r="L255" s="8"/>
      <c r="P255" s="5"/>
    </row>
    <row r="256" spans="2:16" x14ac:dyDescent="0.25">
      <c r="B256" s="8" t="s">
        <v>15</v>
      </c>
      <c r="C256" s="16" t="s">
        <v>14</v>
      </c>
      <c r="D256" s="16" t="s">
        <v>3</v>
      </c>
      <c r="K256" s="5"/>
      <c r="L256" s="8"/>
      <c r="M256" s="16" t="s">
        <v>54</v>
      </c>
      <c r="N256" s="16" t="s">
        <v>55</v>
      </c>
      <c r="O256" s="16" t="s">
        <v>113</v>
      </c>
      <c r="P256" s="5"/>
    </row>
    <row r="257" spans="2:16" x14ac:dyDescent="0.25">
      <c r="B257" s="8"/>
      <c r="C257" s="10" t="s">
        <v>51</v>
      </c>
      <c r="D257" s="9">
        <f>IF(C257="A2",0.5,IF(C257="B1",1,IF(C257="B2",2,IF(C257="C1",3,IF(C257="C2",4,0)))))</f>
        <v>4</v>
      </c>
      <c r="K257" s="5"/>
      <c r="L257" s="8"/>
      <c r="M257" s="10"/>
      <c r="N257" s="10"/>
      <c r="O257" s="1"/>
      <c r="P257" s="5"/>
    </row>
    <row r="258" spans="2:16" ht="16.5" thickBot="1" x14ac:dyDescent="0.3">
      <c r="B258" s="8"/>
      <c r="K258" s="5"/>
      <c r="L258" s="8"/>
      <c r="P258" s="5"/>
    </row>
    <row r="259" spans="2:16" ht="16.5" thickBot="1" x14ac:dyDescent="0.3">
      <c r="B259" s="8"/>
      <c r="F259" s="9">
        <f>F254+D257</f>
        <v>4</v>
      </c>
      <c r="G259" s="7" t="s">
        <v>13</v>
      </c>
      <c r="H259" s="6">
        <f>H254+D257</f>
        <v>4</v>
      </c>
      <c r="K259" s="5"/>
      <c r="L259" s="8"/>
      <c r="P259" s="5"/>
    </row>
    <row r="260" spans="2:16" x14ac:dyDescent="0.25">
      <c r="B260" s="8"/>
      <c r="K260" s="5"/>
      <c r="L260" s="8"/>
      <c r="P260" s="5"/>
    </row>
    <row r="261" spans="2:16" x14ac:dyDescent="0.25">
      <c r="B261" s="8" t="s">
        <v>52</v>
      </c>
      <c r="C261" t="s">
        <v>111</v>
      </c>
      <c r="K261" s="5"/>
      <c r="L261" s="8"/>
      <c r="M261" s="16" t="s">
        <v>54</v>
      </c>
      <c r="N261" s="16" t="s">
        <v>55</v>
      </c>
      <c r="O261" s="16" t="s">
        <v>113</v>
      </c>
      <c r="P261" s="5"/>
    </row>
    <row r="262" spans="2:16" x14ac:dyDescent="0.25">
      <c r="B262" s="8"/>
      <c r="C262" s="16" t="s">
        <v>67</v>
      </c>
      <c r="D262" s="16" t="s">
        <v>8</v>
      </c>
      <c r="E262" s="16" t="s">
        <v>7</v>
      </c>
      <c r="F262" s="16" t="s">
        <v>3</v>
      </c>
      <c r="G262" s="16" t="s">
        <v>114</v>
      </c>
      <c r="H262" s="16" t="s">
        <v>3</v>
      </c>
      <c r="K262" s="5"/>
      <c r="L262" s="8"/>
      <c r="M262" s="10"/>
      <c r="N262" s="10"/>
      <c r="O262" s="1"/>
      <c r="P262" s="5"/>
    </row>
    <row r="263" spans="2:16" x14ac:dyDescent="0.25">
      <c r="B263" s="8"/>
      <c r="C263" s="10"/>
      <c r="D263" s="10"/>
      <c r="E263" s="10"/>
      <c r="F263" s="9">
        <f>MIN(E263/100,2)</f>
        <v>0</v>
      </c>
      <c r="G263" s="34">
        <v>1</v>
      </c>
      <c r="H263" s="9">
        <f>+F263*G263</f>
        <v>0</v>
      </c>
      <c r="K263" s="5"/>
      <c r="L263" s="8"/>
      <c r="M263" s="10"/>
      <c r="N263" s="10"/>
      <c r="O263" s="1"/>
      <c r="P263" s="5"/>
    </row>
    <row r="264" spans="2:16" x14ac:dyDescent="0.25">
      <c r="B264" s="8"/>
      <c r="C264" s="10"/>
      <c r="D264" s="10"/>
      <c r="E264" s="10"/>
      <c r="F264" s="9">
        <f t="shared" ref="F264:F295" si="20">MIN(E264/100,2)</f>
        <v>0</v>
      </c>
      <c r="G264" s="34">
        <v>1</v>
      </c>
      <c r="H264" s="9">
        <f t="shared" ref="H264:H295" si="21">+F264*G264</f>
        <v>0</v>
      </c>
      <c r="K264" s="5"/>
      <c r="L264" s="8"/>
      <c r="M264" s="10"/>
      <c r="N264" s="10"/>
      <c r="O264" s="1"/>
      <c r="P264" s="5"/>
    </row>
    <row r="265" spans="2:16" x14ac:dyDescent="0.25">
      <c r="B265" s="8"/>
      <c r="C265" s="10"/>
      <c r="D265" s="10"/>
      <c r="E265" s="10"/>
      <c r="F265" s="9">
        <f t="shared" si="20"/>
        <v>0</v>
      </c>
      <c r="G265" s="34">
        <v>1</v>
      </c>
      <c r="H265" s="9">
        <f t="shared" si="21"/>
        <v>0</v>
      </c>
      <c r="K265" s="5"/>
      <c r="L265" s="8"/>
      <c r="M265" s="10"/>
      <c r="N265" s="10"/>
      <c r="O265" s="1"/>
      <c r="P265" s="5"/>
    </row>
    <row r="266" spans="2:16" x14ac:dyDescent="0.25">
      <c r="B266" s="8"/>
      <c r="C266" s="10"/>
      <c r="D266" s="10"/>
      <c r="E266" s="10"/>
      <c r="F266" s="9">
        <f t="shared" si="20"/>
        <v>0</v>
      </c>
      <c r="G266" s="34">
        <v>1</v>
      </c>
      <c r="H266" s="9">
        <f t="shared" ref="H266:H293" si="22">+F266*G266</f>
        <v>0</v>
      </c>
      <c r="K266" s="5"/>
      <c r="L266" s="8"/>
      <c r="M266" s="10"/>
      <c r="N266" s="10"/>
      <c r="O266" s="1"/>
      <c r="P266" s="5"/>
    </row>
    <row r="267" spans="2:16" x14ac:dyDescent="0.25">
      <c r="B267" s="8"/>
      <c r="C267" s="10"/>
      <c r="D267" s="10"/>
      <c r="E267" s="10"/>
      <c r="F267" s="9">
        <f t="shared" si="20"/>
        <v>0</v>
      </c>
      <c r="G267" s="34">
        <v>1</v>
      </c>
      <c r="H267" s="9">
        <f t="shared" si="22"/>
        <v>0</v>
      </c>
      <c r="K267" s="5"/>
      <c r="L267" s="8"/>
      <c r="M267" s="10"/>
      <c r="N267" s="10"/>
      <c r="O267" s="1"/>
      <c r="P267" s="5"/>
    </row>
    <row r="268" spans="2:16" x14ac:dyDescent="0.25">
      <c r="B268" s="8"/>
      <c r="C268" s="10"/>
      <c r="D268" s="10"/>
      <c r="E268" s="10"/>
      <c r="F268" s="9">
        <f t="shared" si="20"/>
        <v>0</v>
      </c>
      <c r="G268" s="34">
        <v>1</v>
      </c>
      <c r="H268" s="9">
        <f t="shared" si="22"/>
        <v>0</v>
      </c>
      <c r="K268" s="5"/>
      <c r="L268" s="8"/>
      <c r="M268" s="10"/>
      <c r="N268" s="10"/>
      <c r="O268" s="1"/>
      <c r="P268" s="5"/>
    </row>
    <row r="269" spans="2:16" x14ac:dyDescent="0.25">
      <c r="B269" s="8"/>
      <c r="C269" s="10"/>
      <c r="D269" s="10"/>
      <c r="E269" s="10"/>
      <c r="F269" s="9">
        <f t="shared" si="20"/>
        <v>0</v>
      </c>
      <c r="G269" s="34">
        <v>1</v>
      </c>
      <c r="H269" s="9">
        <f t="shared" si="22"/>
        <v>0</v>
      </c>
      <c r="K269" s="5"/>
      <c r="L269" s="8"/>
      <c r="M269" s="10"/>
      <c r="N269" s="10"/>
      <c r="O269" s="1"/>
      <c r="P269" s="5"/>
    </row>
    <row r="270" spans="2:16" x14ac:dyDescent="0.25">
      <c r="B270" s="8"/>
      <c r="C270" s="10"/>
      <c r="D270" s="10"/>
      <c r="E270" s="10"/>
      <c r="F270" s="9">
        <f t="shared" si="20"/>
        <v>0</v>
      </c>
      <c r="G270" s="34">
        <v>1</v>
      </c>
      <c r="H270" s="9">
        <f t="shared" si="22"/>
        <v>0</v>
      </c>
      <c r="K270" s="5"/>
      <c r="L270" s="8"/>
      <c r="M270" s="10"/>
      <c r="N270" s="10"/>
      <c r="O270" s="1"/>
      <c r="P270" s="5"/>
    </row>
    <row r="271" spans="2:16" x14ac:dyDescent="0.25">
      <c r="B271" s="8"/>
      <c r="C271" s="10"/>
      <c r="D271" s="10"/>
      <c r="E271" s="10"/>
      <c r="F271" s="9">
        <f t="shared" si="20"/>
        <v>0</v>
      </c>
      <c r="G271" s="34">
        <v>1</v>
      </c>
      <c r="H271" s="9">
        <f t="shared" si="22"/>
        <v>0</v>
      </c>
      <c r="K271" s="5"/>
      <c r="L271" s="8"/>
      <c r="M271" s="10"/>
      <c r="N271" s="10"/>
      <c r="O271" s="1"/>
      <c r="P271" s="5"/>
    </row>
    <row r="272" spans="2:16" x14ac:dyDescent="0.25">
      <c r="B272" s="8"/>
      <c r="C272" s="10"/>
      <c r="D272" s="10"/>
      <c r="E272" s="10"/>
      <c r="F272" s="9">
        <f t="shared" si="20"/>
        <v>0</v>
      </c>
      <c r="G272" s="34">
        <v>1</v>
      </c>
      <c r="H272" s="9">
        <f t="shared" si="22"/>
        <v>0</v>
      </c>
      <c r="K272" s="5"/>
      <c r="L272" s="8"/>
      <c r="M272" s="10"/>
      <c r="N272" s="10"/>
      <c r="O272" s="1"/>
      <c r="P272" s="5"/>
    </row>
    <row r="273" spans="2:16" x14ac:dyDescent="0.25">
      <c r="B273" s="8"/>
      <c r="C273" s="10"/>
      <c r="D273" s="10"/>
      <c r="E273" s="10"/>
      <c r="F273" s="9">
        <f t="shared" si="20"/>
        <v>0</v>
      </c>
      <c r="G273" s="34">
        <v>1</v>
      </c>
      <c r="H273" s="9">
        <f t="shared" si="22"/>
        <v>0</v>
      </c>
      <c r="K273" s="5"/>
      <c r="L273" s="8"/>
      <c r="M273" s="10"/>
      <c r="N273" s="10"/>
      <c r="O273" s="1"/>
      <c r="P273" s="5"/>
    </row>
    <row r="274" spans="2:16" x14ac:dyDescent="0.25">
      <c r="B274" s="8"/>
      <c r="C274" s="10"/>
      <c r="D274" s="10"/>
      <c r="E274" s="10"/>
      <c r="F274" s="9">
        <f t="shared" si="20"/>
        <v>0</v>
      </c>
      <c r="G274" s="34">
        <v>1</v>
      </c>
      <c r="H274" s="9">
        <f t="shared" si="22"/>
        <v>0</v>
      </c>
      <c r="K274" s="5"/>
      <c r="L274" s="8"/>
      <c r="M274" s="10"/>
      <c r="N274" s="10"/>
      <c r="O274" s="1"/>
      <c r="P274" s="5"/>
    </row>
    <row r="275" spans="2:16" x14ac:dyDescent="0.25">
      <c r="B275" s="8"/>
      <c r="C275" s="10"/>
      <c r="D275" s="10"/>
      <c r="E275" s="10"/>
      <c r="F275" s="9">
        <f t="shared" si="20"/>
        <v>0</v>
      </c>
      <c r="G275" s="34">
        <v>1</v>
      </c>
      <c r="H275" s="9">
        <f t="shared" si="22"/>
        <v>0</v>
      </c>
      <c r="K275" s="5"/>
      <c r="L275" s="8"/>
      <c r="M275" s="10"/>
      <c r="N275" s="10"/>
      <c r="O275" s="1"/>
      <c r="P275" s="5"/>
    </row>
    <row r="276" spans="2:16" x14ac:dyDescent="0.25">
      <c r="B276" s="8"/>
      <c r="C276" s="10"/>
      <c r="D276" s="10"/>
      <c r="E276" s="10"/>
      <c r="F276" s="9">
        <f t="shared" si="20"/>
        <v>0</v>
      </c>
      <c r="G276" s="34">
        <v>1</v>
      </c>
      <c r="H276" s="9">
        <f t="shared" si="22"/>
        <v>0</v>
      </c>
      <c r="K276" s="5"/>
      <c r="L276" s="8"/>
      <c r="M276" s="10"/>
      <c r="N276" s="10"/>
      <c r="O276" s="1"/>
      <c r="P276" s="5"/>
    </row>
    <row r="277" spans="2:16" x14ac:dyDescent="0.25">
      <c r="B277" s="8"/>
      <c r="C277" s="10"/>
      <c r="D277" s="10"/>
      <c r="E277" s="10"/>
      <c r="F277" s="9">
        <f t="shared" si="20"/>
        <v>0</v>
      </c>
      <c r="G277" s="34">
        <v>1</v>
      </c>
      <c r="H277" s="9">
        <f t="shared" si="22"/>
        <v>0</v>
      </c>
      <c r="K277" s="5"/>
      <c r="L277" s="8"/>
      <c r="M277" s="10"/>
      <c r="N277" s="10"/>
      <c r="O277" s="1"/>
      <c r="P277" s="5"/>
    </row>
    <row r="278" spans="2:16" x14ac:dyDescent="0.25">
      <c r="B278" s="8"/>
      <c r="C278" s="10"/>
      <c r="D278" s="10"/>
      <c r="E278" s="10"/>
      <c r="F278" s="9">
        <f t="shared" si="20"/>
        <v>0</v>
      </c>
      <c r="G278" s="34">
        <v>1</v>
      </c>
      <c r="H278" s="9">
        <f t="shared" si="22"/>
        <v>0</v>
      </c>
      <c r="K278" s="5"/>
      <c r="L278" s="8"/>
      <c r="M278" s="10"/>
      <c r="N278" s="10"/>
      <c r="O278" s="1"/>
      <c r="P278" s="5"/>
    </row>
    <row r="279" spans="2:16" x14ac:dyDescent="0.25">
      <c r="B279" s="8"/>
      <c r="C279" s="10"/>
      <c r="D279" s="10"/>
      <c r="E279" s="10"/>
      <c r="F279" s="9">
        <f t="shared" si="20"/>
        <v>0</v>
      </c>
      <c r="G279" s="34">
        <v>1</v>
      </c>
      <c r="H279" s="9">
        <f t="shared" si="22"/>
        <v>0</v>
      </c>
      <c r="K279" s="5"/>
      <c r="L279" s="8"/>
      <c r="M279" s="10"/>
      <c r="N279" s="10"/>
      <c r="O279" s="1"/>
      <c r="P279" s="5"/>
    </row>
    <row r="280" spans="2:16" x14ac:dyDescent="0.25">
      <c r="B280" s="8"/>
      <c r="C280" s="10"/>
      <c r="D280" s="10"/>
      <c r="E280" s="10"/>
      <c r="F280" s="9">
        <f t="shared" si="20"/>
        <v>0</v>
      </c>
      <c r="G280" s="34">
        <v>1</v>
      </c>
      <c r="H280" s="9">
        <f t="shared" si="22"/>
        <v>0</v>
      </c>
      <c r="K280" s="5"/>
      <c r="L280" s="8"/>
      <c r="M280" s="10"/>
      <c r="N280" s="10"/>
      <c r="O280" s="1"/>
      <c r="P280" s="5"/>
    </row>
    <row r="281" spans="2:16" x14ac:dyDescent="0.25">
      <c r="B281" s="8"/>
      <c r="C281" s="10"/>
      <c r="D281" s="10"/>
      <c r="E281" s="10"/>
      <c r="F281" s="9">
        <f t="shared" si="20"/>
        <v>0</v>
      </c>
      <c r="G281" s="34">
        <v>1</v>
      </c>
      <c r="H281" s="9">
        <f t="shared" si="22"/>
        <v>0</v>
      </c>
      <c r="K281" s="5"/>
      <c r="L281" s="8"/>
      <c r="M281" s="10"/>
      <c r="N281" s="10"/>
      <c r="O281" s="1"/>
      <c r="P281" s="5"/>
    </row>
    <row r="282" spans="2:16" x14ac:dyDescent="0.25">
      <c r="B282" s="8"/>
      <c r="C282" s="10"/>
      <c r="D282" s="10"/>
      <c r="E282" s="10"/>
      <c r="F282" s="9">
        <f t="shared" si="20"/>
        <v>0</v>
      </c>
      <c r="G282" s="34">
        <v>1</v>
      </c>
      <c r="H282" s="9">
        <f t="shared" si="22"/>
        <v>0</v>
      </c>
      <c r="K282" s="5"/>
      <c r="L282" s="8"/>
      <c r="M282" s="10"/>
      <c r="N282" s="10"/>
      <c r="O282" s="1"/>
      <c r="P282" s="5"/>
    </row>
    <row r="283" spans="2:16" x14ac:dyDescent="0.25">
      <c r="B283" s="8"/>
      <c r="C283" s="10"/>
      <c r="D283" s="10"/>
      <c r="E283" s="10"/>
      <c r="F283" s="9">
        <f t="shared" si="20"/>
        <v>0</v>
      </c>
      <c r="G283" s="34">
        <v>1</v>
      </c>
      <c r="H283" s="9">
        <f t="shared" si="22"/>
        <v>0</v>
      </c>
      <c r="K283" s="5"/>
      <c r="L283" s="8"/>
      <c r="M283" s="10"/>
      <c r="N283" s="10"/>
      <c r="O283" s="1"/>
      <c r="P283" s="5"/>
    </row>
    <row r="284" spans="2:16" x14ac:dyDescent="0.25">
      <c r="B284" s="8"/>
      <c r="C284" s="10"/>
      <c r="D284" s="10"/>
      <c r="E284" s="10"/>
      <c r="F284" s="9">
        <f t="shared" si="20"/>
        <v>0</v>
      </c>
      <c r="G284" s="34">
        <v>1</v>
      </c>
      <c r="H284" s="9">
        <f t="shared" si="22"/>
        <v>0</v>
      </c>
      <c r="K284" s="5"/>
      <c r="L284" s="8"/>
      <c r="M284" s="10"/>
      <c r="N284" s="10"/>
      <c r="O284" s="1"/>
      <c r="P284" s="5"/>
    </row>
    <row r="285" spans="2:16" x14ac:dyDescent="0.25">
      <c r="B285" s="8"/>
      <c r="C285" s="10"/>
      <c r="D285" s="10"/>
      <c r="E285" s="10"/>
      <c r="F285" s="9">
        <f t="shared" si="20"/>
        <v>0</v>
      </c>
      <c r="G285" s="34">
        <v>1</v>
      </c>
      <c r="H285" s="9">
        <f t="shared" si="22"/>
        <v>0</v>
      </c>
      <c r="K285" s="5"/>
      <c r="L285" s="8"/>
      <c r="M285" s="10"/>
      <c r="N285" s="10"/>
      <c r="O285" s="1"/>
      <c r="P285" s="5"/>
    </row>
    <row r="286" spans="2:16" x14ac:dyDescent="0.25">
      <c r="B286" s="8"/>
      <c r="C286" s="10"/>
      <c r="D286" s="10"/>
      <c r="E286" s="10"/>
      <c r="F286" s="9">
        <f t="shared" si="20"/>
        <v>0</v>
      </c>
      <c r="G286" s="34">
        <v>1</v>
      </c>
      <c r="H286" s="9">
        <f t="shared" si="22"/>
        <v>0</v>
      </c>
      <c r="K286" s="5"/>
      <c r="L286" s="8"/>
      <c r="M286" s="10"/>
      <c r="N286" s="10"/>
      <c r="O286" s="1"/>
      <c r="P286" s="5"/>
    </row>
    <row r="287" spans="2:16" x14ac:dyDescent="0.25">
      <c r="B287" s="8"/>
      <c r="C287" s="10"/>
      <c r="D287" s="10"/>
      <c r="E287" s="10"/>
      <c r="F287" s="9">
        <f t="shared" si="20"/>
        <v>0</v>
      </c>
      <c r="G287" s="34">
        <v>1</v>
      </c>
      <c r="H287" s="9">
        <f t="shared" si="22"/>
        <v>0</v>
      </c>
      <c r="K287" s="5"/>
      <c r="L287" s="8"/>
      <c r="M287" s="10"/>
      <c r="N287" s="10"/>
      <c r="O287" s="1"/>
      <c r="P287" s="5"/>
    </row>
    <row r="288" spans="2:16" x14ac:dyDescent="0.25">
      <c r="B288" s="8"/>
      <c r="C288" s="10"/>
      <c r="D288" s="10"/>
      <c r="E288" s="10"/>
      <c r="F288" s="9">
        <f t="shared" si="20"/>
        <v>0</v>
      </c>
      <c r="G288" s="34">
        <v>1</v>
      </c>
      <c r="H288" s="9">
        <f t="shared" si="22"/>
        <v>0</v>
      </c>
      <c r="K288" s="5"/>
      <c r="L288" s="8"/>
      <c r="M288" s="10"/>
      <c r="N288" s="10"/>
      <c r="O288" s="1"/>
      <c r="P288" s="5"/>
    </row>
    <row r="289" spans="2:16" x14ac:dyDescent="0.25">
      <c r="B289" s="8"/>
      <c r="C289" s="10"/>
      <c r="D289" s="10"/>
      <c r="E289" s="10"/>
      <c r="F289" s="9">
        <f t="shared" si="20"/>
        <v>0</v>
      </c>
      <c r="G289" s="34">
        <v>1</v>
      </c>
      <c r="H289" s="9">
        <f t="shared" si="22"/>
        <v>0</v>
      </c>
      <c r="K289" s="5"/>
      <c r="L289" s="8"/>
      <c r="M289" s="10"/>
      <c r="N289" s="10"/>
      <c r="O289" s="1"/>
      <c r="P289" s="5"/>
    </row>
    <row r="290" spans="2:16" x14ac:dyDescent="0.25">
      <c r="B290" s="8"/>
      <c r="C290" s="10"/>
      <c r="D290" s="10"/>
      <c r="E290" s="10"/>
      <c r="F290" s="9">
        <f t="shared" si="20"/>
        <v>0</v>
      </c>
      <c r="G290" s="34">
        <v>1</v>
      </c>
      <c r="H290" s="9">
        <f t="shared" si="22"/>
        <v>0</v>
      </c>
      <c r="K290" s="5"/>
      <c r="L290" s="8"/>
      <c r="M290" s="10"/>
      <c r="N290" s="10"/>
      <c r="O290" s="1"/>
      <c r="P290" s="5"/>
    </row>
    <row r="291" spans="2:16" x14ac:dyDescent="0.25">
      <c r="B291" s="8"/>
      <c r="C291" s="10"/>
      <c r="D291" s="10"/>
      <c r="E291" s="10"/>
      <c r="F291" s="9">
        <f t="shared" si="20"/>
        <v>0</v>
      </c>
      <c r="G291" s="34">
        <v>1</v>
      </c>
      <c r="H291" s="9">
        <f t="shared" si="22"/>
        <v>0</v>
      </c>
      <c r="K291" s="5"/>
      <c r="L291" s="8"/>
      <c r="M291" s="10"/>
      <c r="N291" s="10"/>
      <c r="O291" s="1"/>
      <c r="P291" s="5"/>
    </row>
    <row r="292" spans="2:16" x14ac:dyDescent="0.25">
      <c r="B292" s="8"/>
      <c r="C292" s="10"/>
      <c r="D292" s="10"/>
      <c r="E292" s="10"/>
      <c r="F292" s="9">
        <f t="shared" si="20"/>
        <v>0</v>
      </c>
      <c r="G292" s="34">
        <v>1</v>
      </c>
      <c r="H292" s="9">
        <f t="shared" si="22"/>
        <v>0</v>
      </c>
      <c r="K292" s="5"/>
      <c r="L292" s="8"/>
      <c r="M292" s="10"/>
      <c r="N292" s="10"/>
      <c r="O292" s="1"/>
      <c r="P292" s="5"/>
    </row>
    <row r="293" spans="2:16" x14ac:dyDescent="0.25">
      <c r="B293" s="8"/>
      <c r="C293" s="10"/>
      <c r="D293" s="10"/>
      <c r="E293" s="10"/>
      <c r="F293" s="9">
        <f t="shared" si="20"/>
        <v>0</v>
      </c>
      <c r="G293" s="34">
        <v>1</v>
      </c>
      <c r="H293" s="9">
        <f t="shared" si="22"/>
        <v>0</v>
      </c>
      <c r="K293" s="5"/>
      <c r="L293" s="8"/>
      <c r="M293" s="10"/>
      <c r="N293" s="10"/>
      <c r="O293" s="1"/>
      <c r="P293" s="5"/>
    </row>
    <row r="294" spans="2:16" x14ac:dyDescent="0.25">
      <c r="B294" s="8"/>
      <c r="C294" s="10"/>
      <c r="D294" s="10"/>
      <c r="E294" s="10"/>
      <c r="F294" s="9">
        <f t="shared" si="20"/>
        <v>0</v>
      </c>
      <c r="G294" s="34">
        <v>1</v>
      </c>
      <c r="H294" s="9">
        <f t="shared" si="21"/>
        <v>0</v>
      </c>
      <c r="K294" s="5"/>
      <c r="L294" s="8"/>
      <c r="M294" s="10"/>
      <c r="N294" s="10"/>
      <c r="O294" s="1"/>
      <c r="P294" s="5"/>
    </row>
    <row r="295" spans="2:16" ht="16.5" thickBot="1" x14ac:dyDescent="0.3">
      <c r="B295" s="8"/>
      <c r="C295" s="10"/>
      <c r="D295" s="10"/>
      <c r="E295" s="10"/>
      <c r="F295" s="35">
        <f t="shared" si="20"/>
        <v>0</v>
      </c>
      <c r="G295" s="34">
        <v>1</v>
      </c>
      <c r="H295" s="9">
        <f t="shared" si="21"/>
        <v>0</v>
      </c>
      <c r="K295" s="5"/>
      <c r="L295" s="8"/>
      <c r="M295" s="10"/>
      <c r="N295" s="10"/>
      <c r="O295" s="1"/>
      <c r="P295" s="5"/>
    </row>
    <row r="296" spans="2:16" ht="16.5" thickBot="1" x14ac:dyDescent="0.3">
      <c r="B296" s="8"/>
      <c r="F296" s="9">
        <f>+MIN(SUM(F263:F295),2)</f>
        <v>0</v>
      </c>
      <c r="G296" s="24" t="s">
        <v>10</v>
      </c>
      <c r="H296" s="6">
        <f>+MIN(SUM(H263:H295),2)</f>
        <v>0</v>
      </c>
      <c r="K296" s="5"/>
      <c r="L296" s="8"/>
      <c r="P296" s="5"/>
    </row>
    <row r="297" spans="2:16" x14ac:dyDescent="0.25">
      <c r="B297" s="8"/>
      <c r="K297" s="5"/>
      <c r="L297" s="8"/>
      <c r="P297" s="5"/>
    </row>
    <row r="298" spans="2:16" x14ac:dyDescent="0.25">
      <c r="B298" s="8" t="s">
        <v>9</v>
      </c>
      <c r="C298" s="16" t="s">
        <v>66</v>
      </c>
      <c r="D298" s="16" t="s">
        <v>8</v>
      </c>
      <c r="E298" s="16" t="s">
        <v>3</v>
      </c>
      <c r="F298" s="16" t="s">
        <v>114</v>
      </c>
      <c r="G298" s="16" t="s">
        <v>3</v>
      </c>
      <c r="K298" s="5"/>
      <c r="L298" s="8"/>
      <c r="M298" s="16" t="s">
        <v>54</v>
      </c>
      <c r="N298" s="16" t="s">
        <v>55</v>
      </c>
      <c r="O298" s="16" t="s">
        <v>113</v>
      </c>
      <c r="P298" s="5"/>
    </row>
    <row r="299" spans="2:16" x14ac:dyDescent="0.25">
      <c r="B299" s="8"/>
      <c r="C299" s="10"/>
      <c r="D299" s="10"/>
      <c r="E299" s="9">
        <f>+IF(C299&lt;&gt;"",2,0)</f>
        <v>0</v>
      </c>
      <c r="F299" s="34">
        <v>1</v>
      </c>
      <c r="G299" s="9">
        <f>+E299*F299</f>
        <v>0</v>
      </c>
      <c r="K299" s="5"/>
      <c r="L299" s="8"/>
      <c r="M299" s="10"/>
      <c r="N299" s="10"/>
      <c r="O299" s="1"/>
      <c r="P299" s="5"/>
    </row>
    <row r="300" spans="2:16" x14ac:dyDescent="0.25">
      <c r="B300" s="8"/>
      <c r="C300" s="10"/>
      <c r="D300" s="10"/>
      <c r="E300" s="9">
        <f>+IF(C300&lt;&gt;"",2,0)</f>
        <v>0</v>
      </c>
      <c r="F300" s="34">
        <v>1</v>
      </c>
      <c r="G300" s="9">
        <f t="shared" ref="G300:G309" si="23">+E300*F300</f>
        <v>0</v>
      </c>
      <c r="K300" s="5"/>
      <c r="L300" s="8"/>
      <c r="M300" s="10"/>
      <c r="N300" s="10"/>
      <c r="O300" s="1"/>
      <c r="P300" s="5"/>
    </row>
    <row r="301" spans="2:16" x14ac:dyDescent="0.25">
      <c r="B301" s="8"/>
      <c r="C301" s="10"/>
      <c r="D301" s="10"/>
      <c r="E301" s="9">
        <f>+IF(C301&lt;&gt;"",2,0)</f>
        <v>0</v>
      </c>
      <c r="F301" s="34">
        <v>1</v>
      </c>
      <c r="G301" s="9">
        <f t="shared" si="23"/>
        <v>0</v>
      </c>
      <c r="K301" s="5"/>
      <c r="L301" s="8"/>
      <c r="M301" s="10"/>
      <c r="N301" s="10"/>
      <c r="O301" s="1"/>
      <c r="P301" s="5"/>
    </row>
    <row r="302" spans="2:16" x14ac:dyDescent="0.25">
      <c r="B302" s="8"/>
      <c r="C302" s="10"/>
      <c r="D302" s="10"/>
      <c r="E302" s="9">
        <f t="shared" ref="E302:E307" si="24">+IF(C302&lt;&gt;"",2,0)</f>
        <v>0</v>
      </c>
      <c r="F302" s="34">
        <v>1</v>
      </c>
      <c r="G302" s="9">
        <f t="shared" si="23"/>
        <v>0</v>
      </c>
      <c r="K302" s="5"/>
      <c r="L302" s="8"/>
      <c r="M302" s="10"/>
      <c r="N302" s="10"/>
      <c r="O302" s="1"/>
      <c r="P302" s="5"/>
    </row>
    <row r="303" spans="2:16" x14ac:dyDescent="0.25">
      <c r="B303" s="8"/>
      <c r="C303" s="10"/>
      <c r="D303" s="10"/>
      <c r="E303" s="9">
        <f t="shared" si="24"/>
        <v>0</v>
      </c>
      <c r="F303" s="34">
        <v>1</v>
      </c>
      <c r="G303" s="9">
        <f t="shared" si="23"/>
        <v>0</v>
      </c>
      <c r="K303" s="5"/>
      <c r="L303" s="8"/>
      <c r="M303" s="10"/>
      <c r="N303" s="10"/>
      <c r="O303" s="1"/>
      <c r="P303" s="5"/>
    </row>
    <row r="304" spans="2:16" x14ac:dyDescent="0.25">
      <c r="B304" s="8"/>
      <c r="C304" s="10"/>
      <c r="D304" s="10"/>
      <c r="E304" s="9">
        <f t="shared" si="24"/>
        <v>0</v>
      </c>
      <c r="F304" s="34">
        <v>1</v>
      </c>
      <c r="G304" s="9">
        <f t="shared" si="23"/>
        <v>0</v>
      </c>
      <c r="K304" s="5"/>
      <c r="L304" s="8"/>
      <c r="M304" s="10"/>
      <c r="N304" s="10"/>
      <c r="O304" s="1"/>
      <c r="P304" s="5"/>
    </row>
    <row r="305" spans="2:16" x14ac:dyDescent="0.25">
      <c r="B305" s="8"/>
      <c r="C305" s="10"/>
      <c r="D305" s="10"/>
      <c r="E305" s="9">
        <f t="shared" si="24"/>
        <v>0</v>
      </c>
      <c r="F305" s="34">
        <v>1</v>
      </c>
      <c r="G305" s="9">
        <f t="shared" si="23"/>
        <v>0</v>
      </c>
      <c r="K305" s="5"/>
      <c r="L305" s="8"/>
      <c r="M305" s="10"/>
      <c r="N305" s="10"/>
      <c r="O305" s="1"/>
      <c r="P305" s="5"/>
    </row>
    <row r="306" spans="2:16" x14ac:dyDescent="0.25">
      <c r="B306" s="8"/>
      <c r="C306" s="10"/>
      <c r="D306" s="10"/>
      <c r="E306" s="9">
        <f t="shared" si="24"/>
        <v>0</v>
      </c>
      <c r="F306" s="34">
        <v>1</v>
      </c>
      <c r="G306" s="9">
        <f t="shared" si="23"/>
        <v>0</v>
      </c>
      <c r="K306" s="5"/>
      <c r="L306" s="8"/>
      <c r="M306" s="10"/>
      <c r="N306" s="10"/>
      <c r="O306" s="1"/>
      <c r="P306" s="5"/>
    </row>
    <row r="307" spans="2:16" x14ac:dyDescent="0.25">
      <c r="B307" s="8"/>
      <c r="C307" s="10"/>
      <c r="D307" s="10"/>
      <c r="E307" s="9">
        <f t="shared" si="24"/>
        <v>0</v>
      </c>
      <c r="F307" s="34">
        <v>1</v>
      </c>
      <c r="G307" s="9">
        <f t="shared" si="23"/>
        <v>0</v>
      </c>
      <c r="K307" s="5"/>
      <c r="L307" s="8"/>
      <c r="M307" s="10"/>
      <c r="N307" s="10"/>
      <c r="O307" s="1"/>
      <c r="P307" s="5"/>
    </row>
    <row r="308" spans="2:16" x14ac:dyDescent="0.25">
      <c r="B308" s="8"/>
      <c r="C308" s="10"/>
      <c r="D308" s="10"/>
      <c r="E308" s="9">
        <f>+IF(C308&lt;&gt;"",2,0)</f>
        <v>0</v>
      </c>
      <c r="F308" s="34">
        <v>1</v>
      </c>
      <c r="G308" s="9">
        <f t="shared" si="23"/>
        <v>0</v>
      </c>
      <c r="K308" s="5"/>
      <c r="L308" s="8"/>
      <c r="M308" s="10"/>
      <c r="N308" s="10"/>
      <c r="O308" s="1"/>
      <c r="P308" s="5"/>
    </row>
    <row r="309" spans="2:16" ht="16.5" thickBot="1" x14ac:dyDescent="0.3">
      <c r="B309" s="8"/>
      <c r="C309" s="10"/>
      <c r="D309" s="10"/>
      <c r="E309" s="35">
        <f>+IF(C309&lt;&gt;"",2,0)</f>
        <v>0</v>
      </c>
      <c r="F309" s="34">
        <v>1</v>
      </c>
      <c r="G309" s="9">
        <f t="shared" si="23"/>
        <v>0</v>
      </c>
      <c r="K309" s="5"/>
      <c r="L309" s="8"/>
      <c r="M309" s="10"/>
      <c r="N309" s="10"/>
      <c r="O309" s="1"/>
      <c r="P309" s="5"/>
    </row>
    <row r="310" spans="2:16" ht="16.5" thickBot="1" x14ac:dyDescent="0.3">
      <c r="B310" s="8"/>
      <c r="E310" s="38">
        <f>+MIN(2,SUM(E299:E309))</f>
        <v>0</v>
      </c>
      <c r="F310" s="7" t="s">
        <v>6</v>
      </c>
      <c r="G310" s="14">
        <f>+MIN(2,SUM(G299:G309))</f>
        <v>0</v>
      </c>
      <c r="K310" s="5"/>
      <c r="L310" s="8"/>
      <c r="P310" s="5"/>
    </row>
    <row r="311" spans="2:16" ht="16.5" thickBot="1" x14ac:dyDescent="0.3">
      <c r="B311" s="4"/>
      <c r="C311" s="3"/>
      <c r="D311" s="3"/>
      <c r="E311" s="3"/>
      <c r="F311" s="3"/>
      <c r="G311" s="3"/>
      <c r="H311" s="3"/>
      <c r="I311" s="3"/>
      <c r="J311" s="3"/>
      <c r="K311" s="2"/>
      <c r="L311" s="4"/>
      <c r="M311" s="3"/>
      <c r="N311" s="3"/>
      <c r="O311" s="3"/>
      <c r="P311" s="2"/>
    </row>
  </sheetData>
  <mergeCells count="7">
    <mergeCell ref="D6:F6"/>
    <mergeCell ref="D7:F7"/>
    <mergeCell ref="L246:P246"/>
    <mergeCell ref="L11:P11"/>
    <mergeCell ref="L23:P23"/>
    <mergeCell ref="L114:P114"/>
    <mergeCell ref="L214:P214"/>
  </mergeCells>
  <dataValidations count="12">
    <dataValidation type="whole" operator="greaterThanOrEqual" allowBlank="1" showInputMessage="1" showErrorMessage="1" sqref="F182:F209" xr:uid="{B4E53889-DBD2-D748-8A9F-F25BB9203672}">
      <formula1>0</formula1>
    </dataValidation>
    <dataValidation type="list" allowBlank="1" showInputMessage="1" showErrorMessage="1" sqref="E249:E253 C257" xr:uid="{B2F0896A-DBE6-004E-999D-54EAE2D37FFD}">
      <formula1>"A1,A2,B1,B2,C1,C2"</formula1>
    </dataValidation>
    <dataValidation type="whole" operator="greaterThan" allowBlank="1" showInputMessage="1" showErrorMessage="1" sqref="E56:E84 E263:E295" xr:uid="{0AEE9A97-526F-F241-8FCD-EAFB6A9990F7}">
      <formula1>0</formula1>
    </dataValidation>
    <dataValidation type="date" allowBlank="1" showInputMessage="1" showErrorMessage="1" sqref="F118:F146 D150:D173" xr:uid="{A10F3A91-3B7F-C64C-8569-FACF7D84ACF4}">
      <formula1>1</formula1>
      <formula2>TODAY()</formula2>
    </dataValidation>
    <dataValidation type="list" allowBlank="1" showInputMessage="1" showErrorMessage="1" sqref="C20" xr:uid="{BD1FA284-5652-214B-AC54-E0D336262C51}">
      <formula1>"Sí,No"</formula1>
    </dataValidation>
    <dataValidation type="decimal" allowBlank="1" showInputMessage="1" showErrorMessage="1" sqref="G14:G17" xr:uid="{8E812F94-4343-3E40-BAC2-2D2CAEED2D7A}">
      <formula1>0</formula1>
      <formula2>10</formula2>
    </dataValidation>
    <dataValidation type="decimal" operator="greaterThanOrEqual" allowBlank="1" showInputMessage="1" showErrorMessage="1" sqref="F27:F47 C52 C178" xr:uid="{CC27DB57-E6D5-411B-8158-D46FE0D47A9B}">
      <formula1>0</formula1>
    </dataValidation>
    <dataValidation type="list" allowBlank="1" showInputMessage="1" showErrorMessage="1" sqref="C89:C110" xr:uid="{1FA0D2DB-0E55-43F5-AFB7-2E81419FBD8C}">
      <formula1>"Revista,Congreso docente,Libro docente"</formula1>
    </dataValidation>
    <dataValidation type="list" allowBlank="1" showInputMessage="1" showErrorMessage="1" sqref="F217:F242" xr:uid="{CD61A18F-598E-4CFA-923A-446D303D8594}">
      <formula1>"Tiempo Completo,Tiempo Parcial"</formula1>
    </dataValidation>
    <dataValidation type="list" allowBlank="1" showInputMessage="1" showErrorMessage="1" sqref="C14:C17" xr:uid="{0C63D6A8-30BB-4692-B2FF-528BE7703F84}">
      <formula1>"Grado,Máster oficial,Licenciatura,Arquitectura,Diplomatura"</formula1>
    </dataValidation>
    <dataValidation type="decimal" allowBlank="1" showInputMessage="1" showErrorMessage="1" sqref="I14:I17 G263:G295 E52 H27:H47 G56:G84 H89:H110 H118:H146 E178 F150:F173 H182:H209 G249:G253 H217:H242 F299:F309" xr:uid="{2EA5B144-6078-4962-ABB4-B2544A56DD37}">
      <formula1>0</formula1>
      <formula2>1</formula2>
    </dataValidation>
    <dataValidation allowBlank="1" showInputMessage="1" showErrorMessage="1" promptTitle="Autores" prompt="Deben introducirse los autores, separados por punto y coma." sqref="E89:E110 D118:D146" xr:uid="{BE76D097-BE90-4467-8B95-476F27E1AE74}"/>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8B15E8B8-1350-443C-AE51-0169B7E18B51}">
          <x14:formula1>
            <xm:f>Aux!$A$4:$A$44</xm:f>
          </x14:formula1>
          <xm:sqref>D6</xm:sqref>
        </x14:dataValidation>
        <x14:dataValidation type="list" allowBlank="1" showInputMessage="1" showErrorMessage="1" xr:uid="{D7D0ECF8-DD56-4955-821C-92E6354425A0}">
          <x14:formula1>
            <xm:f>Aux!$D$4:$D$16</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0DF7-8A32-4B71-836E-9176F2F38BF0}">
  <dimension ref="A3:D44"/>
  <sheetViews>
    <sheetView workbookViewId="0">
      <selection activeCell="A40" sqref="A40"/>
    </sheetView>
  </sheetViews>
  <sheetFormatPr baseColWidth="10" defaultRowHeight="15.75" x14ac:dyDescent="0.25"/>
  <sheetData>
    <row r="3" spans="1:4" x14ac:dyDescent="0.25">
      <c r="A3" t="s">
        <v>123</v>
      </c>
      <c r="D3" t="s">
        <v>124</v>
      </c>
    </row>
    <row r="4" spans="1:4" x14ac:dyDescent="0.25">
      <c r="A4" t="s">
        <v>125</v>
      </c>
      <c r="D4" t="s">
        <v>166</v>
      </c>
    </row>
    <row r="5" spans="1:4" x14ac:dyDescent="0.25">
      <c r="A5" t="s">
        <v>126</v>
      </c>
      <c r="D5" t="s">
        <v>167</v>
      </c>
    </row>
    <row r="6" spans="1:4" x14ac:dyDescent="0.25">
      <c r="A6" t="s">
        <v>127</v>
      </c>
      <c r="D6" t="s">
        <v>168</v>
      </c>
    </row>
    <row r="7" spans="1:4" x14ac:dyDescent="0.25">
      <c r="A7" t="s">
        <v>157</v>
      </c>
      <c r="D7" t="s">
        <v>169</v>
      </c>
    </row>
    <row r="8" spans="1:4" x14ac:dyDescent="0.25">
      <c r="A8" t="s">
        <v>160</v>
      </c>
      <c r="D8" t="s">
        <v>170</v>
      </c>
    </row>
    <row r="9" spans="1:4" x14ac:dyDescent="0.25">
      <c r="A9" t="s">
        <v>159</v>
      </c>
      <c r="D9" t="s">
        <v>171</v>
      </c>
    </row>
    <row r="10" spans="1:4" x14ac:dyDescent="0.25">
      <c r="A10" t="s">
        <v>128</v>
      </c>
      <c r="D10" t="s">
        <v>172</v>
      </c>
    </row>
    <row r="11" spans="1:4" x14ac:dyDescent="0.25">
      <c r="A11" t="s">
        <v>129</v>
      </c>
      <c r="D11" t="s">
        <v>173</v>
      </c>
    </row>
    <row r="12" spans="1:4" x14ac:dyDescent="0.25">
      <c r="A12" t="s">
        <v>130</v>
      </c>
      <c r="D12" t="s">
        <v>174</v>
      </c>
    </row>
    <row r="13" spans="1:4" x14ac:dyDescent="0.25">
      <c r="A13" t="s">
        <v>164</v>
      </c>
      <c r="D13" t="s">
        <v>175</v>
      </c>
    </row>
    <row r="14" spans="1:4" x14ac:dyDescent="0.25">
      <c r="A14" t="s">
        <v>131</v>
      </c>
      <c r="D14" t="s">
        <v>176</v>
      </c>
    </row>
    <row r="15" spans="1:4" x14ac:dyDescent="0.25">
      <c r="A15" t="s">
        <v>132</v>
      </c>
      <c r="D15" t="s">
        <v>177</v>
      </c>
    </row>
    <row r="16" spans="1:4" x14ac:dyDescent="0.25">
      <c r="A16" t="s">
        <v>133</v>
      </c>
      <c r="D16" t="s">
        <v>178</v>
      </c>
    </row>
    <row r="17" spans="1:1" x14ac:dyDescent="0.25">
      <c r="A17" t="s">
        <v>135</v>
      </c>
    </row>
    <row r="18" spans="1:1" x14ac:dyDescent="0.25">
      <c r="A18" t="s">
        <v>153</v>
      </c>
    </row>
    <row r="19" spans="1:1" x14ac:dyDescent="0.25">
      <c r="A19" t="s">
        <v>138</v>
      </c>
    </row>
    <row r="20" spans="1:1" x14ac:dyDescent="0.25">
      <c r="A20" t="s">
        <v>139</v>
      </c>
    </row>
    <row r="21" spans="1:1" x14ac:dyDescent="0.25">
      <c r="A21" t="s">
        <v>165</v>
      </c>
    </row>
    <row r="22" spans="1:1" x14ac:dyDescent="0.25">
      <c r="A22" t="s">
        <v>162</v>
      </c>
    </row>
    <row r="23" spans="1:1" x14ac:dyDescent="0.25">
      <c r="A23" t="s">
        <v>140</v>
      </c>
    </row>
    <row r="24" spans="1:1" x14ac:dyDescent="0.25">
      <c r="A24" t="s">
        <v>141</v>
      </c>
    </row>
    <row r="25" spans="1:1" x14ac:dyDescent="0.25">
      <c r="A25" t="s">
        <v>134</v>
      </c>
    </row>
    <row r="26" spans="1:1" x14ac:dyDescent="0.25">
      <c r="A26" t="s">
        <v>142</v>
      </c>
    </row>
    <row r="27" spans="1:1" x14ac:dyDescent="0.25">
      <c r="A27" t="s">
        <v>143</v>
      </c>
    </row>
    <row r="28" spans="1:1" x14ac:dyDescent="0.25">
      <c r="A28" t="s">
        <v>144</v>
      </c>
    </row>
    <row r="29" spans="1:1" x14ac:dyDescent="0.25">
      <c r="A29" t="s">
        <v>137</v>
      </c>
    </row>
    <row r="30" spans="1:1" x14ac:dyDescent="0.25">
      <c r="A30" t="s">
        <v>145</v>
      </c>
    </row>
    <row r="31" spans="1:1" x14ac:dyDescent="0.25">
      <c r="A31" t="s">
        <v>136</v>
      </c>
    </row>
    <row r="32" spans="1:1" x14ac:dyDescent="0.25">
      <c r="A32" t="s">
        <v>146</v>
      </c>
    </row>
    <row r="33" spans="1:1" x14ac:dyDescent="0.25">
      <c r="A33" t="s">
        <v>147</v>
      </c>
    </row>
    <row r="34" spans="1:1" x14ac:dyDescent="0.25">
      <c r="A34" t="s">
        <v>148</v>
      </c>
    </row>
    <row r="35" spans="1:1" x14ac:dyDescent="0.25">
      <c r="A35" t="s">
        <v>149</v>
      </c>
    </row>
    <row r="36" spans="1:1" x14ac:dyDescent="0.25">
      <c r="A36" t="s">
        <v>150</v>
      </c>
    </row>
    <row r="37" spans="1:1" x14ac:dyDescent="0.25">
      <c r="A37" t="s">
        <v>151</v>
      </c>
    </row>
    <row r="38" spans="1:1" x14ac:dyDescent="0.25">
      <c r="A38" t="s">
        <v>158</v>
      </c>
    </row>
    <row r="39" spans="1:1" x14ac:dyDescent="0.25">
      <c r="A39" t="s">
        <v>163</v>
      </c>
    </row>
    <row r="40" spans="1:1" x14ac:dyDescent="0.25">
      <c r="A40" t="s">
        <v>152</v>
      </c>
    </row>
    <row r="41" spans="1:1" x14ac:dyDescent="0.25">
      <c r="A41" t="s">
        <v>154</v>
      </c>
    </row>
    <row r="42" spans="1:1" x14ac:dyDescent="0.25">
      <c r="A42" t="s">
        <v>155</v>
      </c>
    </row>
    <row r="43" spans="1:1" x14ac:dyDescent="0.25">
      <c r="A43" t="s">
        <v>161</v>
      </c>
    </row>
    <row r="44" spans="1:1" x14ac:dyDescent="0.25">
      <c r="A44" t="s">
        <v>156</v>
      </c>
    </row>
  </sheetData>
  <sortState xmlns:xlrd2="http://schemas.microsoft.com/office/spreadsheetml/2017/richdata2" ref="A4:A44">
    <sortCondition ref="A44"/>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815D05B4507DA4397EE0068D8ADE218" ma:contentTypeVersion="16" ma:contentTypeDescription="Crear nuevo documento." ma:contentTypeScope="" ma:versionID="c556ae575a78f52c9da3cf644484e475">
  <xsd:schema xmlns:xsd="http://www.w3.org/2001/XMLSchema" xmlns:xs="http://www.w3.org/2001/XMLSchema" xmlns:p="http://schemas.microsoft.com/office/2006/metadata/properties" xmlns:ns2="30918426-4c9d-4c87-a8c9-338cdc8d10e0" xmlns:ns3="20593d88-0bf2-4325-9905-7f47199b6045" targetNamespace="http://schemas.microsoft.com/office/2006/metadata/properties" ma:root="true" ma:fieldsID="cacb1c09ed0c6025a053d1d1aa87c773" ns2:_="" ns3:_="">
    <xsd:import namespace="30918426-4c9d-4c87-a8c9-338cdc8d10e0"/>
    <xsd:import namespace="20593d88-0bf2-4325-9905-7f47199b604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918426-4c9d-4c87-a8c9-338cdc8d10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575e52-3e5f-4a4c-9122-9f0195bc6a02"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0593d88-0bf2-4325-9905-7f47199b604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178046d-b924-452f-9380-7d15a425c0ee}" ma:internalName="TaxCatchAll" ma:showField="CatchAllData" ma:web="20593d88-0bf2-4325-9905-7f47199b60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0593d88-0bf2-4325-9905-7f47199b6045" xsi:nil="true"/>
    <lcf76f155ced4ddcb4097134ff3c332f xmlns="30918426-4c9d-4c87-a8c9-338cdc8d1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907712B-3960-4161-A0C9-DBA2C51EBAC5}">
  <ds:schemaRefs>
    <ds:schemaRef ds:uri="http://schemas.microsoft.com/sharepoint/v3/contenttype/forms"/>
  </ds:schemaRefs>
</ds:datastoreItem>
</file>

<file path=customXml/itemProps2.xml><?xml version="1.0" encoding="utf-8"?>
<ds:datastoreItem xmlns:ds="http://schemas.openxmlformats.org/officeDocument/2006/customXml" ds:itemID="{EB031093-0AEF-4064-A470-00D09BE7E9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918426-4c9d-4c87-a8c9-338cdc8d10e0"/>
    <ds:schemaRef ds:uri="20593d88-0bf2-4325-9905-7f47199b60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227623-7860-48C0-933A-BD9E2677BE0C}">
  <ds:schemaRefs>
    <ds:schemaRef ds:uri="http://purl.org/dc/elements/1.1/"/>
    <ds:schemaRef ds:uri="http://schemas.microsoft.com/office/2006/documentManagement/types"/>
    <ds:schemaRef ds:uri="30918426-4c9d-4c87-a8c9-338cdc8d10e0"/>
    <ds:schemaRef ds:uri="http://purl.org/dc/dcmitype/"/>
    <ds:schemaRef ds:uri="http://schemas.openxmlformats.org/package/2006/metadata/core-properties"/>
    <ds:schemaRef ds:uri="http://schemas.microsoft.com/office/2006/metadata/properties"/>
    <ds:schemaRef ds:uri="20593d88-0bf2-4325-9905-7f47199b6045"/>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26</vt:i4>
      </vt:variant>
    </vt:vector>
  </HeadingPairs>
  <TitlesOfParts>
    <vt:vector size="29" baseType="lpstr">
      <vt:lpstr>Descripción</vt:lpstr>
      <vt:lpstr>Candidato(a)</vt:lpstr>
      <vt:lpstr>Aux</vt:lpstr>
      <vt:lpstr>'Candidato(a)'!TotalA1</vt:lpstr>
      <vt:lpstr>'Candidato(a)'!TotalA1Pre</vt:lpstr>
      <vt:lpstr>'Candidato(a)'!TotalA2</vt:lpstr>
      <vt:lpstr>'Candidato(a)'!TotalB1</vt:lpstr>
      <vt:lpstr>'Candidato(a)'!TotalB1Pre</vt:lpstr>
      <vt:lpstr>'Candidato(a)'!TotalB2</vt:lpstr>
      <vt:lpstr>'Candidato(a)'!TotalB2Pre</vt:lpstr>
      <vt:lpstr>'Candidato(a)'!TotalB3</vt:lpstr>
      <vt:lpstr>'Candidato(a)'!TotalB3Pre</vt:lpstr>
      <vt:lpstr>'Candidato(a)'!TotalB4</vt:lpstr>
      <vt:lpstr>'Candidato(a)'!TotalB4Pre</vt:lpstr>
      <vt:lpstr>'Candidato(a)'!TotalC1</vt:lpstr>
      <vt:lpstr>'Candidato(a)'!TotalC1Pre</vt:lpstr>
      <vt:lpstr>'Candidato(a)'!TotalC2</vt:lpstr>
      <vt:lpstr>'Candidato(a)'!TotalC2Pre</vt:lpstr>
      <vt:lpstr>'Candidato(a)'!TotalC3</vt:lpstr>
      <vt:lpstr>'Candidato(a)'!TotalC3Pre</vt:lpstr>
      <vt:lpstr>'Candidato(a)'!TotalD1</vt:lpstr>
      <vt:lpstr>'Candidato(a)'!TotalD1Pre</vt:lpstr>
      <vt:lpstr>'Candidato(a)'!TotalE11</vt:lpstr>
      <vt:lpstr>'Candidato(a)'!TotalE11Pre</vt:lpstr>
      <vt:lpstr>'Candidato(a)'!TotalE12</vt:lpstr>
      <vt:lpstr>'Candidato(a)'!TotalE2</vt:lpstr>
      <vt:lpstr>'Candidato(a)'!TotalE2Pre</vt:lpstr>
      <vt:lpstr>'Candidato(a)'!TotalE3</vt:lpstr>
      <vt:lpstr>'Candidato(a)'!TotalE3Pre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Camacho Torregrosa</dc:creator>
  <cp:lastModifiedBy>Manuel Sanchez Paredes</cp:lastModifiedBy>
  <dcterms:created xsi:type="dcterms:W3CDTF">2024-05-01T09:01:57Z</dcterms:created>
  <dcterms:modified xsi:type="dcterms:W3CDTF">2026-10-14T15:55:47Z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0x0101009815D05B4507DA4397EE0068D8ADE218</vt:lpwstr>
  </property>
</Properties>
</file>