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style55.xml" ContentType="application/vnd.ms-office.chartstyle+xml"/>
  <Override PartName="/xl/charts/colors55.xml" ContentType="application/vnd.ms-office.chartcolorstyle+xml"/>
  <Override PartName="/xl/charts/style56.xml" ContentType="application/vnd.ms-office.chartstyle+xml"/>
  <Override PartName="/xl/charts/colors56.xml" ContentType="application/vnd.ms-office.chartcolorstyle+xml"/>
  <Override PartName="/xl/charts/colors54.xml" ContentType="application/vnd.ms-office.chartcolorstyle+xml"/>
  <Override PartName="/xl/charts/style54.xml" ContentType="application/vnd.ms-office.chartstyle+xml"/>
  <Override PartName="/xl/charts/colors52.xml" ContentType="application/vnd.ms-office.chartcolorstyle+xml"/>
  <Override PartName="/xl/charts/style53.xml" ContentType="application/vnd.ms-office.chartstyle+xml"/>
  <Override PartName="/xl/charts/colors53.xml" ContentType="application/vnd.ms-office.chartcolorstyle+xml"/>
  <Override PartName="/xl/charts/style57.xml" ContentType="application/vnd.ms-office.chartstyle+xml"/>
  <Override PartName="/xl/charts/colors57.xml" ContentType="application/vnd.ms-office.chartcolorstyle+xml"/>
  <Override PartName="/xl/charts/style61.xml" ContentType="application/vnd.ms-office.chartstyle+xml"/>
  <Override PartName="/xl/charts/colors61.xml" ContentType="application/vnd.ms-office.chartcolorstyle+xml"/>
  <Override PartName="/xl/charts/colors60.xml" ContentType="application/vnd.ms-office.chartcolorstyle+xml"/>
  <Override PartName="/xl/charts/style60.xml" ContentType="application/vnd.ms-office.chartstyle+xml"/>
  <Override PartName="/xl/charts/style58.xml" ContentType="application/vnd.ms-office.chartstyle+xml"/>
  <Override PartName="/xl/charts/colors58.xml" ContentType="application/vnd.ms-office.chartcolorstyle+xml"/>
  <Override PartName="/xl/charts/style59.xml" ContentType="application/vnd.ms-office.chartstyle+xml"/>
  <Override PartName="/xl/charts/colors59.xml" ContentType="application/vnd.ms-office.chartcolorstyle+xml"/>
  <Override PartName="/xl/charts/style52.xml" ContentType="application/vnd.ms-office.chartstyle+xml"/>
  <Override PartName="/xl/charts/colors51.xml" ContentType="application/vnd.ms-office.chartcolorstyle+xml"/>
  <Override PartName="/xl/charts/colors44.xml" ContentType="application/vnd.ms-office.chartcolorstyle+xml"/>
  <Override PartName="/xl/charts/style45.xml" ContentType="application/vnd.ms-office.chartstyle+xml"/>
  <Override PartName="/xl/charts/colors45.xml" ContentType="application/vnd.ms-office.chartcolorstyle+xml"/>
  <Override PartName="/xl/charts/style44.xml" ContentType="application/vnd.ms-office.chartstyle+xml"/>
  <Override PartName="/xl/charts/colors43.xml" ContentType="application/vnd.ms-office.chartcolorstyle+xml"/>
  <Override PartName="/xl/charts/style42.xml" ContentType="application/vnd.ms-office.chartstyle+xml"/>
  <Override PartName="/xl/charts/colors42.xml" ContentType="application/vnd.ms-office.chartcolorstyle+xml"/>
  <Override PartName="/xl/charts/style43.xml" ContentType="application/vnd.ms-office.chartstyle+xml"/>
  <Override PartName="/xl/charts/style46.xml" ContentType="application/vnd.ms-office.chartstyle+xml"/>
  <Override PartName="/xl/charts/colors46.xml" ContentType="application/vnd.ms-office.chartcolorstyle+xml"/>
  <Override PartName="/xl/charts/style50.xml" ContentType="application/vnd.ms-office.chartstyle+xml"/>
  <Override PartName="/xl/charts/colors50.xml" ContentType="application/vnd.ms-office.chartcolorstyle+xml"/>
  <Override PartName="/xl/charts/style51.xml" ContentType="application/vnd.ms-office.chartstyle+xml"/>
  <Override PartName="/xl/charts/colors49.xml" ContentType="application/vnd.ms-office.chartcolorstyle+xml"/>
  <Override PartName="/xl/charts/style49.xml" ContentType="application/vnd.ms-office.chartstyle+xml"/>
  <Override PartName="/xl/charts/style47.xml" ContentType="application/vnd.ms-office.chartstyle+xml"/>
  <Override PartName="/xl/charts/colors47.xml" ContentType="application/vnd.ms-office.chartcolorstyle+xml"/>
  <Override PartName="/xl/charts/style48.xml" ContentType="application/vnd.ms-office.chartstyle+xml"/>
  <Override PartName="/xl/charts/colors48.xml" ContentType="application/vnd.ms-office.chartcolorstyle+xml"/>
  <Override PartName="/xl/charts/colors41.xml" ContentType="application/vnd.ms-office.chartcolorstyle+xml"/>
  <Override PartName="/xl/charts/style13.xml" ContentType="application/vnd.ms-office.chartstyle+xml"/>
  <Override PartName="/xl/charts/colors13.xml" ContentType="application/vnd.ms-office.chartcolorstyle+xml"/>
  <Override PartName="/xl/charts/style14.xml" ContentType="application/vnd.ms-office.chartstyle+xml"/>
  <Override PartName="/xl/charts/colors14.xml" ContentType="application/vnd.ms-office.chartcolorstyle+xml"/>
  <Override PartName="/xl/charts/colors12.xml" ContentType="application/vnd.ms-office.chartcolorstyle+xml"/>
  <Override PartName="/xl/charts/style12.xml" ContentType="application/vnd.ms-office.chartstyle+xml"/>
  <Override PartName="/xl/charts/style10.xml" ContentType="application/vnd.ms-office.chartstyle+xml"/>
  <Override PartName="/xl/charts/colors10.xml" ContentType="application/vnd.ms-office.chartcolorstyle+xml"/>
  <Override PartName="/xl/charts/style11.xml" ContentType="application/vnd.ms-office.chartstyle+xml"/>
  <Override PartName="/xl/charts/colors11.xml" ContentType="application/vnd.ms-office.chartcolorstyle+xml"/>
  <Override PartName="/xl/charts/style15.xml" ContentType="application/vnd.ms-office.chartstyle+xml"/>
  <Override PartName="/xl/charts/colors15.xml" ContentType="application/vnd.ms-office.chartcolorstyle+xml"/>
  <Override PartName="/xl/charts/style18.xml" ContentType="application/vnd.ms-office.chartstyle+xml"/>
  <Override PartName="/xl/charts/colors18.xml" ContentType="application/vnd.ms-office.chartcolorstyle+xml"/>
  <Override PartName="/xl/charts/style19.xml" ContentType="application/vnd.ms-office.chartstyle+xml"/>
  <Override PartName="/xl/charts/colors19.xml" ContentType="application/vnd.ms-office.chartcolorstyle+xml"/>
  <Override PartName="/xl/charts/colors17.xml" ContentType="application/vnd.ms-office.chartcolorstyle+xml"/>
  <Override PartName="/xl/charts/style17.xml" ContentType="application/vnd.ms-office.chartstyle+xml"/>
  <Override PartName="/xl/charts/style16.xml" ContentType="application/vnd.ms-office.chartstyle+xml"/>
  <Override PartName="/xl/charts/colors16.xml" ContentType="application/vnd.ms-office.chartcolorstyle+xml"/>
  <Override PartName="/xl/charts/colors9.xml" ContentType="application/vnd.ms-office.chartcolorstyle+xml"/>
  <Override PartName="/xl/charts/style9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  <Override PartName="/xl/charts/style7.xml" ContentType="application/vnd.ms-office.chartstyle+xml"/>
  <Override PartName="/xl/charts/colors6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style41.xml" ContentType="application/vnd.ms-office.chartstyle+xml"/>
  <Override PartName="/xl/charts/colors20.xml" ContentType="application/vnd.ms-office.chartcolorstyle+xml"/>
  <Override PartName="/xl/charts/style33.xml" ContentType="application/vnd.ms-office.chartstyle+xml"/>
  <Override PartName="/xl/charts/colors33.xml" ContentType="application/vnd.ms-office.chartcolorstyle+xml"/>
  <Override PartName="/xl/charts/style34.xml" ContentType="application/vnd.ms-office.chartstyle+xml"/>
  <Override PartName="/xl/charts/colors34.xml" ContentType="application/vnd.ms-office.chartcolorstyle+xml"/>
  <Override PartName="/xl/charts/colors32.xml" ContentType="application/vnd.ms-office.chartcolorstyle+xml"/>
  <Override PartName="/xl/charts/style32.xml" ContentType="application/vnd.ms-office.chartstyle+xml"/>
  <Override PartName="/xl/charts/colors30.xml" ContentType="application/vnd.ms-office.chartcolorstyle+xml"/>
  <Override PartName="/xl/charts/style31.xml" ContentType="application/vnd.ms-office.chartstyle+xml"/>
  <Override PartName="/xl/charts/colors31.xml" ContentType="application/vnd.ms-office.chartcolorstyle+xml"/>
  <Override PartName="/xl/charts/style35.xml" ContentType="application/vnd.ms-office.chartstyle+xml"/>
  <Override PartName="/xl/charts/colors35.xml" ContentType="application/vnd.ms-office.chartcolorstyle+xml"/>
  <Override PartName="/xl/charts/style39.xml" ContentType="application/vnd.ms-office.chartstyle+xml"/>
  <Override PartName="/xl/charts/colors39.xml" ContentType="application/vnd.ms-office.chartcolorstyle+xml"/>
  <Override PartName="/xl/charts/style40.xml" ContentType="application/vnd.ms-office.chartstyle+xml"/>
  <Override PartName="/xl/charts/colors40.xml" ContentType="application/vnd.ms-office.chartcolorstyle+xml"/>
  <Override PartName="/xl/charts/colors38.xml" ContentType="application/vnd.ms-office.chartcolorstyle+xml"/>
  <Override PartName="/xl/charts/style38.xml" ContentType="application/vnd.ms-office.chartstyle+xml"/>
  <Override PartName="/xl/charts/style36.xml" ContentType="application/vnd.ms-office.chartstyle+xml"/>
  <Override PartName="/xl/charts/colors36.xml" ContentType="application/vnd.ms-office.chartcolorstyle+xml"/>
  <Override PartName="/xl/charts/style37.xml" ContentType="application/vnd.ms-office.chartstyle+xml"/>
  <Override PartName="/xl/charts/colors37.xml" ContentType="application/vnd.ms-office.chartcolorstyle+xml"/>
  <Override PartName="/xl/charts/style20.xml" ContentType="application/vnd.ms-office.chartstyle+xml"/>
  <Override PartName="/xl/charts/style30.xml" ContentType="application/vnd.ms-office.chartstyle+xml"/>
  <Override PartName="/xl/charts/colors29.xml" ContentType="application/vnd.ms-office.chartcolorstyle+xml"/>
  <Override PartName="/xl/charts/style23.xml" ContentType="application/vnd.ms-office.chartstyle+xml"/>
  <Override PartName="/xl/charts/colors23.xml" ContentType="application/vnd.ms-office.chartcolorstyle+xml"/>
  <Override PartName="/xl/charts/colors24.xml" ContentType="application/vnd.ms-office.chartcolorstyle+xml"/>
  <Override PartName="/xl/charts/colors22.xml" ContentType="application/vnd.ms-office.chartcolorstyle+xml"/>
  <Override PartName="/xl/charts/style22.xml" ContentType="application/vnd.ms-office.chartstyle+xml"/>
  <Override PartName="/xl/charts/style21.xml" ContentType="application/vnd.ms-office.chartstyle+xml"/>
  <Override PartName="/xl/charts/colors21.xml" ContentType="application/vnd.ms-office.chartcolorstyle+xml"/>
  <Override PartName="/xl/charts/style24.xml" ContentType="application/vnd.ms-office.chartstyle+xml"/>
  <Override PartName="/xl/charts/colors25.xml" ContentType="application/vnd.ms-office.chartcolorstyle+xml"/>
  <Override PartName="/xl/charts/style25.xml" ContentType="application/vnd.ms-office.chartstyle+xml"/>
  <Override PartName="/xl/charts/colors28.xml" ContentType="application/vnd.ms-office.chartcolorstyle+xml"/>
  <Override PartName="/xl/charts/style29.xml" ContentType="application/vnd.ms-office.chartstyle+xml"/>
  <Override PartName="/xl/charts/style28.xml" ContentType="application/vnd.ms-office.chartstyle+xml"/>
  <Override PartName="/xl/charts/style27.xml" ContentType="application/vnd.ms-office.chartstyle+xml"/>
  <Override PartName="/xl/charts/style26.xml" ContentType="application/vnd.ms-office.chartstyle+xml"/>
  <Override PartName="/xl/charts/colors27.xml" ContentType="application/vnd.ms-office.chartcolorstyle+xml"/>
  <Override PartName="/xl/charts/colors26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0730" windowHeight="11160" activeTab="3"/>
  </bookViews>
  <sheets>
    <sheet name="Per Centres" sheetId="1" r:id="rId1"/>
    <sheet name="2020" sheetId="4" r:id="rId2"/>
    <sheet name="2021" sheetId="5" r:id="rId3"/>
    <sheet name="2022" sheetId="6" r:id="rId4"/>
    <sheet name="Per departament" sheetId="2" r:id="rId5"/>
  </sheets>
  <externalReferences>
    <externalReference r:id="rId8"/>
  </externalReference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<sst xmlns="http://schemas.openxmlformats.org/spreadsheetml/2006/main" count="639" uniqueCount="137">
  <si>
    <t>Agrònoms</t>
  </si>
  <si>
    <t>ETS Arquit</t>
  </si>
  <si>
    <t>Camins</t>
  </si>
  <si>
    <t>Industr.</t>
  </si>
  <si>
    <t>ETSDisseny</t>
  </si>
  <si>
    <t>ETSMRiE</t>
  </si>
  <si>
    <t>Geodèsia</t>
  </si>
  <si>
    <t>Gest.Edif.</t>
  </si>
  <si>
    <t>Inf.Aplic.</t>
  </si>
  <si>
    <t>EPS Alcoi</t>
  </si>
  <si>
    <t>Fac. BBAA</t>
  </si>
  <si>
    <t>Fac. ADE</t>
  </si>
  <si>
    <t>Fac.Inf.</t>
  </si>
  <si>
    <t>EPS Gandia</t>
  </si>
  <si>
    <t>ETSINF</t>
  </si>
  <si>
    <t>Agronòmica</t>
  </si>
  <si>
    <t>ETS Teleco</t>
  </si>
  <si>
    <t>Teleco ADE</t>
  </si>
  <si>
    <t>Inf Ade</t>
  </si>
  <si>
    <t>Universit.</t>
  </si>
  <si>
    <t>Uni.Màster</t>
  </si>
  <si>
    <t>TOTALS</t>
  </si>
  <si>
    <t>BIOLOGIA VEGETAL</t>
  </si>
  <si>
    <t>BIOTECNOLOGIA</t>
  </si>
  <si>
    <t>CIÈNCIA ANIMAL</t>
  </si>
  <si>
    <t>COMPOSICIÓ ARQUITECTÒNICA</t>
  </si>
  <si>
    <t>CONSTRUCCIONS ARQUITECTÒNIQUES</t>
  </si>
  <si>
    <t>DIBUIX</t>
  </si>
  <si>
    <t>ECONOMIA I CIÈNCIES SOCIALS</t>
  </si>
  <si>
    <t>ESCULTURA</t>
  </si>
  <si>
    <t>ESTADÍSTICA I INVESTIGACIÓ OPERATIVA APLICADES I QUALITAT</t>
  </si>
  <si>
    <t>EXPRESSIÓ GRÀFICA ARQUITECTÒNICA</t>
  </si>
  <si>
    <t>Enginyeria Gràfica</t>
  </si>
  <si>
    <t>FÍSICA APLICADA</t>
  </si>
  <si>
    <t>LINGÜÍSTICA APLICADA</t>
  </si>
  <si>
    <t>ENGINYERIA RURAL I AGROALIMENTÀRIA</t>
  </si>
  <si>
    <t>ENGINYERIA CARTOGRÀFICA, GEODÈSIA I FOTOGRAMETRIA</t>
  </si>
  <si>
    <t>ENGINYERIA DE LA CONSTRUCCIÓ I DE PROJECTES  D'ENGINYERIA CIVIL</t>
  </si>
  <si>
    <t>INFORMÀTICA DE SISTEMES I COMPUTADORS</t>
  </si>
  <si>
    <t>ENGINYERIA DEL TERRENY</t>
  </si>
  <si>
    <t>ENGINYERIA ELÈCTRICA</t>
  </si>
  <si>
    <t>ENGINYERIA ELECTRÒNICA</t>
  </si>
  <si>
    <t>ENGINYERIA HIDRÀULICA I MEDI AMBIENT</t>
  </si>
  <si>
    <t>ENGINYERIA MECÀNICA I DE MATERIALS</t>
  </si>
  <si>
    <t>ENGINYERIA QUÍMICA I NUCLEAR</t>
  </si>
  <si>
    <t>ENGINYERIA TÈXTIL I PAPERERA</t>
  </si>
  <si>
    <t>MÀQUINES I MOTORS TÈRMICS</t>
  </si>
  <si>
    <t>MATEMÀTICA APLICADA</t>
  </si>
  <si>
    <t>MECÀNICA DELS MEDIS CONTINUS I TEORIA D'ESTRUCTURES</t>
  </si>
  <si>
    <t>Organització d'Empreses</t>
  </si>
  <si>
    <t>PINTURA</t>
  </si>
  <si>
    <t>PRODUCCIÓ VEGETAL</t>
  </si>
  <si>
    <t>QUÍMICA</t>
  </si>
  <si>
    <t>SISTEMES INFORMÀTICS I COMPUTACIÓ</t>
  </si>
  <si>
    <t>TECNOLOGIA D'ALIMENTS</t>
  </si>
  <si>
    <t>URBANISME</t>
  </si>
  <si>
    <t>COMUNICACIÓ AUDIOVISUAL, DOCUMENTACIÓ I HISTÒRIA DE L'ART</t>
  </si>
  <si>
    <t>PROJECTES ARQUITECTÒNICS</t>
  </si>
  <si>
    <t>CONSERVACIÓ I RESTAURACIÓ DE BÉNS CULTURALS</t>
  </si>
  <si>
    <t>MECANITZACIÓ I TECNOLOGIA AGRÀRIA</t>
  </si>
  <si>
    <t>COMUNICACIONS</t>
  </si>
  <si>
    <t>ENGINYERIA I INFRAESTRUCTURA DELS TRANSPORTS</t>
  </si>
  <si>
    <t>TERMODINÀMICA APLICADA</t>
  </si>
  <si>
    <t>ENGINYERIA DE SISTEMES I AUTOMÀTICA</t>
  </si>
  <si>
    <t>PROJECTES D'ENGINYERIA</t>
  </si>
  <si>
    <t>ECOSISTEMES AGROFORESTALS</t>
  </si>
  <si>
    <t xml:space="preserve"> </t>
  </si>
  <si>
    <t>Curs</t>
  </si>
  <si>
    <t>Dep</t>
  </si>
  <si>
    <t>Departament</t>
  </si>
  <si>
    <t>Valencià</t>
  </si>
  <si>
    <t>Castellà</t>
  </si>
  <si>
    <t>Anglés</t>
  </si>
  <si>
    <t>Francés</t>
  </si>
  <si>
    <t>Italià</t>
  </si>
  <si>
    <t>Alemany</t>
  </si>
  <si>
    <t>Indistint</t>
  </si>
  <si>
    <t>TOTAL</t>
  </si>
  <si>
    <t>02</t>
  </si>
  <si>
    <t>03</t>
  </si>
  <si>
    <t>04</t>
  </si>
  <si>
    <t>35</t>
  </si>
  <si>
    <t>39</t>
  </si>
  <si>
    <t>37</t>
  </si>
  <si>
    <t>05</t>
  </si>
  <si>
    <t>98</t>
  </si>
  <si>
    <t>DEPARTAMENTS D'ALTRES UNIVERSITATS</t>
  </si>
  <si>
    <t>06</t>
  </si>
  <si>
    <t>07</t>
  </si>
  <si>
    <t>44</t>
  </si>
  <si>
    <t>15</t>
  </si>
  <si>
    <t>16</t>
  </si>
  <si>
    <t>42</t>
  </si>
  <si>
    <t>18</t>
  </si>
  <si>
    <t>19</t>
  </si>
  <si>
    <t>20</t>
  </si>
  <si>
    <t>11</t>
  </si>
  <si>
    <t>21</t>
  </si>
  <si>
    <t>40</t>
  </si>
  <si>
    <t>22</t>
  </si>
  <si>
    <t>23</t>
  </si>
  <si>
    <t>14</t>
  </si>
  <si>
    <t>24</t>
  </si>
  <si>
    <t>08</t>
  </si>
  <si>
    <t>09</t>
  </si>
  <si>
    <t>10</t>
  </si>
  <si>
    <t>12</t>
  </si>
  <si>
    <t>17</t>
  </si>
  <si>
    <t>13</t>
  </si>
  <si>
    <t>25</t>
  </si>
  <si>
    <t>26</t>
  </si>
  <si>
    <t>27</t>
  </si>
  <si>
    <t>28</t>
  </si>
  <si>
    <t>29</t>
  </si>
  <si>
    <t>30</t>
  </si>
  <si>
    <t>36</t>
  </si>
  <si>
    <t>43</t>
  </si>
  <si>
    <t>31</t>
  </si>
  <si>
    <t>32</t>
  </si>
  <si>
    <t>33</t>
  </si>
  <si>
    <t>41</t>
  </si>
  <si>
    <t>34</t>
  </si>
  <si>
    <t>96</t>
  </si>
  <si>
    <t>Z-EXTERNS POSTGRAU</t>
  </si>
  <si>
    <t>Percentatge</t>
  </si>
  <si>
    <t>2020</t>
  </si>
  <si>
    <t>ENGINYERIA DE LA CONSTRUCCIÓ I DE PROJECTES D'ENGINYERIA CIVIL</t>
  </si>
  <si>
    <t>2021</t>
  </si>
  <si>
    <t>DEPT</t>
  </si>
  <si>
    <t>NODEPT</t>
  </si>
  <si>
    <t>Anglès</t>
  </si>
  <si>
    <t>Francès</t>
  </si>
  <si>
    <t>U</t>
  </si>
  <si>
    <t>X</t>
  </si>
  <si>
    <t>Uni.Master</t>
  </si>
  <si>
    <t>Z</t>
  </si>
  <si>
    <t>Totals grau-DLA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</si>
</sst>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</fonts>
  <fills count="7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4" borderId="3" applyNumberFormat="0" applyAlignment="0" applyProtection="0"/>
    <xf numFmtId="0" fontId="1" fillId="0" borderId="0">
      <alignment/>
      <protection/>
    </xf>
  </cellStyleXfs>
  <cellXfs count="33">
    <xf numFmtId="0" fontId="0" fillId="0" borderId="0" xfId="0"/>
    <xf numFmtId="10" fontId="0" fillId="0" borderId="0" xfId="0" applyNumberFormat="1"/>
    <xf numFmtId="164" fontId="0" fillId="0" borderId="0" xfId="20" applyNumberFormat="1" applyFont="1"/>
    <xf numFmtId="0" fontId="0" fillId="0" borderId="0" xfId="0" applyNumberFormat="1"/>
    <xf numFmtId="164" fontId="0" fillId="0" borderId="0" xfId="20" applyNumberFormat="1" applyFont="1"/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164" fontId="0" fillId="0" borderId="0" xfId="0" applyNumberFormat="1"/>
    <xf numFmtId="0" fontId="0" fillId="5" borderId="6" xfId="0" applyFill="1" applyBorder="1"/>
    <xf numFmtId="0" fontId="0" fillId="5" borderId="8" xfId="0" applyFill="1" applyBorder="1"/>
    <xf numFmtId="0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9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165" fontId="0" fillId="0" borderId="0" xfId="0" applyNumberFormat="1"/>
    <xf numFmtId="0" fontId="4" fillId="4" borderId="3" xfId="23" applyAlignment="1">
      <alignment horizontal="center"/>
    </xf>
    <xf numFmtId="0" fontId="0" fillId="0" borderId="0" xfId="0" applyAlignment="1">
      <alignment horizontal="center"/>
    </xf>
    <xf numFmtId="0" fontId="2" fillId="2" borderId="1" xfId="21" applyAlignment="1">
      <alignment horizontal="center"/>
    </xf>
    <xf numFmtId="0" fontId="2" fillId="2" borderId="10" xfId="21" applyBorder="1" applyAlignment="1">
      <alignment horizontal="center"/>
    </xf>
    <xf numFmtId="0" fontId="3" fillId="3" borderId="11" xfId="22" applyBorder="1" applyAlignment="1">
      <alignment horizontal="center"/>
    </xf>
    <xf numFmtId="0" fontId="3" fillId="3" borderId="12" xfId="22" applyBorder="1" applyAlignment="1">
      <alignment horizontal="center"/>
    </xf>
    <xf numFmtId="0" fontId="3" fillId="6" borderId="11" xfId="22" applyFill="1" applyBorder="1" applyAlignment="1">
      <alignment horizontal="center"/>
    </xf>
    <xf numFmtId="0" fontId="5" fillId="6" borderId="12" xfId="22" applyFont="1" applyFill="1" applyBorder="1" applyAlignment="1">
      <alignment horizontal="center"/>
    </xf>
    <xf numFmtId="0" fontId="5" fillId="3" borderId="12" xfId="22" applyFont="1" applyBorder="1" applyAlignment="1">
      <alignment horizontal="center"/>
    </xf>
    <xf numFmtId="165" fontId="5" fillId="3" borderId="12" xfId="22" applyNumberFormat="1" applyFont="1" applyBorder="1" applyAlignment="1">
      <alignment horizontal="center"/>
    </xf>
    <xf numFmtId="164" fontId="5" fillId="3" borderId="12" xfId="22" applyNumberFormat="1" applyFont="1" applyBorder="1" applyAlignment="1">
      <alignment horizontal="center"/>
    </xf>
    <xf numFmtId="0" fontId="1" fillId="0" borderId="0" xfId="24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tge" xfId="20"/>
    <cellStyle name="Entrada" xfId="21"/>
    <cellStyle name="Resultat" xfId="22"/>
    <cellStyle name="Cel·la de comprovació" xfId="23"/>
    <cellStyle name="Norma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ETS Geodèsia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Centres'!$T$8</c:f>
              <c:strCache>
                <c:ptCount val="1"/>
                <c:pt idx="0">
                  <c:v>Geodèsia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Centres'!$B$8:$R$8</c:f>
              <c:numCache/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29131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EPS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Alcoi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Centres'!$T$11</c:f>
              <c:strCache>
                <c:ptCount val="1"/>
                <c:pt idx="0">
                  <c:v>EPS Alcoi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Centres'!$B$11:$R$11</c:f>
              <c:numCache/>
            </c:numRef>
          </c:val>
          <c:smooth val="0"/>
        </c:ser>
        <c:marker val="1"/>
        <c:axId val="43975263"/>
        <c:axId val="60233048"/>
      </c:line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233048"/>
        <c:crosses val="autoZero"/>
        <c:auto val="1"/>
        <c:lblOffset val="100"/>
        <c:noMultiLvlLbl val="0"/>
      </c:catAx>
      <c:valAx>
        <c:axId val="602330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7526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FAC. BBAA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Centres'!$T$12</c:f>
              <c:strCache>
                <c:ptCount val="1"/>
                <c:pt idx="0">
                  <c:v>Fac. BBAA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Centres'!$B$12:$R$12</c:f>
              <c:numCache/>
            </c:numRef>
          </c:val>
          <c:smooth val="0"/>
        </c:ser>
        <c:marker val="1"/>
        <c:axId val="5226521"/>
        <c:axId val="47038690"/>
      </c:lineChart>
      <c:catAx>
        <c:axId val="5226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038690"/>
        <c:crosses val="autoZero"/>
        <c:auto val="1"/>
        <c:lblOffset val="100"/>
        <c:noMultiLvlLbl val="0"/>
      </c:catAx>
      <c:valAx>
        <c:axId val="470386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2652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Fac. ADE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Centres'!$T$13</c:f>
              <c:strCache>
                <c:ptCount val="1"/>
                <c:pt idx="0">
                  <c:v>Fac. ADE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Centres'!$B$13:$R$13</c:f>
              <c:numCache/>
            </c:numRef>
          </c:val>
          <c:smooth val="0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037516"/>
        <c:crosses val="autoZero"/>
        <c:auto val="1"/>
        <c:lblOffset val="100"/>
        <c:noMultiLvlLbl val="0"/>
      </c:catAx>
      <c:valAx>
        <c:axId val="520375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69502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Agronòmica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Centres'!$T$17</c:f>
              <c:strCache>
                <c:ptCount val="1"/>
                <c:pt idx="0">
                  <c:v>Agronòmica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Centres'!$J$1:$R$1</c:f>
              <c:numCache/>
            </c:numRef>
          </c:cat>
          <c:val>
            <c:numRef>
              <c:f>'Per Centres'!$J$17:$R$17</c:f>
              <c:numCache/>
            </c:numRef>
          </c:val>
          <c:smooth val="0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6844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ETSInf.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Centres'!$T$16</c:f>
              <c:strCache>
                <c:ptCount val="1"/>
                <c:pt idx="0">
                  <c:v>ETSINF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Centres'!$I$1:$R$1</c:f>
              <c:numCache/>
            </c:numRef>
          </c:cat>
          <c:val>
            <c:numRef>
              <c:f>'Per Centres'!$I$16:$R$16</c:f>
              <c:numCache/>
            </c:numRef>
          </c:val>
          <c:smooth val="0"/>
        </c:ser>
        <c:marker val="1"/>
        <c:axId val="18841095"/>
        <c:axId val="35352128"/>
      </c:line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84109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ETS Teleco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Centres'!$T$18</c:f>
              <c:strCache>
                <c:ptCount val="1"/>
                <c:pt idx="0">
                  <c:v>ETS Teleco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Centres'!$B$18:$R$18</c:f>
              <c:numCache/>
            </c:numRef>
          </c:val>
          <c:smooth val="0"/>
        </c:ser>
        <c:marker val="1"/>
        <c:axId val="49733697"/>
        <c:axId val="44950090"/>
      </c:lineChart>
      <c:catAx>
        <c:axId val="497336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950090"/>
        <c:crosses val="autoZero"/>
        <c:auto val="1"/>
        <c:lblOffset val="100"/>
        <c:noMultiLvlLbl val="0"/>
      </c:catAx>
      <c:valAx>
        <c:axId val="4495009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73369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Universit.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Centres'!$T$21</c:f>
              <c:strCache>
                <c:ptCount val="1"/>
                <c:pt idx="0">
                  <c:v>Universit.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Centres'!$O$1:$R$1</c:f>
              <c:numCache/>
            </c:numRef>
          </c:cat>
          <c:val>
            <c:numRef>
              <c:f>'Per Centres'!$O$21:$R$21</c:f>
              <c:numCache/>
            </c:numRef>
          </c:val>
          <c:smooth val="0"/>
        </c:ser>
        <c:marker val="1"/>
        <c:axId val="1897627"/>
        <c:axId val="17078644"/>
      </c:lineChart>
      <c:catAx>
        <c:axId val="1897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78644"/>
        <c:crosses val="autoZero"/>
        <c:auto val="1"/>
        <c:lblOffset val="100"/>
        <c:noMultiLvlLbl val="0"/>
      </c:catAx>
      <c:valAx>
        <c:axId val="1707864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9762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Percentatge dels crèdits de docència en valencià per departaments l'any 2020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departament'!$W$1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'Per departament'!$A$2:$A$46</c:f>
              <c:strCache/>
            </c:strRef>
          </c:cat>
          <c:val>
            <c:numRef>
              <c:f>'Per departament'!$W$2:$W$46</c:f>
              <c:numCache/>
            </c:numRef>
          </c:val>
        </c:ser>
        <c:overlap val="-27"/>
        <c:gapWidth val="219"/>
        <c:axId val="19490069"/>
        <c:axId val="41192894"/>
      </c:barChart>
      <c:catAx>
        <c:axId val="19490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192894"/>
        <c:crosses val="autoZero"/>
        <c:auto val="1"/>
        <c:lblOffset val="100"/>
        <c:noMultiLvlLbl val="0"/>
      </c:catAx>
      <c:valAx>
        <c:axId val="4119289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49006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departament'!$A$3</c:f>
              <c:strCache>
                <c:ptCount val="1"/>
                <c:pt idx="0">
                  <c:v>BIOTECNOLOGIA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departament'!$B$3:$W$3</c:f>
              <c:numCache/>
            </c:numRef>
          </c:val>
          <c:smooth val="0"/>
        </c:ser>
        <c:axId val="35191727"/>
        <c:axId val="48290088"/>
      </c:lineChart>
      <c:catAx>
        <c:axId val="351917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290088"/>
        <c:crosses val="autoZero"/>
        <c:auto val="1"/>
        <c:lblOffset val="100"/>
        <c:noMultiLvlLbl val="0"/>
      </c:catAx>
      <c:valAx>
        <c:axId val="482900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19172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departament'!$A$4</c:f>
              <c:strCache>
                <c:ptCount val="1"/>
                <c:pt idx="0">
                  <c:v>CIÈNCIA ANIMAL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departament'!$B$4:$W$4</c:f>
              <c:numCache/>
            </c:numRef>
          </c:val>
          <c:smooth val="0"/>
        </c:ser>
        <c:axId val="31957609"/>
        <c:axId val="19183026"/>
      </c:lineChart>
      <c:catAx>
        <c:axId val="31957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183026"/>
        <c:crosses val="autoZero"/>
        <c:auto val="1"/>
        <c:lblOffset val="100"/>
        <c:noMultiLvlLbl val="0"/>
      </c:catAx>
      <c:valAx>
        <c:axId val="191830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95760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ETS Gest. Edif.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Centres'!$T$9</c:f>
              <c:strCache>
                <c:ptCount val="1"/>
                <c:pt idx="0">
                  <c:v>Gest.Edif.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Centres'!$B$9:$R$9</c:f>
              <c:numCache/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2219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departament'!$A$5</c:f>
              <c:strCache>
                <c:ptCount val="1"/>
                <c:pt idx="0">
                  <c:v>COMPOSICIÓ ARQUITECTÒNICA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departament'!$B$5:$W$5</c:f>
              <c:numCache/>
            </c:numRef>
          </c:val>
          <c:smooth val="0"/>
        </c:ser>
        <c:axId val="38429507"/>
        <c:axId val="10321244"/>
      </c:line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42950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departament'!$A$6</c:f>
              <c:strCache>
                <c:ptCount val="1"/>
                <c:pt idx="0">
                  <c:v>CONSTRUCCIONS ARQUITECTÒNIQUES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departament'!$B$6:$W$6</c:f>
              <c:numCache/>
            </c:numRef>
          </c:val>
          <c:smooth val="0"/>
        </c:ser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714406"/>
        <c:crosses val="autoZero"/>
        <c:auto val="1"/>
        <c:lblOffset val="100"/>
        <c:noMultiLvlLbl val="0"/>
      </c:catAx>
      <c:valAx>
        <c:axId val="307144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78233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departament'!$A$7</c:f>
              <c:strCache>
                <c:ptCount val="1"/>
                <c:pt idx="0">
                  <c:v>DIBUIX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departament'!$B$7:$W$7</c:f>
              <c:numCache/>
            </c:numRef>
          </c:val>
          <c:smooth val="0"/>
        </c:ser>
        <c:axId val="7994199"/>
        <c:axId val="483892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38928"/>
        <c:crosses val="autoZero"/>
        <c:auto val="1"/>
        <c:lblOffset val="100"/>
        <c:noMultiLvlLbl val="0"/>
      </c:catAx>
      <c:valAx>
        <c:axId val="483892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9941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departament'!$A$8</c:f>
              <c:strCache>
                <c:ptCount val="1"/>
                <c:pt idx="0">
                  <c:v>ECONOMIA I CIÈNCIES SOCIALS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departament'!$B$8:$W$8</c:f>
              <c:numCache/>
            </c:numRef>
          </c:val>
          <c:smooth val="0"/>
        </c:ser>
        <c:axId val="43550353"/>
        <c:axId val="56408858"/>
      </c:lineChart>
      <c:catAx>
        <c:axId val="435503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408858"/>
        <c:crosses val="autoZero"/>
        <c:auto val="1"/>
        <c:lblOffset val="100"/>
        <c:noMultiLvlLbl val="0"/>
      </c:catAx>
      <c:valAx>
        <c:axId val="5640885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55035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departament'!$A$10</c:f>
              <c:strCache>
                <c:ptCount val="1"/>
                <c:pt idx="0">
                  <c:v>ESTADÍSTICA I INVESTIGACIÓ OPERATIVA APLICADES I QUALITAT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departament'!$B$10:$W$10</c:f>
              <c:numCache/>
            </c:numRef>
          </c:val>
          <c:smooth val="0"/>
        </c:ser>
        <c:axId val="37917675"/>
        <c:axId val="5714756"/>
      </c:lineChart>
      <c:catAx>
        <c:axId val="37917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14756"/>
        <c:crosses val="autoZero"/>
        <c:auto val="1"/>
        <c:lblOffset val="100"/>
        <c:noMultiLvlLbl val="0"/>
      </c:catAx>
      <c:valAx>
        <c:axId val="571475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9176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departament'!$A$11</c:f>
              <c:strCache>
                <c:ptCount val="1"/>
                <c:pt idx="0">
                  <c:v>EXPRESSIÓ GRÀFICA ARQUITECTÒNICA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departament'!$B$11:$W$11</c:f>
              <c:numCache/>
            </c:numRef>
          </c:val>
          <c:smooth val="0"/>
        </c:ser>
        <c:axId val="51432805"/>
        <c:axId val="60242062"/>
      </c:lineChart>
      <c:catAx>
        <c:axId val="51432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242062"/>
        <c:crosses val="autoZero"/>
        <c:auto val="1"/>
        <c:lblOffset val="100"/>
        <c:noMultiLvlLbl val="0"/>
      </c:catAx>
      <c:valAx>
        <c:axId val="602420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43280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departament'!$A$12</c:f>
              <c:strCache>
                <c:ptCount val="1"/>
                <c:pt idx="0">
                  <c:v>Enginyeria Gràfica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departament'!$B$12:$W$12</c:f>
              <c:numCache/>
            </c:numRef>
          </c:val>
          <c:smooth val="0"/>
        </c:ser>
        <c:axId val="5307647"/>
        <c:axId val="47768824"/>
      </c:lineChart>
      <c:catAx>
        <c:axId val="53076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768824"/>
        <c:crosses val="autoZero"/>
        <c:auto val="1"/>
        <c:lblOffset val="100"/>
        <c:noMultiLvlLbl val="0"/>
      </c:catAx>
      <c:valAx>
        <c:axId val="4776882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0764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departament'!$A$13</c:f>
              <c:strCache>
                <c:ptCount val="1"/>
                <c:pt idx="0">
                  <c:v>FÍSICA APLICADA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departament'!$B$13:$W$13</c:f>
              <c:numCache/>
            </c:numRef>
          </c:val>
          <c:smooth val="0"/>
        </c:ser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069506"/>
        <c:crosses val="autoZero"/>
        <c:auto val="1"/>
        <c:lblOffset val="100"/>
        <c:noMultiLvlLbl val="0"/>
      </c:catAx>
      <c:valAx>
        <c:axId val="440695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26623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departament'!$A$9</c:f>
              <c:strCache>
                <c:ptCount val="1"/>
                <c:pt idx="0">
                  <c:v>ESCULTURA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departament'!$B$9:$W$9</c:f>
              <c:numCache/>
            </c:numRef>
          </c:val>
          <c:smooth val="0"/>
        </c:ser>
        <c:axId val="61081235"/>
        <c:axId val="12860204"/>
      </c:line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860204"/>
        <c:crosses val="autoZero"/>
        <c:auto val="1"/>
        <c:lblOffset val="100"/>
        <c:noMultiLvlLbl val="0"/>
      </c:catAx>
      <c:valAx>
        <c:axId val="128602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08123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departament'!$A$14</c:f>
              <c:strCache>
                <c:ptCount val="1"/>
                <c:pt idx="0">
                  <c:v>LINGÜÍSTICA APLICADA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departament'!$B$14:$W$14</c:f>
              <c:numCache/>
            </c:numRef>
          </c:val>
          <c:smooth val="0"/>
        </c:ser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5043574"/>
        <c:crosses val="autoZero"/>
        <c:auto val="1"/>
        <c:lblOffset val="100"/>
        <c:noMultiLvlLbl val="0"/>
      </c:catAx>
      <c:valAx>
        <c:axId val="3504357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63297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EPS Gandia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Centres'!$T$15</c:f>
              <c:strCache>
                <c:ptCount val="1"/>
                <c:pt idx="0">
                  <c:v>EPS Gandia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Centres'!$B$15:$R$15</c:f>
              <c:numCache/>
            </c:numRef>
          </c:val>
          <c:smooth val="0"/>
        </c:ser>
        <c:marker val="1"/>
        <c:axId val="27551177"/>
        <c:axId val="46634002"/>
      </c:lineChart>
      <c:catAx>
        <c:axId val="275511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634002"/>
        <c:crosses val="autoZero"/>
        <c:auto val="1"/>
        <c:lblOffset val="100"/>
        <c:noMultiLvlLbl val="0"/>
      </c:catAx>
      <c:valAx>
        <c:axId val="4663400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511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departament'!$A$15</c:f>
              <c:strCache>
                <c:ptCount val="1"/>
                <c:pt idx="0">
                  <c:v>ENGINYERIA RURAL I AGROALIMENTÀRIA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departament'!$B$15:$W$15</c:f>
              <c:numCache/>
            </c:numRef>
          </c:val>
          <c:smooth val="0"/>
        </c:ser>
        <c:axId val="46956711"/>
        <c:axId val="19957216"/>
      </c:line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95671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departament'!$A$16</c:f>
              <c:strCache>
                <c:ptCount val="1"/>
                <c:pt idx="0">
                  <c:v>ENGINYERIA CARTOGRÀFICA, GEODÈSIA I FOTOGRAMETRIA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departament'!$B$16:$W$16</c:f>
              <c:numCache/>
            </c:numRef>
          </c:val>
          <c:smooth val="0"/>
        </c:ser>
        <c:axId val="45397217"/>
        <c:axId val="5921770"/>
      </c:line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21770"/>
        <c:crosses val="autoZero"/>
        <c:auto val="1"/>
        <c:lblOffset val="100"/>
        <c:noMultiLvlLbl val="0"/>
      </c:catAx>
      <c:valAx>
        <c:axId val="592177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39721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departament'!$A$17</c:f>
              <c:strCache>
                <c:ptCount val="1"/>
                <c:pt idx="0">
                  <c:v>ENGINYERIA DE LA CONSTRUCCIÓ I DE PROJECTES  D'ENGINYERIA CIVIL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departament'!$B$17:$W$17</c:f>
              <c:numCache/>
            </c:numRef>
          </c:val>
          <c:smooth val="0"/>
        </c:ser>
        <c:axId val="53295931"/>
        <c:axId val="9901332"/>
      </c:line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901332"/>
        <c:crosses val="autoZero"/>
        <c:auto val="1"/>
        <c:lblOffset val="100"/>
        <c:noMultiLvlLbl val="0"/>
      </c:catAx>
      <c:valAx>
        <c:axId val="990133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959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departament'!$A$18</c:f>
              <c:strCache>
                <c:ptCount val="1"/>
                <c:pt idx="0">
                  <c:v>INFORMÀTICA DE SISTEMES I COMPUTADORS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departament'!$B$18:$W$18</c:f>
              <c:numCache/>
            </c:numRef>
          </c:val>
          <c:smooth val="0"/>
        </c:ser>
        <c:axId val="22003125"/>
        <c:axId val="63810398"/>
      </c:line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3810398"/>
        <c:crosses val="autoZero"/>
        <c:auto val="1"/>
        <c:lblOffset val="100"/>
        <c:noMultiLvlLbl val="0"/>
      </c:catAx>
      <c:valAx>
        <c:axId val="638103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00312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departament'!$A$19</c:f>
              <c:strCache>
                <c:ptCount val="1"/>
                <c:pt idx="0">
                  <c:v>ENGINYERIA DEL TERRENY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departament'!$B$19:$W$19</c:f>
              <c:numCache/>
            </c:numRef>
          </c:val>
          <c:smooth val="0"/>
        </c:ser>
        <c:axId val="37422671"/>
        <c:axId val="1259720"/>
      </c:line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59720"/>
        <c:crosses val="autoZero"/>
        <c:auto val="1"/>
        <c:lblOffset val="100"/>
        <c:noMultiLvlLbl val="0"/>
      </c:catAx>
      <c:valAx>
        <c:axId val="12597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42267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departament'!$A$20</c:f>
              <c:strCache>
                <c:ptCount val="1"/>
                <c:pt idx="0">
                  <c:v>ENGINYERIA ELÈCTRICA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departament'!$B$20:$W$20</c:f>
              <c:numCache/>
            </c:numRef>
          </c:val>
          <c:smooth val="0"/>
        </c:ser>
        <c:axId val="11337481"/>
        <c:axId val="34928466"/>
      </c:line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928466"/>
        <c:crosses val="autoZero"/>
        <c:auto val="1"/>
        <c:lblOffset val="100"/>
        <c:noMultiLvlLbl val="0"/>
      </c:catAx>
      <c:valAx>
        <c:axId val="3492846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3374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departament'!$A$21</c:f>
              <c:strCache>
                <c:ptCount val="1"/>
                <c:pt idx="0">
                  <c:v>ENGINYERIA ELECTRÒNICA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departament'!$B$21:$W$21</c:f>
              <c:numCache/>
            </c:numRef>
          </c:val>
          <c:smooth val="0"/>
        </c:ser>
        <c:axId val="45920739"/>
        <c:axId val="10633468"/>
      </c:line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633468"/>
        <c:crosses val="autoZero"/>
        <c:auto val="1"/>
        <c:lblOffset val="100"/>
        <c:noMultiLvlLbl val="0"/>
      </c:catAx>
      <c:valAx>
        <c:axId val="1063346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92073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departament'!$A$22</c:f>
              <c:strCache>
                <c:ptCount val="1"/>
                <c:pt idx="0">
                  <c:v>ENGINYERIA HIDRÀULICA I MEDI AMBIENT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departament'!$B$22:$W$22</c:f>
              <c:numCache/>
            </c:numRef>
          </c:val>
          <c:smooth val="0"/>
        </c:ser>
        <c:axId val="28592349"/>
        <c:axId val="56004550"/>
      </c:line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004550"/>
        <c:crosses val="autoZero"/>
        <c:auto val="1"/>
        <c:lblOffset val="100"/>
        <c:noMultiLvlLbl val="0"/>
      </c:catAx>
      <c:valAx>
        <c:axId val="5600455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59234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departament'!$A$23</c:f>
              <c:strCache>
                <c:ptCount val="1"/>
                <c:pt idx="0">
                  <c:v>ENGINYERIA MECÀNICA I DE MATERIALS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departament'!$B$23:$W$23</c:f>
              <c:numCache/>
            </c:numRef>
          </c:val>
          <c:smooth val="0"/>
        </c:ser>
        <c:axId val="34278903"/>
        <c:axId val="40074672"/>
      </c:lineChart>
      <c:catAx>
        <c:axId val="34278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074672"/>
        <c:crosses val="autoZero"/>
        <c:auto val="1"/>
        <c:lblOffset val="100"/>
        <c:noMultiLvlLbl val="0"/>
      </c:catAx>
      <c:valAx>
        <c:axId val="4007467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2789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departament'!$A$24</c:f>
              <c:strCache>
                <c:ptCount val="1"/>
                <c:pt idx="0">
                  <c:v>ENGINYERIA QUÍMICA I NUCLEAR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departament'!$B$24:$W$24</c:f>
              <c:numCache/>
            </c:numRef>
          </c:val>
          <c:smooth val="0"/>
        </c:ser>
        <c:axId val="25127729"/>
        <c:axId val="24822970"/>
      </c:lineChart>
      <c:catAx>
        <c:axId val="25127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822970"/>
        <c:crosses val="autoZero"/>
        <c:auto val="1"/>
        <c:lblOffset val="100"/>
        <c:noMultiLvlLbl val="0"/>
      </c:catAx>
      <c:valAx>
        <c:axId val="2482297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12772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Màster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Centres'!$T$22</c:f>
              <c:strCache>
                <c:ptCount val="1"/>
                <c:pt idx="0">
                  <c:v>Uni.Màster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Centres'!$G$1:$R$1</c:f>
              <c:numCache/>
            </c:numRef>
          </c:cat>
          <c:val>
            <c:numRef>
              <c:f>'Per Centres'!$G$22:$R$22</c:f>
              <c:numCache/>
            </c:numRef>
          </c:val>
          <c:smooth val="0"/>
        </c:ser>
        <c:marker val="1"/>
        <c:axId val="17052835"/>
        <c:axId val="19257788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257788"/>
        <c:crosses val="autoZero"/>
        <c:auto val="1"/>
        <c:lblOffset val="100"/>
        <c:noMultiLvlLbl val="0"/>
      </c:catAx>
      <c:valAx>
        <c:axId val="1925778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05283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departament'!$A$25</c:f>
              <c:strCache>
                <c:ptCount val="1"/>
                <c:pt idx="0">
                  <c:v>ENGINYERIA TÈXTIL I PAPERERA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departament'!$B$25:$W$25</c:f>
              <c:numCache/>
            </c:numRef>
          </c:val>
          <c:smooth val="0"/>
        </c:ser>
        <c:axId val="22080139"/>
        <c:axId val="64503524"/>
      </c:line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208013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departament'!$A$26</c:f>
              <c:strCache>
                <c:ptCount val="1"/>
                <c:pt idx="0">
                  <c:v>MÀQUINES I MOTORS TÈRMICS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departament'!$B$26:$W$26</c:f>
              <c:numCache/>
            </c:numRef>
          </c:val>
          <c:smooth val="0"/>
        </c:ser>
        <c:axId val="43660805"/>
        <c:axId val="57402926"/>
      </c:line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66080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departament'!$A$27</c:f>
              <c:strCache>
                <c:ptCount val="1"/>
                <c:pt idx="0">
                  <c:v>MATEMÀTICA APLICADA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departament'!$B$27:$W$27</c:f>
              <c:numCache/>
            </c:numRef>
          </c:val>
          <c:smooth val="0"/>
        </c:ser>
        <c:axId val="46864287"/>
        <c:axId val="19125400"/>
      </c:lineChart>
      <c:catAx>
        <c:axId val="468642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86428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departament'!$A$28</c:f>
              <c:strCache>
                <c:ptCount val="1"/>
                <c:pt idx="0">
                  <c:v>MECÀNICA DELS MEDIS CONTINUS I TEORIA D'ESTRUCTURES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departament'!$B$28:$W$28</c:f>
              <c:numCache/>
            </c:numRef>
          </c:val>
          <c:smooth val="0"/>
        </c:ser>
        <c:axId val="37910873"/>
        <c:axId val="5653538"/>
      </c:line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791087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departament'!$A$29</c:f>
              <c:strCache>
                <c:ptCount val="1"/>
                <c:pt idx="0">
                  <c:v>Organització d'Empreses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departament'!$B$29:$W$29</c:f>
              <c:numCache/>
            </c:numRef>
          </c:val>
          <c:smooth val="0"/>
        </c:ser>
        <c:axId val="50881843"/>
        <c:axId val="55283404"/>
      </c:line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88184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departament'!$A$30</c:f>
              <c:strCache>
                <c:ptCount val="1"/>
                <c:pt idx="0">
                  <c:v>PINTURA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departament'!$B$30:$W$30</c:f>
              <c:numCache/>
            </c:numRef>
          </c:val>
          <c:smooth val="0"/>
        </c:ser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78858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departament'!$A$31</c:f>
              <c:strCache>
                <c:ptCount val="1"/>
                <c:pt idx="0">
                  <c:v>PRODUCCIÓ VEGETAL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departament'!$B$31:$W$31</c:f>
              <c:numCache/>
            </c:numRef>
          </c:val>
          <c:smooth val="0"/>
        </c:ser>
        <c:axId val="36283207"/>
        <c:axId val="58113408"/>
      </c:line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28320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departament'!$A$32</c:f>
              <c:strCache>
                <c:ptCount val="1"/>
                <c:pt idx="0">
                  <c:v>QUÍMICA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departament'!$B$32:$W$32</c:f>
              <c:numCache/>
            </c:numRef>
          </c:val>
          <c:smooth val="0"/>
        </c:ser>
        <c:axId val="53258625"/>
        <c:axId val="9565578"/>
      </c:lineChart>
      <c:catAx>
        <c:axId val="532586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9565578"/>
        <c:crosses val="autoZero"/>
        <c:auto val="1"/>
        <c:lblOffset val="100"/>
        <c:noMultiLvlLbl val="0"/>
      </c:catAx>
      <c:valAx>
        <c:axId val="956557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25862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departament'!$A$46</c:f>
              <c:strCache>
                <c:ptCount val="1"/>
                <c:pt idx="0">
                  <c:v>TOTALS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departament'!$B$46:$W$46</c:f>
              <c:numCache/>
            </c:numRef>
          </c:val>
          <c:smooth val="0"/>
        </c:ser>
        <c:axId val="18981339"/>
        <c:axId val="36614324"/>
      </c:lineChart>
      <c:catAx>
        <c:axId val="18981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614324"/>
        <c:crosses val="autoZero"/>
        <c:auto val="1"/>
        <c:lblOffset val="100"/>
        <c:noMultiLvlLbl val="0"/>
      </c:catAx>
      <c:valAx>
        <c:axId val="3661432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98133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departament'!$A$33</c:f>
              <c:strCache>
                <c:ptCount val="1"/>
                <c:pt idx="0">
                  <c:v>SISTEMES INFORMÀTICS I COMPUTACIÓ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departament'!$B$33:$W$33</c:f>
              <c:numCache/>
            </c:numRef>
          </c:val>
          <c:smooth val="0"/>
        </c:ser>
        <c:axId val="61093461"/>
        <c:axId val="12970238"/>
      </c:lineChart>
      <c:catAx>
        <c:axId val="61093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2970238"/>
        <c:crosses val="autoZero"/>
        <c:auto val="1"/>
        <c:lblOffset val="100"/>
        <c:noMultiLvlLbl val="0"/>
      </c:catAx>
      <c:valAx>
        <c:axId val="1297023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09346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Total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Centres'!$T$23</c:f>
              <c:strCache>
                <c:ptCount val="1"/>
                <c:pt idx="0">
                  <c:v>TOTALS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Centres'!$B$23:$R$23</c:f>
              <c:numCache/>
            </c:numRef>
          </c:val>
          <c:smooth val="0"/>
        </c:ser>
        <c:marker val="1"/>
        <c:axId val="39102365"/>
        <c:axId val="16376966"/>
      </c:lineChart>
      <c:catAx>
        <c:axId val="391023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6376966"/>
        <c:crosses val="autoZero"/>
        <c:auto val="1"/>
        <c:lblOffset val="100"/>
        <c:noMultiLvlLbl val="0"/>
      </c:catAx>
      <c:valAx>
        <c:axId val="1637696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910236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departament'!$A$34</c:f>
              <c:strCache>
                <c:ptCount val="1"/>
                <c:pt idx="0">
                  <c:v>TECNOLOGIA D'ALIMENTS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departament'!$B$34:$W$34</c:f>
              <c:numCache/>
            </c:numRef>
          </c:val>
          <c:smooth val="0"/>
        </c:ser>
        <c:axId val="49623279"/>
        <c:axId val="43956328"/>
      </c:lineChart>
      <c:catAx>
        <c:axId val="49623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3956328"/>
        <c:crosses val="autoZero"/>
        <c:auto val="1"/>
        <c:lblOffset val="100"/>
        <c:noMultiLvlLbl val="0"/>
      </c:catAx>
      <c:valAx>
        <c:axId val="4395632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62327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departament'!$A$35</c:f>
              <c:strCache>
                <c:ptCount val="1"/>
                <c:pt idx="0">
                  <c:v>URBANISME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departament'!$B$35:$W$35</c:f>
              <c:numCache/>
            </c:numRef>
          </c:val>
          <c:smooth val="0"/>
        </c:ser>
        <c:axId val="60062633"/>
        <c:axId val="3692786"/>
      </c:line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92786"/>
        <c:crosses val="autoZero"/>
        <c:auto val="1"/>
        <c:lblOffset val="100"/>
        <c:noMultiLvlLbl val="0"/>
      </c:catAx>
      <c:valAx>
        <c:axId val="369278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06263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departament'!$A$36</c:f>
              <c:strCache>
                <c:ptCount val="1"/>
                <c:pt idx="0">
                  <c:v>COMUNICACIÓ AUDIOVISUAL, DOCUMENTACIÓ I HISTÒRIA DE L'ART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departament'!$B$36:$W$36</c:f>
              <c:numCache/>
            </c:numRef>
          </c:val>
          <c:smooth val="0"/>
        </c:ser>
        <c:axId val="33235075"/>
        <c:axId val="30680220"/>
      </c:lineChart>
      <c:catAx>
        <c:axId val="33235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680220"/>
        <c:crosses val="autoZero"/>
        <c:auto val="1"/>
        <c:lblOffset val="100"/>
        <c:noMultiLvlLbl val="0"/>
      </c:catAx>
      <c:valAx>
        <c:axId val="3068022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2350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departament'!$A$37</c:f>
              <c:strCache>
                <c:ptCount val="1"/>
                <c:pt idx="0">
                  <c:v>PROJECTES ARQUITECTÒNICS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departament'!$B$37:$W$37</c:f>
              <c:numCache/>
            </c:numRef>
          </c:val>
          <c:smooth val="0"/>
        </c:ser>
        <c:axId val="7686525"/>
        <c:axId val="2069862"/>
      </c:lineChart>
      <c:catAx>
        <c:axId val="76865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069862"/>
        <c:crosses val="autoZero"/>
        <c:auto val="1"/>
        <c:lblOffset val="100"/>
        <c:noMultiLvlLbl val="0"/>
      </c:catAx>
      <c:valAx>
        <c:axId val="20698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68652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departament'!$A$38</c:f>
              <c:strCache>
                <c:ptCount val="1"/>
                <c:pt idx="0">
                  <c:v>CONSERVACIÓ I RESTAURACIÓ DE BÉNS CULTURALS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departament'!$B$38:$W$38</c:f>
              <c:numCache/>
            </c:numRef>
          </c:val>
          <c:smooth val="0"/>
        </c:ser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441104"/>
        <c:crosses val="autoZero"/>
        <c:auto val="1"/>
        <c:lblOffset val="100"/>
        <c:noMultiLvlLbl val="0"/>
      </c:catAx>
      <c:valAx>
        <c:axId val="3344110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62875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departament'!$A$39</c:f>
              <c:strCache>
                <c:ptCount val="1"/>
                <c:pt idx="0">
                  <c:v>MECANITZACIÓ I TECNOLOGIA AGRÀRIA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departament'!$B$39:$W$39</c:f>
              <c:numCache/>
            </c:numRef>
          </c:val>
          <c:smooth val="0"/>
        </c:ser>
        <c:axId val="32534481"/>
        <c:axId val="24374874"/>
      </c:lineChart>
      <c:catAx>
        <c:axId val="325344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374874"/>
        <c:crosses val="autoZero"/>
        <c:auto val="1"/>
        <c:lblOffset val="100"/>
        <c:noMultiLvlLbl val="0"/>
      </c:catAx>
      <c:valAx>
        <c:axId val="2437487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253448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departament'!$A$40</c:f>
              <c:strCache>
                <c:ptCount val="1"/>
                <c:pt idx="0">
                  <c:v>COMUNICACIONS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departament'!$B$40:$W$40</c:f>
              <c:numCache/>
            </c:numRef>
          </c:val>
          <c:smooth val="0"/>
        </c:ser>
        <c:axId val="18047275"/>
        <c:axId val="28207748"/>
      </c:lineChart>
      <c:catAx>
        <c:axId val="18047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207748"/>
        <c:crosses val="autoZero"/>
        <c:auto val="1"/>
        <c:lblOffset val="100"/>
        <c:noMultiLvlLbl val="0"/>
      </c:catAx>
      <c:valAx>
        <c:axId val="282077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0472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departament'!$A$41</c:f>
              <c:strCache>
                <c:ptCount val="1"/>
                <c:pt idx="0">
                  <c:v>ENGINYERIA I INFRAESTRUCTURA DELS TRANSPORTS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departament'!$B$41:$W$41</c:f>
              <c:numCache/>
            </c:numRef>
          </c:val>
          <c:smooth val="0"/>
        </c:ser>
        <c:axId val="52543141"/>
        <c:axId val="3126222"/>
      </c:lineChart>
      <c:catAx>
        <c:axId val="525431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26222"/>
        <c:crosses val="autoZero"/>
        <c:auto val="1"/>
        <c:lblOffset val="100"/>
        <c:noMultiLvlLbl val="0"/>
      </c:catAx>
      <c:valAx>
        <c:axId val="312622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54314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departament'!$A$42</c:f>
              <c:strCache>
                <c:ptCount val="1"/>
                <c:pt idx="0">
                  <c:v>TERMODINÀMICA APLICADA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departament'!$B$42:$W$42</c:f>
              <c:numCache/>
            </c:numRef>
          </c:val>
          <c:smooth val="0"/>
        </c:ser>
        <c:axId val="28135999"/>
        <c:axId val="51897400"/>
      </c:lineChart>
      <c:catAx>
        <c:axId val="281359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897400"/>
        <c:crosses val="autoZero"/>
        <c:auto val="1"/>
        <c:lblOffset val="100"/>
        <c:noMultiLvlLbl val="0"/>
      </c:catAx>
      <c:valAx>
        <c:axId val="5189740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13599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departament'!$A$43</c:f>
              <c:strCache>
                <c:ptCount val="1"/>
                <c:pt idx="0">
                  <c:v>ENGINYERIA DE SISTEMES I AUTOMÀTICA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departament'!$B$43:$W$43</c:f>
              <c:numCache/>
            </c:numRef>
          </c:val>
          <c:smooth val="0"/>
        </c:ser>
        <c:axId val="64423417"/>
        <c:axId val="42939842"/>
      </c:lineChart>
      <c:catAx>
        <c:axId val="64423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939842"/>
        <c:crosses val="autoZero"/>
        <c:auto val="1"/>
        <c:lblOffset val="100"/>
        <c:noMultiLvlLbl val="0"/>
      </c:catAx>
      <c:valAx>
        <c:axId val="4293984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42341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ETS Arquitectura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Centres'!$T$3</c:f>
              <c:strCache>
                <c:ptCount val="1"/>
                <c:pt idx="0">
                  <c:v>ETS Arquit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Centres'!$B$3:$R$3</c:f>
              <c:numCache/>
            </c:numRef>
          </c:val>
          <c:smooth val="0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17496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departament'!$A$44</c:f>
              <c:strCache>
                <c:ptCount val="1"/>
                <c:pt idx="0">
                  <c:v>PROJECTES D'ENGINYERIA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departament'!$B$44:$W$44</c:f>
              <c:numCache/>
            </c:numRef>
          </c:val>
          <c:smooth val="0"/>
        </c:ser>
        <c:axId val="50914259"/>
        <c:axId val="55575148"/>
      </c:lineChart>
      <c:catAx>
        <c:axId val="50914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575148"/>
        <c:crosses val="autoZero"/>
        <c:auto val="1"/>
        <c:lblOffset val="100"/>
        <c:noMultiLvlLbl val="0"/>
      </c:catAx>
      <c:valAx>
        <c:axId val="555751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91425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'Per departament'!$A$45</c:f>
              <c:strCache>
                <c:ptCount val="1"/>
                <c:pt idx="0">
                  <c:v>ECOSISTEMES AGROFORESTALS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departament'!$B$1:$W$1</c:f>
              <c:numCache/>
            </c:numRef>
          </c:cat>
          <c:val>
            <c:numRef>
              <c:f>'Per departament'!$B$45:$W$45</c:f>
              <c:numCache/>
            </c:numRef>
          </c:val>
          <c:smooth val="0"/>
        </c:ser>
        <c:axId val="30414285"/>
        <c:axId val="5293110"/>
      </c:lineChart>
      <c:catAx>
        <c:axId val="304142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93110"/>
        <c:crosses val="autoZero"/>
        <c:auto val="1"/>
        <c:lblOffset val="100"/>
        <c:noMultiLvlLbl val="0"/>
      </c:catAx>
      <c:valAx>
        <c:axId val="529311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041428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ETS Camins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Centres'!$T$3</c:f>
              <c:strCache>
                <c:ptCount val="1"/>
                <c:pt idx="0">
                  <c:v>ETS Arquit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Centres'!$B$4:$R$4</c:f>
              <c:numCache/>
            </c:numRef>
          </c:val>
          <c:smooth val="0"/>
        </c:ser>
        <c:marker val="1"/>
        <c:axId val="60539377"/>
        <c:axId val="7983482"/>
      </c:line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7983482"/>
        <c:crosses val="autoZero"/>
        <c:auto val="1"/>
        <c:lblOffset val="100"/>
        <c:noMultiLvlLbl val="0"/>
      </c:catAx>
      <c:valAx>
        <c:axId val="798348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053937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Línea Evolutiva ETS Industrials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Centres'!$T$5</c:f>
              <c:strCache>
                <c:ptCount val="1"/>
                <c:pt idx="0">
                  <c:v>Industr.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Centres'!$B$5:$R$5</c:f>
              <c:numCache/>
            </c:numRef>
          </c:val>
          <c:smooth val="0"/>
        </c:ser>
        <c:marker val="1"/>
        <c:axId val="4742475"/>
        <c:axId val="42682276"/>
      </c:lineChart>
      <c:catAx>
        <c:axId val="4742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2682276"/>
        <c:crosses val="autoZero"/>
        <c:auto val="1"/>
        <c:lblOffset val="100"/>
        <c:noMultiLvlLbl val="0"/>
      </c:catAx>
      <c:valAx>
        <c:axId val="4268227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4247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Línia Evolutiva ETS Disseny 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'Per Centres'!$T$6</c:f>
              <c:strCache>
                <c:ptCount val="1"/>
                <c:pt idx="0">
                  <c:v>ETSDisseny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 Centres'!$B$1:$R$1</c:f>
              <c:numCache/>
            </c:numRef>
          </c:cat>
          <c:val>
            <c:numRef>
              <c:f>'Per Centres'!$B$6:$R$6</c:f>
              <c:numCache/>
            </c:numRef>
          </c:val>
          <c:smooth val="0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712302"/>
        <c:crosses val="autoZero"/>
        <c:auto val="1"/>
        <c:lblOffset val="100"/>
        <c:noMultiLvlLbl val="0"/>
      </c:catAx>
      <c:valAx>
        <c:axId val="3471230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0%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59616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a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Relationship Id="rId17" Type="http://schemas.openxmlformats.org/officeDocument/2006/relationships/chart" Target="/xl/charts/chart33.xml" /><Relationship Id="rId18" Type="http://schemas.openxmlformats.org/officeDocument/2006/relationships/chart" Target="/xl/charts/chart34.xml" /><Relationship Id="rId19" Type="http://schemas.openxmlformats.org/officeDocument/2006/relationships/chart" Target="/xl/charts/chart35.xml" /><Relationship Id="rId20" Type="http://schemas.openxmlformats.org/officeDocument/2006/relationships/chart" Target="/xl/charts/chart36.xml" /><Relationship Id="rId21" Type="http://schemas.openxmlformats.org/officeDocument/2006/relationships/chart" Target="/xl/charts/chart37.xml" /><Relationship Id="rId22" Type="http://schemas.openxmlformats.org/officeDocument/2006/relationships/chart" Target="/xl/charts/chart38.xml" /><Relationship Id="rId23" Type="http://schemas.openxmlformats.org/officeDocument/2006/relationships/chart" Target="/xl/charts/chart39.xml" /><Relationship Id="rId24" Type="http://schemas.openxmlformats.org/officeDocument/2006/relationships/chart" Target="/xl/charts/chart40.xml" /><Relationship Id="rId25" Type="http://schemas.openxmlformats.org/officeDocument/2006/relationships/chart" Target="/xl/charts/chart41.xml" /><Relationship Id="rId26" Type="http://schemas.openxmlformats.org/officeDocument/2006/relationships/chart" Target="/xl/charts/chart42.xml" /><Relationship Id="rId27" Type="http://schemas.openxmlformats.org/officeDocument/2006/relationships/chart" Target="/xl/charts/chart43.xml" /><Relationship Id="rId28" Type="http://schemas.openxmlformats.org/officeDocument/2006/relationships/chart" Target="/xl/charts/chart44.xml" /><Relationship Id="rId29" Type="http://schemas.openxmlformats.org/officeDocument/2006/relationships/chart" Target="/xl/charts/chart45.xml" /><Relationship Id="rId30" Type="http://schemas.openxmlformats.org/officeDocument/2006/relationships/chart" Target="/xl/charts/chart46.xml" /><Relationship Id="rId31" Type="http://schemas.openxmlformats.org/officeDocument/2006/relationships/chart" Target="/xl/charts/chart47.xml" /><Relationship Id="rId32" Type="http://schemas.openxmlformats.org/officeDocument/2006/relationships/chart" Target="/xl/charts/chart48.xml" /><Relationship Id="rId33" Type="http://schemas.openxmlformats.org/officeDocument/2006/relationships/chart" Target="/xl/charts/chart49.xml" /><Relationship Id="rId34" Type="http://schemas.openxmlformats.org/officeDocument/2006/relationships/chart" Target="/xl/charts/chart50.xml" /><Relationship Id="rId35" Type="http://schemas.openxmlformats.org/officeDocument/2006/relationships/chart" Target="/xl/charts/chart51.xml" /><Relationship Id="rId36" Type="http://schemas.openxmlformats.org/officeDocument/2006/relationships/chart" Target="/xl/charts/chart52.xml" /><Relationship Id="rId37" Type="http://schemas.openxmlformats.org/officeDocument/2006/relationships/chart" Target="/xl/charts/chart53.xml" /><Relationship Id="rId38" Type="http://schemas.openxmlformats.org/officeDocument/2006/relationships/chart" Target="/xl/charts/chart54.xml" /><Relationship Id="rId39" Type="http://schemas.openxmlformats.org/officeDocument/2006/relationships/chart" Target="/xl/charts/chart55.xml" /><Relationship Id="rId40" Type="http://schemas.openxmlformats.org/officeDocument/2006/relationships/chart" Target="/xl/charts/chart56.xml" /><Relationship Id="rId41" Type="http://schemas.openxmlformats.org/officeDocument/2006/relationships/chart" Target="/xl/charts/chart57.xml" /><Relationship Id="rId42" Type="http://schemas.openxmlformats.org/officeDocument/2006/relationships/chart" Target="/xl/charts/chart58.xml" /><Relationship Id="rId43" Type="http://schemas.openxmlformats.org/officeDocument/2006/relationships/chart" Target="/xl/charts/chart59.xml" /><Relationship Id="rId44" Type="http://schemas.openxmlformats.org/officeDocument/2006/relationships/chart" Target="/xl/charts/chart60.xml" /><Relationship Id="rId45" Type="http://schemas.openxmlformats.org/officeDocument/2006/relationships/chart" Target="/xl/charts/chart6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23</xdr:row>
      <xdr:rowOff>0</xdr:rowOff>
    </xdr:from>
    <xdr:to>
      <xdr:col>30</xdr:col>
      <xdr:colOff>485775</xdr:colOff>
      <xdr:row>38</xdr:row>
      <xdr:rowOff>123825</xdr:rowOff>
    </xdr:to>
    <xdr:graphicFrame macro="">
      <xdr:nvGraphicFramePr>
        <xdr:cNvPr id="6" name="Gráfico 5"/>
        <xdr:cNvGraphicFramePr/>
      </xdr:nvGraphicFramePr>
      <xdr:xfrm>
        <a:off x="19050000" y="4381500"/>
        <a:ext cx="42957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476250</xdr:colOff>
      <xdr:row>54</xdr:row>
      <xdr:rowOff>76200</xdr:rowOff>
    </xdr:to>
    <xdr:graphicFrame macro="">
      <xdr:nvGraphicFramePr>
        <xdr:cNvPr id="7" name="Gráfico 6"/>
        <xdr:cNvGraphicFramePr/>
      </xdr:nvGraphicFramePr>
      <xdr:xfrm>
        <a:off x="0" y="7620000"/>
        <a:ext cx="4286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0</xdr:colOff>
      <xdr:row>40</xdr:row>
      <xdr:rowOff>0</xdr:rowOff>
    </xdr:from>
    <xdr:to>
      <xdr:col>31</xdr:col>
      <xdr:colOff>666750</xdr:colOff>
      <xdr:row>55</xdr:row>
      <xdr:rowOff>142875</xdr:rowOff>
    </xdr:to>
    <xdr:graphicFrame macro="">
      <xdr:nvGraphicFramePr>
        <xdr:cNvPr id="11" name="Gráfico 10"/>
        <xdr:cNvGraphicFramePr/>
      </xdr:nvGraphicFramePr>
      <xdr:xfrm>
        <a:off x="19812000" y="7620000"/>
        <a:ext cx="44767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30</xdr:col>
      <xdr:colOff>628650</xdr:colOff>
      <xdr:row>71</xdr:row>
      <xdr:rowOff>142875</xdr:rowOff>
    </xdr:to>
    <xdr:graphicFrame macro="">
      <xdr:nvGraphicFramePr>
        <xdr:cNvPr id="16" name="Gráfico 15"/>
        <xdr:cNvGraphicFramePr/>
      </xdr:nvGraphicFramePr>
      <xdr:xfrm>
        <a:off x="19050000" y="10668000"/>
        <a:ext cx="4438650" cy="3000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2</xdr:row>
      <xdr:rowOff>0</xdr:rowOff>
    </xdr:from>
    <xdr:to>
      <xdr:col>26</xdr:col>
      <xdr:colOff>485775</xdr:colOff>
      <xdr:row>17</xdr:row>
      <xdr:rowOff>123825</xdr:rowOff>
    </xdr:to>
    <xdr:graphicFrame macro="">
      <xdr:nvGraphicFramePr>
        <xdr:cNvPr id="17" name="Gráfico 16"/>
        <xdr:cNvGraphicFramePr/>
      </xdr:nvGraphicFramePr>
      <xdr:xfrm>
        <a:off x="16002000" y="381000"/>
        <a:ext cx="4295775" cy="2981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5</xdr:col>
      <xdr:colOff>514350</xdr:colOff>
      <xdr:row>39</xdr:row>
      <xdr:rowOff>19050</xdr:rowOff>
    </xdr:to>
    <xdr:graphicFrame macro="">
      <xdr:nvGraphicFramePr>
        <xdr:cNvPr id="18" name="Gráfico 17"/>
        <xdr:cNvGraphicFramePr/>
      </xdr:nvGraphicFramePr>
      <xdr:xfrm>
        <a:off x="0" y="4572000"/>
        <a:ext cx="4324350" cy="2876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514350</xdr:colOff>
      <xdr:row>39</xdr:row>
      <xdr:rowOff>19050</xdr:rowOff>
    </xdr:to>
    <xdr:graphicFrame macro="">
      <xdr:nvGraphicFramePr>
        <xdr:cNvPr id="19" name="Gráfico 18"/>
        <xdr:cNvGraphicFramePr/>
      </xdr:nvGraphicFramePr>
      <xdr:xfrm>
        <a:off x="5334000" y="4572000"/>
        <a:ext cx="4324350" cy="2876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18</xdr:col>
      <xdr:colOff>514350</xdr:colOff>
      <xdr:row>39</xdr:row>
      <xdr:rowOff>19050</xdr:rowOff>
    </xdr:to>
    <xdr:graphicFrame macro="">
      <xdr:nvGraphicFramePr>
        <xdr:cNvPr id="20" name="Gráfico 19"/>
        <xdr:cNvGraphicFramePr/>
      </xdr:nvGraphicFramePr>
      <xdr:xfrm>
        <a:off x="9906000" y="4572000"/>
        <a:ext cx="4324350" cy="2876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24</xdr:row>
      <xdr:rowOff>0</xdr:rowOff>
    </xdr:from>
    <xdr:to>
      <xdr:col>25</xdr:col>
      <xdr:colOff>514350</xdr:colOff>
      <xdr:row>39</xdr:row>
      <xdr:rowOff>19050</xdr:rowOff>
    </xdr:to>
    <xdr:graphicFrame macro="">
      <xdr:nvGraphicFramePr>
        <xdr:cNvPr id="22" name="Gráfico 21"/>
        <xdr:cNvGraphicFramePr/>
      </xdr:nvGraphicFramePr>
      <xdr:xfrm>
        <a:off x="15240000" y="4572000"/>
        <a:ext cx="4324350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12</xdr:col>
      <xdr:colOff>514350</xdr:colOff>
      <xdr:row>55</xdr:row>
      <xdr:rowOff>142875</xdr:rowOff>
    </xdr:to>
    <xdr:graphicFrame macro="">
      <xdr:nvGraphicFramePr>
        <xdr:cNvPr id="23" name="Gráfico 22"/>
        <xdr:cNvGraphicFramePr/>
      </xdr:nvGraphicFramePr>
      <xdr:xfrm>
        <a:off x="5334000" y="7620000"/>
        <a:ext cx="4324350" cy="3000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13</xdr:col>
      <xdr:colOff>0</xdr:colOff>
      <xdr:row>40</xdr:row>
      <xdr:rowOff>0</xdr:rowOff>
    </xdr:from>
    <xdr:to>
      <xdr:col>18</xdr:col>
      <xdr:colOff>514350</xdr:colOff>
      <xdr:row>55</xdr:row>
      <xdr:rowOff>142875</xdr:rowOff>
    </xdr:to>
    <xdr:graphicFrame macro="">
      <xdr:nvGraphicFramePr>
        <xdr:cNvPr id="24" name="Gráfico 23"/>
        <xdr:cNvGraphicFramePr/>
      </xdr:nvGraphicFramePr>
      <xdr:xfrm>
        <a:off x="9906000" y="7620000"/>
        <a:ext cx="4324350" cy="30003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40</xdr:row>
      <xdr:rowOff>0</xdr:rowOff>
    </xdr:from>
    <xdr:to>
      <xdr:col>25</xdr:col>
      <xdr:colOff>666750</xdr:colOff>
      <xdr:row>55</xdr:row>
      <xdr:rowOff>142875</xdr:rowOff>
    </xdr:to>
    <xdr:graphicFrame macro="">
      <xdr:nvGraphicFramePr>
        <xdr:cNvPr id="25" name="Gráfico 24"/>
        <xdr:cNvGraphicFramePr/>
      </xdr:nvGraphicFramePr>
      <xdr:xfrm>
        <a:off x="15240000" y="7620000"/>
        <a:ext cx="4476750" cy="3000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57</xdr:row>
      <xdr:rowOff>0</xdr:rowOff>
    </xdr:from>
    <xdr:to>
      <xdr:col>12</xdr:col>
      <xdr:colOff>476250</xdr:colOff>
      <xdr:row>71</xdr:row>
      <xdr:rowOff>76200</xdr:rowOff>
    </xdr:to>
    <xdr:graphicFrame macro="">
      <xdr:nvGraphicFramePr>
        <xdr:cNvPr id="26" name="Gráfico 25"/>
        <xdr:cNvGraphicFramePr/>
      </xdr:nvGraphicFramePr>
      <xdr:xfrm>
        <a:off x="5334000" y="10858500"/>
        <a:ext cx="4286250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5</xdr:col>
      <xdr:colOff>476250</xdr:colOff>
      <xdr:row>71</xdr:row>
      <xdr:rowOff>76200</xdr:rowOff>
    </xdr:to>
    <xdr:graphicFrame macro="">
      <xdr:nvGraphicFramePr>
        <xdr:cNvPr id="27" name="Gráfico 26"/>
        <xdr:cNvGraphicFramePr/>
      </xdr:nvGraphicFramePr>
      <xdr:xfrm>
        <a:off x="0" y="10858500"/>
        <a:ext cx="428625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13</xdr:col>
      <xdr:colOff>0</xdr:colOff>
      <xdr:row>57</xdr:row>
      <xdr:rowOff>0</xdr:rowOff>
    </xdr:from>
    <xdr:to>
      <xdr:col>18</xdr:col>
      <xdr:colOff>628650</xdr:colOff>
      <xdr:row>72</xdr:row>
      <xdr:rowOff>142875</xdr:rowOff>
    </xdr:to>
    <xdr:graphicFrame macro="">
      <xdr:nvGraphicFramePr>
        <xdr:cNvPr id="28" name="Gráfico 27"/>
        <xdr:cNvGraphicFramePr/>
      </xdr:nvGraphicFramePr>
      <xdr:xfrm>
        <a:off x="9906000" y="10858500"/>
        <a:ext cx="4438650" cy="30003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57</xdr:row>
      <xdr:rowOff>0</xdr:rowOff>
    </xdr:from>
    <xdr:to>
      <xdr:col>25</xdr:col>
      <xdr:colOff>628650</xdr:colOff>
      <xdr:row>72</xdr:row>
      <xdr:rowOff>142875</xdr:rowOff>
    </xdr:to>
    <xdr:graphicFrame macro="">
      <xdr:nvGraphicFramePr>
        <xdr:cNvPr id="29" name="Gráfico 28"/>
        <xdr:cNvGraphicFramePr/>
      </xdr:nvGraphicFramePr>
      <xdr:xfrm>
        <a:off x="15240000" y="10858500"/>
        <a:ext cx="4438650" cy="30003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561975</xdr:colOff>
      <xdr:row>3</xdr:row>
      <xdr:rowOff>190500</xdr:rowOff>
    </xdr:from>
    <xdr:to>
      <xdr:col>31</xdr:col>
      <xdr:colOff>571500</xdr:colOff>
      <xdr:row>18</xdr:row>
      <xdr:rowOff>76200</xdr:rowOff>
    </xdr:to>
    <xdr:graphicFrame macro="">
      <xdr:nvGraphicFramePr>
        <xdr:cNvPr id="2" name="Gráfico 1"/>
        <xdr:cNvGraphicFramePr/>
      </xdr:nvGraphicFramePr>
      <xdr:xfrm>
        <a:off x="25117425" y="771525"/>
        <a:ext cx="4581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104775</xdr:rowOff>
    </xdr:from>
    <xdr:to>
      <xdr:col>3</xdr:col>
      <xdr:colOff>381000</xdr:colOff>
      <xdr:row>60</xdr:row>
      <xdr:rowOff>180975</xdr:rowOff>
    </xdr:to>
    <xdr:graphicFrame macro="">
      <xdr:nvGraphicFramePr>
        <xdr:cNvPr id="4" name="Gráfico 3"/>
        <xdr:cNvGraphicFramePr/>
      </xdr:nvGraphicFramePr>
      <xdr:xfrm>
        <a:off x="0" y="88868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409575</xdr:colOff>
      <xdr:row>46</xdr:row>
      <xdr:rowOff>133350</xdr:rowOff>
    </xdr:from>
    <xdr:to>
      <xdr:col>9</xdr:col>
      <xdr:colOff>409575</xdr:colOff>
      <xdr:row>61</xdr:row>
      <xdr:rowOff>19050</xdr:rowOff>
    </xdr:to>
    <xdr:graphicFrame macro="">
      <xdr:nvGraphicFramePr>
        <xdr:cNvPr id="5" name="Gráfico 4"/>
        <xdr:cNvGraphicFramePr/>
      </xdr:nvGraphicFramePr>
      <xdr:xfrm>
        <a:off x="4600575" y="89154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476250</xdr:colOff>
      <xdr:row>46</xdr:row>
      <xdr:rowOff>152400</xdr:rowOff>
    </xdr:from>
    <xdr:to>
      <xdr:col>15</xdr:col>
      <xdr:colOff>476250</xdr:colOff>
      <xdr:row>61</xdr:row>
      <xdr:rowOff>38100</xdr:rowOff>
    </xdr:to>
    <xdr:graphicFrame macro="">
      <xdr:nvGraphicFramePr>
        <xdr:cNvPr id="42" name="Gráfico 41"/>
        <xdr:cNvGraphicFramePr/>
      </xdr:nvGraphicFramePr>
      <xdr:xfrm>
        <a:off x="9239250" y="893445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476250</xdr:colOff>
      <xdr:row>46</xdr:row>
      <xdr:rowOff>152400</xdr:rowOff>
    </xdr:from>
    <xdr:to>
      <xdr:col>21</xdr:col>
      <xdr:colOff>476250</xdr:colOff>
      <xdr:row>61</xdr:row>
      <xdr:rowOff>38100</xdr:rowOff>
    </xdr:to>
    <xdr:graphicFrame macro="">
      <xdr:nvGraphicFramePr>
        <xdr:cNvPr id="50" name="Gráfico 49"/>
        <xdr:cNvGraphicFramePr/>
      </xdr:nvGraphicFramePr>
      <xdr:xfrm>
        <a:off x="13811250" y="893445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447675</xdr:colOff>
      <xdr:row>46</xdr:row>
      <xdr:rowOff>123825</xdr:rowOff>
    </xdr:from>
    <xdr:to>
      <xdr:col>24</xdr:col>
      <xdr:colOff>3333750</xdr:colOff>
      <xdr:row>61</xdr:row>
      <xdr:rowOff>9525</xdr:rowOff>
    </xdr:to>
    <xdr:graphicFrame macro="">
      <xdr:nvGraphicFramePr>
        <xdr:cNvPr id="51" name="Gráfico 50"/>
        <xdr:cNvGraphicFramePr/>
      </xdr:nvGraphicFramePr>
      <xdr:xfrm>
        <a:off x="18354675" y="8905875"/>
        <a:ext cx="51911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24</xdr:col>
      <xdr:colOff>3333750</xdr:colOff>
      <xdr:row>46</xdr:row>
      <xdr:rowOff>104775</xdr:rowOff>
    </xdr:from>
    <xdr:to>
      <xdr:col>29</xdr:col>
      <xdr:colOff>523875</xdr:colOff>
      <xdr:row>60</xdr:row>
      <xdr:rowOff>180975</xdr:rowOff>
    </xdr:to>
    <xdr:graphicFrame macro="">
      <xdr:nvGraphicFramePr>
        <xdr:cNvPr id="52" name="Gráfico 51"/>
        <xdr:cNvGraphicFramePr/>
      </xdr:nvGraphicFramePr>
      <xdr:xfrm>
        <a:off x="23545800" y="8886825"/>
        <a:ext cx="45815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361950</xdr:colOff>
      <xdr:row>62</xdr:row>
      <xdr:rowOff>76200</xdr:rowOff>
    </xdr:from>
    <xdr:to>
      <xdr:col>9</xdr:col>
      <xdr:colOff>361950</xdr:colOff>
      <xdr:row>76</xdr:row>
      <xdr:rowOff>152400</xdr:rowOff>
    </xdr:to>
    <xdr:graphicFrame macro="">
      <xdr:nvGraphicFramePr>
        <xdr:cNvPr id="54" name="Gráfico 53"/>
        <xdr:cNvGraphicFramePr/>
      </xdr:nvGraphicFramePr>
      <xdr:xfrm>
        <a:off x="4552950" y="11906250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409575</xdr:colOff>
      <xdr:row>62</xdr:row>
      <xdr:rowOff>104775</xdr:rowOff>
    </xdr:from>
    <xdr:to>
      <xdr:col>15</xdr:col>
      <xdr:colOff>409575</xdr:colOff>
      <xdr:row>76</xdr:row>
      <xdr:rowOff>180975</xdr:rowOff>
    </xdr:to>
    <xdr:graphicFrame macro="">
      <xdr:nvGraphicFramePr>
        <xdr:cNvPr id="55" name="Gráfico 54"/>
        <xdr:cNvGraphicFramePr/>
      </xdr:nvGraphicFramePr>
      <xdr:xfrm>
        <a:off x="9172575" y="11934825"/>
        <a:ext cx="45720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457200</xdr:colOff>
      <xdr:row>62</xdr:row>
      <xdr:rowOff>85725</xdr:rowOff>
    </xdr:from>
    <xdr:to>
      <xdr:col>21</xdr:col>
      <xdr:colOff>457200</xdr:colOff>
      <xdr:row>76</xdr:row>
      <xdr:rowOff>161925</xdr:rowOff>
    </xdr:to>
    <xdr:graphicFrame macro="">
      <xdr:nvGraphicFramePr>
        <xdr:cNvPr id="56" name="Gráfico 55"/>
        <xdr:cNvGraphicFramePr/>
      </xdr:nvGraphicFramePr>
      <xdr:xfrm>
        <a:off x="13792200" y="11915775"/>
        <a:ext cx="45720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504825</xdr:colOff>
      <xdr:row>62</xdr:row>
      <xdr:rowOff>57150</xdr:rowOff>
    </xdr:from>
    <xdr:to>
      <xdr:col>24</xdr:col>
      <xdr:colOff>3381375</xdr:colOff>
      <xdr:row>76</xdr:row>
      <xdr:rowOff>133350</xdr:rowOff>
    </xdr:to>
    <xdr:graphicFrame macro="">
      <xdr:nvGraphicFramePr>
        <xdr:cNvPr id="57" name="Gráfico 56"/>
        <xdr:cNvGraphicFramePr/>
      </xdr:nvGraphicFramePr>
      <xdr:xfrm>
        <a:off x="18411825" y="11887200"/>
        <a:ext cx="51816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123825</xdr:colOff>
      <xdr:row>62</xdr:row>
      <xdr:rowOff>85725</xdr:rowOff>
    </xdr:from>
    <xdr:to>
      <xdr:col>3</xdr:col>
      <xdr:colOff>504825</xdr:colOff>
      <xdr:row>76</xdr:row>
      <xdr:rowOff>161925</xdr:rowOff>
    </xdr:to>
    <xdr:graphicFrame macro="">
      <xdr:nvGraphicFramePr>
        <xdr:cNvPr id="59" name="Gráfico 58"/>
        <xdr:cNvGraphicFramePr/>
      </xdr:nvGraphicFramePr>
      <xdr:xfrm>
        <a:off x="123825" y="11915775"/>
        <a:ext cx="45720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24</xdr:col>
      <xdr:colOff>3476625</xdr:colOff>
      <xdr:row>61</xdr:row>
      <xdr:rowOff>180975</xdr:rowOff>
    </xdr:from>
    <xdr:to>
      <xdr:col>29</xdr:col>
      <xdr:colOff>666750</xdr:colOff>
      <xdr:row>76</xdr:row>
      <xdr:rowOff>66675</xdr:rowOff>
    </xdr:to>
    <xdr:graphicFrame macro="">
      <xdr:nvGraphicFramePr>
        <xdr:cNvPr id="60" name="Gráfico 59"/>
        <xdr:cNvGraphicFramePr/>
      </xdr:nvGraphicFramePr>
      <xdr:xfrm>
        <a:off x="23688675" y="11820525"/>
        <a:ext cx="458152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123825</xdr:colOff>
      <xdr:row>78</xdr:row>
      <xdr:rowOff>38100</xdr:rowOff>
    </xdr:from>
    <xdr:to>
      <xdr:col>3</xdr:col>
      <xdr:colOff>504825</xdr:colOff>
      <xdr:row>92</xdr:row>
      <xdr:rowOff>114300</xdr:rowOff>
    </xdr:to>
    <xdr:graphicFrame macro="">
      <xdr:nvGraphicFramePr>
        <xdr:cNvPr id="66" name="Gráfico 65"/>
        <xdr:cNvGraphicFramePr/>
      </xdr:nvGraphicFramePr>
      <xdr:xfrm>
        <a:off x="123825" y="14916150"/>
        <a:ext cx="45720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571500</xdr:colOff>
      <xdr:row>78</xdr:row>
      <xdr:rowOff>85725</xdr:rowOff>
    </xdr:from>
    <xdr:to>
      <xdr:col>9</xdr:col>
      <xdr:colOff>571500</xdr:colOff>
      <xdr:row>92</xdr:row>
      <xdr:rowOff>161925</xdr:rowOff>
    </xdr:to>
    <xdr:graphicFrame macro="">
      <xdr:nvGraphicFramePr>
        <xdr:cNvPr id="67" name="Gráfico 66"/>
        <xdr:cNvGraphicFramePr/>
      </xdr:nvGraphicFramePr>
      <xdr:xfrm>
        <a:off x="4762500" y="14963775"/>
        <a:ext cx="457200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647700</xdr:colOff>
      <xdr:row>78</xdr:row>
      <xdr:rowOff>104775</xdr:rowOff>
    </xdr:from>
    <xdr:to>
      <xdr:col>15</xdr:col>
      <xdr:colOff>647700</xdr:colOff>
      <xdr:row>92</xdr:row>
      <xdr:rowOff>180975</xdr:rowOff>
    </xdr:to>
    <xdr:graphicFrame macro="">
      <xdr:nvGraphicFramePr>
        <xdr:cNvPr id="68" name="Gráfico 67"/>
        <xdr:cNvGraphicFramePr/>
      </xdr:nvGraphicFramePr>
      <xdr:xfrm>
        <a:off x="9410700" y="14982825"/>
        <a:ext cx="45720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695325</xdr:colOff>
      <xdr:row>78</xdr:row>
      <xdr:rowOff>133350</xdr:rowOff>
    </xdr:from>
    <xdr:to>
      <xdr:col>21</xdr:col>
      <xdr:colOff>695325</xdr:colOff>
      <xdr:row>93</xdr:row>
      <xdr:rowOff>19050</xdr:rowOff>
    </xdr:to>
    <xdr:graphicFrame macro="">
      <xdr:nvGraphicFramePr>
        <xdr:cNvPr id="69" name="Gráfico 68"/>
        <xdr:cNvGraphicFramePr/>
      </xdr:nvGraphicFramePr>
      <xdr:xfrm>
        <a:off x="14030325" y="15011400"/>
        <a:ext cx="4572000" cy="27432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22</xdr:col>
      <xdr:colOff>0</xdr:colOff>
      <xdr:row>78</xdr:row>
      <xdr:rowOff>104775</xdr:rowOff>
    </xdr:from>
    <xdr:to>
      <xdr:col>23</xdr:col>
      <xdr:colOff>762000</xdr:colOff>
      <xdr:row>92</xdr:row>
      <xdr:rowOff>180975</xdr:rowOff>
    </xdr:to>
    <xdr:graphicFrame macro="">
      <xdr:nvGraphicFramePr>
        <xdr:cNvPr id="70" name="Gráfico 69"/>
        <xdr:cNvGraphicFramePr/>
      </xdr:nvGraphicFramePr>
      <xdr:xfrm>
        <a:off x="18669000" y="14982825"/>
        <a:ext cx="1543050" cy="27432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24</xdr:col>
      <xdr:colOff>3667125</xdr:colOff>
      <xdr:row>78</xdr:row>
      <xdr:rowOff>133350</xdr:rowOff>
    </xdr:from>
    <xdr:to>
      <xdr:col>30</xdr:col>
      <xdr:colOff>95250</xdr:colOff>
      <xdr:row>93</xdr:row>
      <xdr:rowOff>19050</xdr:rowOff>
    </xdr:to>
    <xdr:graphicFrame macro="">
      <xdr:nvGraphicFramePr>
        <xdr:cNvPr id="71" name="Gráfico 70"/>
        <xdr:cNvGraphicFramePr/>
      </xdr:nvGraphicFramePr>
      <xdr:xfrm>
        <a:off x="23879175" y="15011400"/>
        <a:ext cx="4581525" cy="27432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285750</xdr:colOff>
      <xdr:row>93</xdr:row>
      <xdr:rowOff>180975</xdr:rowOff>
    </xdr:from>
    <xdr:to>
      <xdr:col>3</xdr:col>
      <xdr:colOff>666750</xdr:colOff>
      <xdr:row>108</xdr:row>
      <xdr:rowOff>66675</xdr:rowOff>
    </xdr:to>
    <xdr:graphicFrame macro="">
      <xdr:nvGraphicFramePr>
        <xdr:cNvPr id="72" name="Gráfico 71"/>
        <xdr:cNvGraphicFramePr/>
      </xdr:nvGraphicFramePr>
      <xdr:xfrm>
        <a:off x="285750" y="17916525"/>
        <a:ext cx="4572000" cy="27432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742950</xdr:colOff>
      <xdr:row>93</xdr:row>
      <xdr:rowOff>180975</xdr:rowOff>
    </xdr:from>
    <xdr:to>
      <xdr:col>9</xdr:col>
      <xdr:colOff>742950</xdr:colOff>
      <xdr:row>108</xdr:row>
      <xdr:rowOff>66675</xdr:rowOff>
    </xdr:to>
    <xdr:graphicFrame macro="">
      <xdr:nvGraphicFramePr>
        <xdr:cNvPr id="73" name="Gráfico 72"/>
        <xdr:cNvGraphicFramePr/>
      </xdr:nvGraphicFramePr>
      <xdr:xfrm>
        <a:off x="4933950" y="17916525"/>
        <a:ext cx="457200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47625</xdr:colOff>
      <xdr:row>94</xdr:row>
      <xdr:rowOff>9525</xdr:rowOff>
    </xdr:from>
    <xdr:to>
      <xdr:col>16</xdr:col>
      <xdr:colOff>47625</xdr:colOff>
      <xdr:row>108</xdr:row>
      <xdr:rowOff>85725</xdr:rowOff>
    </xdr:to>
    <xdr:graphicFrame macro="">
      <xdr:nvGraphicFramePr>
        <xdr:cNvPr id="74" name="Gráfico 73"/>
        <xdr:cNvGraphicFramePr/>
      </xdr:nvGraphicFramePr>
      <xdr:xfrm>
        <a:off x="9572625" y="17935575"/>
        <a:ext cx="4572000" cy="2743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47625</xdr:colOff>
      <xdr:row>94</xdr:row>
      <xdr:rowOff>9525</xdr:rowOff>
    </xdr:from>
    <xdr:to>
      <xdr:col>23</xdr:col>
      <xdr:colOff>47625</xdr:colOff>
      <xdr:row>108</xdr:row>
      <xdr:rowOff>85725</xdr:rowOff>
    </xdr:to>
    <xdr:graphicFrame macro="">
      <xdr:nvGraphicFramePr>
        <xdr:cNvPr id="75" name="Gráfico 74"/>
        <xdr:cNvGraphicFramePr/>
      </xdr:nvGraphicFramePr>
      <xdr:xfrm>
        <a:off x="14144625" y="17935575"/>
        <a:ext cx="535305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22</xdr:col>
      <xdr:colOff>114300</xdr:colOff>
      <xdr:row>94</xdr:row>
      <xdr:rowOff>9525</xdr:rowOff>
    </xdr:from>
    <xdr:to>
      <xdr:col>23</xdr:col>
      <xdr:colOff>762000</xdr:colOff>
      <xdr:row>108</xdr:row>
      <xdr:rowOff>85725</xdr:rowOff>
    </xdr:to>
    <xdr:graphicFrame macro="">
      <xdr:nvGraphicFramePr>
        <xdr:cNvPr id="76" name="Gráfico 75"/>
        <xdr:cNvGraphicFramePr/>
      </xdr:nvGraphicFramePr>
      <xdr:xfrm>
        <a:off x="18783300" y="17935575"/>
        <a:ext cx="1428750" cy="27432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24</xdr:col>
      <xdr:colOff>3829050</xdr:colOff>
      <xdr:row>93</xdr:row>
      <xdr:rowOff>180975</xdr:rowOff>
    </xdr:from>
    <xdr:to>
      <xdr:col>30</xdr:col>
      <xdr:colOff>257175</xdr:colOff>
      <xdr:row>108</xdr:row>
      <xdr:rowOff>66675</xdr:rowOff>
    </xdr:to>
    <xdr:graphicFrame macro="">
      <xdr:nvGraphicFramePr>
        <xdr:cNvPr id="77" name="Gráfico 76"/>
        <xdr:cNvGraphicFramePr/>
      </xdr:nvGraphicFramePr>
      <xdr:xfrm>
        <a:off x="24041100" y="17916525"/>
        <a:ext cx="4581525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109</xdr:row>
      <xdr:rowOff>104775</xdr:rowOff>
    </xdr:from>
    <xdr:to>
      <xdr:col>3</xdr:col>
      <xdr:colOff>381000</xdr:colOff>
      <xdr:row>123</xdr:row>
      <xdr:rowOff>180975</xdr:rowOff>
    </xdr:to>
    <xdr:graphicFrame macro="">
      <xdr:nvGraphicFramePr>
        <xdr:cNvPr id="78" name="Gráfico 77"/>
        <xdr:cNvGraphicFramePr/>
      </xdr:nvGraphicFramePr>
      <xdr:xfrm>
        <a:off x="0" y="20888325"/>
        <a:ext cx="4572000" cy="27432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</xdr:col>
      <xdr:colOff>381000</xdr:colOff>
      <xdr:row>109</xdr:row>
      <xdr:rowOff>57150</xdr:rowOff>
    </xdr:from>
    <xdr:to>
      <xdr:col>9</xdr:col>
      <xdr:colOff>381000</xdr:colOff>
      <xdr:row>123</xdr:row>
      <xdr:rowOff>133350</xdr:rowOff>
    </xdr:to>
    <xdr:graphicFrame macro="">
      <xdr:nvGraphicFramePr>
        <xdr:cNvPr id="79" name="Gráfico 78"/>
        <xdr:cNvGraphicFramePr/>
      </xdr:nvGraphicFramePr>
      <xdr:xfrm>
        <a:off x="4572000" y="20840700"/>
        <a:ext cx="4572000" cy="27432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381000</xdr:colOff>
      <xdr:row>109</xdr:row>
      <xdr:rowOff>104775</xdr:rowOff>
    </xdr:from>
    <xdr:to>
      <xdr:col>15</xdr:col>
      <xdr:colOff>381000</xdr:colOff>
      <xdr:row>123</xdr:row>
      <xdr:rowOff>180975</xdr:rowOff>
    </xdr:to>
    <xdr:graphicFrame macro="">
      <xdr:nvGraphicFramePr>
        <xdr:cNvPr id="80" name="Gráfico 79"/>
        <xdr:cNvGraphicFramePr/>
      </xdr:nvGraphicFramePr>
      <xdr:xfrm>
        <a:off x="9144000" y="20888325"/>
        <a:ext cx="4572000" cy="27432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15</xdr:col>
      <xdr:colOff>381000</xdr:colOff>
      <xdr:row>109</xdr:row>
      <xdr:rowOff>76200</xdr:rowOff>
    </xdr:from>
    <xdr:to>
      <xdr:col>21</xdr:col>
      <xdr:colOff>381000</xdr:colOff>
      <xdr:row>123</xdr:row>
      <xdr:rowOff>152400</xdr:rowOff>
    </xdr:to>
    <xdr:graphicFrame macro="">
      <xdr:nvGraphicFramePr>
        <xdr:cNvPr id="81" name="Gráfico 80"/>
        <xdr:cNvGraphicFramePr/>
      </xdr:nvGraphicFramePr>
      <xdr:xfrm>
        <a:off x="13716000" y="20859750"/>
        <a:ext cx="4572000" cy="27432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21</xdr:col>
      <xdr:colOff>381000</xdr:colOff>
      <xdr:row>109</xdr:row>
      <xdr:rowOff>76200</xdr:rowOff>
    </xdr:from>
    <xdr:to>
      <xdr:col>24</xdr:col>
      <xdr:colOff>3257550</xdr:colOff>
      <xdr:row>123</xdr:row>
      <xdr:rowOff>152400</xdr:rowOff>
    </xdr:to>
    <xdr:graphicFrame macro="">
      <xdr:nvGraphicFramePr>
        <xdr:cNvPr id="82" name="Gráfico 81"/>
        <xdr:cNvGraphicFramePr/>
      </xdr:nvGraphicFramePr>
      <xdr:xfrm>
        <a:off x="18288000" y="20859750"/>
        <a:ext cx="5181600" cy="2743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24</xdr:col>
      <xdr:colOff>3286125</xdr:colOff>
      <xdr:row>109</xdr:row>
      <xdr:rowOff>104775</xdr:rowOff>
    </xdr:from>
    <xdr:to>
      <xdr:col>29</xdr:col>
      <xdr:colOff>476250</xdr:colOff>
      <xdr:row>123</xdr:row>
      <xdr:rowOff>180975</xdr:rowOff>
    </xdr:to>
    <xdr:graphicFrame macro="">
      <xdr:nvGraphicFramePr>
        <xdr:cNvPr id="83" name="Gráfico 82"/>
        <xdr:cNvGraphicFramePr/>
      </xdr:nvGraphicFramePr>
      <xdr:xfrm>
        <a:off x="23498175" y="20888325"/>
        <a:ext cx="4581525" cy="2743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</xdr:col>
      <xdr:colOff>523875</xdr:colOff>
      <xdr:row>158</xdr:row>
      <xdr:rowOff>180975</xdr:rowOff>
    </xdr:from>
    <xdr:to>
      <xdr:col>9</xdr:col>
      <xdr:colOff>523875</xdr:colOff>
      <xdr:row>173</xdr:row>
      <xdr:rowOff>66675</xdr:rowOff>
    </xdr:to>
    <xdr:graphicFrame macro="">
      <xdr:nvGraphicFramePr>
        <xdr:cNvPr id="97" name="Gráfico 96"/>
        <xdr:cNvGraphicFramePr/>
      </xdr:nvGraphicFramePr>
      <xdr:xfrm>
        <a:off x="4714875" y="30299025"/>
        <a:ext cx="4572000" cy="27432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95250</xdr:colOff>
      <xdr:row>125</xdr:row>
      <xdr:rowOff>9525</xdr:rowOff>
    </xdr:from>
    <xdr:to>
      <xdr:col>3</xdr:col>
      <xdr:colOff>476250</xdr:colOff>
      <xdr:row>139</xdr:row>
      <xdr:rowOff>85725</xdr:rowOff>
    </xdr:to>
    <xdr:graphicFrame macro="">
      <xdr:nvGraphicFramePr>
        <xdr:cNvPr id="98" name="Gráfico 97"/>
        <xdr:cNvGraphicFramePr/>
      </xdr:nvGraphicFramePr>
      <xdr:xfrm>
        <a:off x="95250" y="23841075"/>
        <a:ext cx="4572000" cy="27432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</xdr:col>
      <xdr:colOff>495300</xdr:colOff>
      <xdr:row>124</xdr:row>
      <xdr:rowOff>180975</xdr:rowOff>
    </xdr:from>
    <xdr:to>
      <xdr:col>9</xdr:col>
      <xdr:colOff>495300</xdr:colOff>
      <xdr:row>139</xdr:row>
      <xdr:rowOff>66675</xdr:rowOff>
    </xdr:to>
    <xdr:graphicFrame macro="">
      <xdr:nvGraphicFramePr>
        <xdr:cNvPr id="99" name="Gráfico 98"/>
        <xdr:cNvGraphicFramePr/>
      </xdr:nvGraphicFramePr>
      <xdr:xfrm>
        <a:off x="4686300" y="23822025"/>
        <a:ext cx="4572000" cy="27432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9</xdr:col>
      <xdr:colOff>495300</xdr:colOff>
      <xdr:row>125</xdr:row>
      <xdr:rowOff>85725</xdr:rowOff>
    </xdr:from>
    <xdr:to>
      <xdr:col>15</xdr:col>
      <xdr:colOff>495300</xdr:colOff>
      <xdr:row>139</xdr:row>
      <xdr:rowOff>161925</xdr:rowOff>
    </xdr:to>
    <xdr:graphicFrame macro="">
      <xdr:nvGraphicFramePr>
        <xdr:cNvPr id="100" name="Gráfico 99"/>
        <xdr:cNvGraphicFramePr/>
      </xdr:nvGraphicFramePr>
      <xdr:xfrm>
        <a:off x="9258300" y="23917275"/>
        <a:ext cx="4572000" cy="2743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15</xdr:col>
      <xdr:colOff>552450</xdr:colOff>
      <xdr:row>125</xdr:row>
      <xdr:rowOff>104775</xdr:rowOff>
    </xdr:from>
    <xdr:to>
      <xdr:col>21</xdr:col>
      <xdr:colOff>552450</xdr:colOff>
      <xdr:row>139</xdr:row>
      <xdr:rowOff>180975</xdr:rowOff>
    </xdr:to>
    <xdr:graphicFrame macro="">
      <xdr:nvGraphicFramePr>
        <xdr:cNvPr id="101" name="Gráfico 100"/>
        <xdr:cNvGraphicFramePr/>
      </xdr:nvGraphicFramePr>
      <xdr:xfrm>
        <a:off x="13887450" y="23936325"/>
        <a:ext cx="4572000" cy="27432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523875</xdr:colOff>
      <xdr:row>126</xdr:row>
      <xdr:rowOff>9525</xdr:rowOff>
    </xdr:from>
    <xdr:to>
      <xdr:col>24</xdr:col>
      <xdr:colOff>3400425</xdr:colOff>
      <xdr:row>140</xdr:row>
      <xdr:rowOff>85725</xdr:rowOff>
    </xdr:to>
    <xdr:graphicFrame macro="">
      <xdr:nvGraphicFramePr>
        <xdr:cNvPr id="102" name="Gráfico 101"/>
        <xdr:cNvGraphicFramePr/>
      </xdr:nvGraphicFramePr>
      <xdr:xfrm>
        <a:off x="18430875" y="24031575"/>
        <a:ext cx="5181600" cy="27432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24</xdr:col>
      <xdr:colOff>3400425</xdr:colOff>
      <xdr:row>125</xdr:row>
      <xdr:rowOff>133350</xdr:rowOff>
    </xdr:from>
    <xdr:to>
      <xdr:col>29</xdr:col>
      <xdr:colOff>590550</xdr:colOff>
      <xdr:row>140</xdr:row>
      <xdr:rowOff>19050</xdr:rowOff>
    </xdr:to>
    <xdr:graphicFrame macro="">
      <xdr:nvGraphicFramePr>
        <xdr:cNvPr id="103" name="Gráfico 102"/>
        <xdr:cNvGraphicFramePr/>
      </xdr:nvGraphicFramePr>
      <xdr:xfrm>
        <a:off x="23612475" y="23964900"/>
        <a:ext cx="4581525" cy="27432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47625</xdr:colOff>
      <xdr:row>140</xdr:row>
      <xdr:rowOff>85725</xdr:rowOff>
    </xdr:from>
    <xdr:to>
      <xdr:col>3</xdr:col>
      <xdr:colOff>428625</xdr:colOff>
      <xdr:row>154</xdr:row>
      <xdr:rowOff>161925</xdr:rowOff>
    </xdr:to>
    <xdr:graphicFrame macro="">
      <xdr:nvGraphicFramePr>
        <xdr:cNvPr id="104" name="Gráfico 103"/>
        <xdr:cNvGraphicFramePr/>
      </xdr:nvGraphicFramePr>
      <xdr:xfrm>
        <a:off x="47625" y="26774775"/>
        <a:ext cx="4572000" cy="2743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3</xdr:col>
      <xdr:colOff>447675</xdr:colOff>
      <xdr:row>140</xdr:row>
      <xdr:rowOff>9525</xdr:rowOff>
    </xdr:from>
    <xdr:to>
      <xdr:col>9</xdr:col>
      <xdr:colOff>447675</xdr:colOff>
      <xdr:row>154</xdr:row>
      <xdr:rowOff>85725</xdr:rowOff>
    </xdr:to>
    <xdr:graphicFrame macro="">
      <xdr:nvGraphicFramePr>
        <xdr:cNvPr id="105" name="Gráfico 104"/>
        <xdr:cNvGraphicFramePr/>
      </xdr:nvGraphicFramePr>
      <xdr:xfrm>
        <a:off x="4638675" y="26698575"/>
        <a:ext cx="4572000" cy="27432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</xdr:col>
      <xdr:colOff>504825</xdr:colOff>
      <xdr:row>139</xdr:row>
      <xdr:rowOff>152400</xdr:rowOff>
    </xdr:from>
    <xdr:to>
      <xdr:col>15</xdr:col>
      <xdr:colOff>504825</xdr:colOff>
      <xdr:row>154</xdr:row>
      <xdr:rowOff>38100</xdr:rowOff>
    </xdr:to>
    <xdr:graphicFrame macro="">
      <xdr:nvGraphicFramePr>
        <xdr:cNvPr id="106" name="Gráfico 105"/>
        <xdr:cNvGraphicFramePr/>
      </xdr:nvGraphicFramePr>
      <xdr:xfrm>
        <a:off x="9267825" y="26650950"/>
        <a:ext cx="4572000" cy="27432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15</xdr:col>
      <xdr:colOff>571500</xdr:colOff>
      <xdr:row>139</xdr:row>
      <xdr:rowOff>133350</xdr:rowOff>
    </xdr:from>
    <xdr:to>
      <xdr:col>21</xdr:col>
      <xdr:colOff>571500</xdr:colOff>
      <xdr:row>154</xdr:row>
      <xdr:rowOff>19050</xdr:rowOff>
    </xdr:to>
    <xdr:graphicFrame macro="">
      <xdr:nvGraphicFramePr>
        <xdr:cNvPr id="107" name="Gráfico 106"/>
        <xdr:cNvGraphicFramePr/>
      </xdr:nvGraphicFramePr>
      <xdr:xfrm>
        <a:off x="13906500" y="26631900"/>
        <a:ext cx="4572000" cy="27432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590550</xdr:colOff>
      <xdr:row>140</xdr:row>
      <xdr:rowOff>85725</xdr:rowOff>
    </xdr:from>
    <xdr:to>
      <xdr:col>24</xdr:col>
      <xdr:colOff>3476625</xdr:colOff>
      <xdr:row>154</xdr:row>
      <xdr:rowOff>161925</xdr:rowOff>
    </xdr:to>
    <xdr:graphicFrame macro="">
      <xdr:nvGraphicFramePr>
        <xdr:cNvPr id="108" name="Gráfico 107"/>
        <xdr:cNvGraphicFramePr/>
      </xdr:nvGraphicFramePr>
      <xdr:xfrm>
        <a:off x="18497550" y="26774775"/>
        <a:ext cx="5191125" cy="27432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24</xdr:col>
      <xdr:colOff>3524250</xdr:colOff>
      <xdr:row>140</xdr:row>
      <xdr:rowOff>57150</xdr:rowOff>
    </xdr:from>
    <xdr:to>
      <xdr:col>29</xdr:col>
      <xdr:colOff>714375</xdr:colOff>
      <xdr:row>154</xdr:row>
      <xdr:rowOff>133350</xdr:rowOff>
    </xdr:to>
    <xdr:graphicFrame macro="">
      <xdr:nvGraphicFramePr>
        <xdr:cNvPr id="109" name="Gráfico 108"/>
        <xdr:cNvGraphicFramePr/>
      </xdr:nvGraphicFramePr>
      <xdr:xfrm>
        <a:off x="23736300" y="26746200"/>
        <a:ext cx="4581525" cy="27432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0</xdr:col>
      <xdr:colOff>0</xdr:colOff>
      <xdr:row>157</xdr:row>
      <xdr:rowOff>85725</xdr:rowOff>
    </xdr:from>
    <xdr:to>
      <xdr:col>3</xdr:col>
      <xdr:colOff>381000</xdr:colOff>
      <xdr:row>171</xdr:row>
      <xdr:rowOff>161925</xdr:rowOff>
    </xdr:to>
    <xdr:graphicFrame macro="">
      <xdr:nvGraphicFramePr>
        <xdr:cNvPr id="110" name="Gráfico 109"/>
        <xdr:cNvGraphicFramePr/>
      </xdr:nvGraphicFramePr>
      <xdr:xfrm>
        <a:off x="0" y="30013275"/>
        <a:ext cx="4572000" cy="27432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vaas.UPVNET\Downloads\18.19_4.2.per.dep.totestitulac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s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comparació 2013-2014"/>
      <sheetName val="2014"/>
      <sheetName val="2015"/>
      <sheetName val="2016"/>
      <sheetName val="2017"/>
      <sheetName val="2018"/>
      <sheetName val="Ful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</v>
          </cell>
          <cell r="J2">
            <v>860.15</v>
          </cell>
        </row>
        <row r="3">
          <cell r="C3">
            <v>28.6</v>
          </cell>
          <cell r="J3">
            <v>392.28</v>
          </cell>
        </row>
        <row r="4">
          <cell r="C4">
            <v>5.5</v>
          </cell>
          <cell r="J4">
            <v>448.7</v>
          </cell>
        </row>
        <row r="5">
          <cell r="C5">
            <v>0</v>
          </cell>
          <cell r="J5">
            <v>1862.27</v>
          </cell>
        </row>
        <row r="6">
          <cell r="C6">
            <v>61.5</v>
          </cell>
          <cell r="J6">
            <v>1142.14</v>
          </cell>
        </row>
        <row r="7">
          <cell r="C7">
            <v>82.58</v>
          </cell>
          <cell r="J7">
            <v>1685.85</v>
          </cell>
        </row>
        <row r="8">
          <cell r="C8">
            <v>53.25</v>
          </cell>
          <cell r="J8">
            <v>965</v>
          </cell>
        </row>
        <row r="9">
          <cell r="C9">
            <v>140.65</v>
          </cell>
          <cell r="J9">
            <v>1069.19</v>
          </cell>
        </row>
        <row r="10">
          <cell r="C10">
            <v>3.75</v>
          </cell>
          <cell r="J10">
            <v>1258.29</v>
          </cell>
        </row>
        <row r="11">
          <cell r="C11">
            <v>56.9</v>
          </cell>
          <cell r="J11">
            <v>1035.49</v>
          </cell>
        </row>
        <row r="12">
          <cell r="C12">
            <v>103.565</v>
          </cell>
          <cell r="J12">
            <v>1616.65</v>
          </cell>
        </row>
        <row r="13">
          <cell r="C13">
            <v>177</v>
          </cell>
          <cell r="J13">
            <v>1559.05</v>
          </cell>
        </row>
        <row r="14">
          <cell r="C14">
            <v>53.45</v>
          </cell>
          <cell r="J14">
            <v>721.35</v>
          </cell>
        </row>
        <row r="15">
          <cell r="C15">
            <v>3</v>
          </cell>
          <cell r="J15">
            <v>883.9</v>
          </cell>
        </row>
        <row r="16">
          <cell r="C16">
            <v>14.49</v>
          </cell>
          <cell r="J16">
            <v>959.52</v>
          </cell>
        </row>
        <row r="17">
          <cell r="C17">
            <v>211.63</v>
          </cell>
          <cell r="J17">
            <v>1659.28</v>
          </cell>
        </row>
        <row r="18">
          <cell r="C18">
            <v>0</v>
          </cell>
          <cell r="J18">
            <v>425.72</v>
          </cell>
        </row>
        <row r="19">
          <cell r="C19">
            <v>48.3</v>
          </cell>
          <cell r="J19">
            <v>937.35</v>
          </cell>
        </row>
        <row r="20">
          <cell r="C20">
            <v>77.9</v>
          </cell>
          <cell r="J20">
            <v>1556.6</v>
          </cell>
        </row>
        <row r="21">
          <cell r="C21">
            <v>12.6</v>
          </cell>
          <cell r="J21">
            <v>1003.4</v>
          </cell>
        </row>
        <row r="22">
          <cell r="C22">
            <v>73.15</v>
          </cell>
          <cell r="J22">
            <v>1504.31</v>
          </cell>
        </row>
        <row r="23">
          <cell r="C23">
            <v>20.9</v>
          </cell>
          <cell r="J23">
            <v>886.76</v>
          </cell>
        </row>
        <row r="24">
          <cell r="C24">
            <v>0</v>
          </cell>
          <cell r="J24">
            <v>293.25</v>
          </cell>
        </row>
        <row r="25">
          <cell r="C25">
            <v>11.4</v>
          </cell>
          <cell r="J25">
            <v>696.85</v>
          </cell>
        </row>
        <row r="26">
          <cell r="C26">
            <v>359.28</v>
          </cell>
          <cell r="J26">
            <v>2367.3</v>
          </cell>
        </row>
        <row r="27">
          <cell r="C27">
            <v>103.39</v>
          </cell>
          <cell r="J27">
            <v>1091.04</v>
          </cell>
        </row>
        <row r="28">
          <cell r="C28">
            <v>47.05</v>
          </cell>
          <cell r="J28">
            <v>2127.05</v>
          </cell>
        </row>
        <row r="29">
          <cell r="C29">
            <v>209.9</v>
          </cell>
          <cell r="J29">
            <v>932.94</v>
          </cell>
        </row>
        <row r="30">
          <cell r="C30">
            <v>45.51</v>
          </cell>
          <cell r="J30">
            <v>715</v>
          </cell>
        </row>
        <row r="31">
          <cell r="C31">
            <v>34.1</v>
          </cell>
          <cell r="J31">
            <v>774.95</v>
          </cell>
        </row>
        <row r="32">
          <cell r="C32">
            <v>279.85</v>
          </cell>
          <cell r="J32">
            <v>2876.57</v>
          </cell>
        </row>
        <row r="33">
          <cell r="C33">
            <v>17.945</v>
          </cell>
          <cell r="J33">
            <v>859.4</v>
          </cell>
        </row>
        <row r="34">
          <cell r="C34">
            <v>5.6</v>
          </cell>
          <cell r="J34">
            <v>1273.56</v>
          </cell>
        </row>
        <row r="35">
          <cell r="C35">
            <v>97.95</v>
          </cell>
          <cell r="J35">
            <v>1025.54</v>
          </cell>
        </row>
        <row r="36">
          <cell r="C36">
            <v>0</v>
          </cell>
          <cell r="J36">
            <v>1689.32</v>
          </cell>
        </row>
        <row r="37">
          <cell r="C37">
            <v>281.48</v>
          </cell>
          <cell r="J37">
            <v>676</v>
          </cell>
        </row>
        <row r="38">
          <cell r="C38">
            <v>37</v>
          </cell>
          <cell r="J38">
            <v>1454.19</v>
          </cell>
        </row>
        <row r="39">
          <cell r="C39">
            <v>0</v>
          </cell>
          <cell r="J39">
            <v>365.45</v>
          </cell>
        </row>
        <row r="40">
          <cell r="C40">
            <v>23.664</v>
          </cell>
          <cell r="J40">
            <v>298.65</v>
          </cell>
        </row>
        <row r="41">
          <cell r="C41">
            <v>37.4</v>
          </cell>
          <cell r="J41">
            <v>723.28</v>
          </cell>
        </row>
        <row r="42">
          <cell r="C42">
            <v>0</v>
          </cell>
          <cell r="J42">
            <v>653.9</v>
          </cell>
        </row>
        <row r="43">
          <cell r="C43">
            <v>20.96</v>
          </cell>
          <cell r="J43">
            <v>354.85</v>
          </cell>
        </row>
        <row r="45">
          <cell r="C45">
            <v>2848.194</v>
          </cell>
          <cell r="J45">
            <v>45700.64</v>
          </cell>
        </row>
      </sheetData>
      <sheetData sheetId="12"/>
      <sheetData sheetId="13">
        <row r="2">
          <cell r="C2">
            <v>1</v>
          </cell>
          <cell r="J2">
            <v>880.15</v>
          </cell>
        </row>
        <row r="3">
          <cell r="C3">
            <v>16.87</v>
          </cell>
          <cell r="J3">
            <v>306.93</v>
          </cell>
        </row>
        <row r="4">
          <cell r="C4">
            <v>12</v>
          </cell>
          <cell r="J4">
            <v>350.14</v>
          </cell>
        </row>
        <row r="5">
          <cell r="C5">
            <v>5.98</v>
          </cell>
          <cell r="J5">
            <v>1767.8</v>
          </cell>
        </row>
        <row r="6">
          <cell r="C6">
            <v>63</v>
          </cell>
          <cell r="J6">
            <v>1155.25</v>
          </cell>
        </row>
        <row r="7">
          <cell r="C7">
            <v>107.11</v>
          </cell>
          <cell r="J7">
            <v>1675.72</v>
          </cell>
        </row>
        <row r="8">
          <cell r="C8">
            <v>5.75</v>
          </cell>
          <cell r="J8">
            <v>931.5</v>
          </cell>
        </row>
        <row r="9">
          <cell r="C9">
            <v>41.35</v>
          </cell>
          <cell r="J9">
            <v>964.26</v>
          </cell>
        </row>
        <row r="10">
          <cell r="C10">
            <v>35.2</v>
          </cell>
          <cell r="J10">
            <v>1255.34</v>
          </cell>
        </row>
        <row r="11">
          <cell r="C11">
            <v>27.9</v>
          </cell>
          <cell r="J11">
            <v>886.1</v>
          </cell>
        </row>
        <row r="12">
          <cell r="C12">
            <v>55.66</v>
          </cell>
          <cell r="J12">
            <v>1533.1</v>
          </cell>
        </row>
        <row r="13">
          <cell r="C13">
            <v>164.5</v>
          </cell>
          <cell r="J13">
            <v>1650.55</v>
          </cell>
        </row>
        <row r="14">
          <cell r="C14">
            <v>3.6</v>
          </cell>
          <cell r="J14">
            <v>531.75</v>
          </cell>
        </row>
        <row r="15">
          <cell r="C15">
            <v>0</v>
          </cell>
          <cell r="J15">
            <v>697.9</v>
          </cell>
        </row>
        <row r="16">
          <cell r="C16">
            <v>5.8</v>
          </cell>
          <cell r="J16">
            <v>958.3</v>
          </cell>
        </row>
        <row r="17">
          <cell r="C17">
            <v>140.05</v>
          </cell>
          <cell r="J17">
            <v>1275.5</v>
          </cell>
        </row>
        <row r="18">
          <cell r="C18">
            <v>0</v>
          </cell>
          <cell r="J18">
            <v>326.57</v>
          </cell>
        </row>
        <row r="19">
          <cell r="C19">
            <v>21.825</v>
          </cell>
          <cell r="J19">
            <v>804.6</v>
          </cell>
        </row>
        <row r="20">
          <cell r="C20">
            <v>22.2</v>
          </cell>
          <cell r="J20">
            <v>1230.47</v>
          </cell>
        </row>
        <row r="21">
          <cell r="C21">
            <v>5.1</v>
          </cell>
          <cell r="J21">
            <v>1004.74</v>
          </cell>
        </row>
        <row r="22">
          <cell r="C22">
            <v>44.75</v>
          </cell>
          <cell r="J22">
            <v>1576.45</v>
          </cell>
        </row>
        <row r="23">
          <cell r="C23">
            <v>20.95</v>
          </cell>
          <cell r="J23">
            <v>742.36</v>
          </cell>
        </row>
        <row r="24">
          <cell r="C24">
            <v>0</v>
          </cell>
          <cell r="J24">
            <v>207.7</v>
          </cell>
        </row>
        <row r="25">
          <cell r="C25">
            <v>15.3</v>
          </cell>
          <cell r="J25">
            <v>697.45</v>
          </cell>
        </row>
        <row r="26">
          <cell r="C26">
            <v>288.1</v>
          </cell>
          <cell r="J26">
            <v>2164.35</v>
          </cell>
        </row>
        <row r="27">
          <cell r="C27">
            <v>32.4</v>
          </cell>
          <cell r="J27">
            <v>1020.81</v>
          </cell>
        </row>
        <row r="28">
          <cell r="C28">
            <v>66.18</v>
          </cell>
          <cell r="J28">
            <v>2137.22</v>
          </cell>
        </row>
        <row r="29">
          <cell r="C29">
            <v>125.6</v>
          </cell>
          <cell r="J29">
            <v>814.6</v>
          </cell>
        </row>
        <row r="30">
          <cell r="C30">
            <v>19.6</v>
          </cell>
          <cell r="J30">
            <v>537.32</v>
          </cell>
        </row>
        <row r="31">
          <cell r="C31">
            <v>17.8</v>
          </cell>
          <cell r="J31">
            <v>631.55</v>
          </cell>
        </row>
        <row r="32">
          <cell r="C32">
            <v>187.45</v>
          </cell>
          <cell r="J32">
            <v>1751.42</v>
          </cell>
        </row>
        <row r="33">
          <cell r="C33">
            <v>5.75</v>
          </cell>
          <cell r="J33">
            <v>834.15</v>
          </cell>
        </row>
        <row r="34">
          <cell r="C34">
            <v>14.75</v>
          </cell>
          <cell r="J34">
            <v>1029.56</v>
          </cell>
        </row>
        <row r="35">
          <cell r="C35">
            <v>91.76</v>
          </cell>
          <cell r="J35">
            <v>997.1</v>
          </cell>
        </row>
        <row r="36">
          <cell r="C36">
            <v>0</v>
          </cell>
          <cell r="J36">
            <v>1369.45</v>
          </cell>
        </row>
        <row r="37">
          <cell r="C37">
            <v>175</v>
          </cell>
          <cell r="J37">
            <v>585</v>
          </cell>
        </row>
        <row r="38">
          <cell r="C38">
            <v>43.65</v>
          </cell>
          <cell r="J38">
            <v>976.09</v>
          </cell>
        </row>
        <row r="39">
          <cell r="C39">
            <v>0</v>
          </cell>
          <cell r="J39">
            <v>373.25</v>
          </cell>
        </row>
        <row r="40">
          <cell r="C40">
            <v>9.9</v>
          </cell>
          <cell r="J40">
            <v>292.7</v>
          </cell>
        </row>
        <row r="41">
          <cell r="C41">
            <v>42.45</v>
          </cell>
          <cell r="J41">
            <v>730.83</v>
          </cell>
        </row>
        <row r="42">
          <cell r="C42">
            <v>0</v>
          </cell>
          <cell r="J42">
            <v>652.8</v>
          </cell>
        </row>
        <row r="43">
          <cell r="C43">
            <v>19.98</v>
          </cell>
          <cell r="J43">
            <v>314.12</v>
          </cell>
        </row>
        <row r="45">
          <cell r="C45">
            <v>1956.265</v>
          </cell>
          <cell r="J45">
            <v>40691.55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="60" zoomScaleNormal="60" workbookViewId="0" topLeftCell="A1">
      <selection activeCell="U24" sqref="U24"/>
    </sheetView>
  </sheetViews>
  <sheetFormatPr defaultColWidth="11.421875" defaultRowHeight="15"/>
  <sheetData>
    <row r="1" spans="2:19" ht="15">
      <c r="B1">
        <v>2002</v>
      </c>
      <c r="C1">
        <v>2003</v>
      </c>
      <c r="D1">
        <v>2004</v>
      </c>
      <c r="E1">
        <v>2005</v>
      </c>
      <c r="F1">
        <v>2006</v>
      </c>
      <c r="G1">
        <v>2007</v>
      </c>
      <c r="H1">
        <v>2008</v>
      </c>
      <c r="I1">
        <v>2009</v>
      </c>
      <c r="J1">
        <v>2010</v>
      </c>
      <c r="K1">
        <v>2011</v>
      </c>
      <c r="L1">
        <v>2012</v>
      </c>
      <c r="M1">
        <v>2013</v>
      </c>
      <c r="N1">
        <v>2014</v>
      </c>
      <c r="O1">
        <v>2015</v>
      </c>
      <c r="P1">
        <v>2016</v>
      </c>
      <c r="Q1">
        <v>2017</v>
      </c>
      <c r="R1">
        <v>2018</v>
      </c>
      <c r="S1">
        <v>2019</v>
      </c>
    </row>
    <row r="2" spans="1:20" ht="15">
      <c r="A2" t="s">
        <v>0</v>
      </c>
      <c r="B2" s="1">
        <v>0.08985481009450015</v>
      </c>
      <c r="C2" s="1">
        <v>0.09043511596703087</v>
      </c>
      <c r="D2" s="1">
        <v>0.07602666047963554</v>
      </c>
      <c r="E2" s="1">
        <v>0.07947636541592042</v>
      </c>
      <c r="F2" s="1">
        <v>0.07466157295905655</v>
      </c>
      <c r="G2" s="1">
        <v>0.06682723910249493</v>
      </c>
      <c r="H2" s="1">
        <v>0.06966454141978508</v>
      </c>
      <c r="I2" s="1">
        <v>0.06537678539437468</v>
      </c>
      <c r="J2" s="1"/>
      <c r="K2" s="1"/>
      <c r="L2" s="1"/>
      <c r="M2" s="1"/>
      <c r="N2" s="1"/>
      <c r="O2" s="1"/>
      <c r="P2" s="1"/>
      <c r="Q2" s="1"/>
      <c r="R2" s="1"/>
      <c r="T2" t="s">
        <v>0</v>
      </c>
    </row>
    <row r="3" spans="1:20" ht="15">
      <c r="A3" t="s">
        <v>1</v>
      </c>
      <c r="B3" s="1">
        <v>0.07956571440557095</v>
      </c>
      <c r="C3" s="1">
        <v>0.06869782361115465</v>
      </c>
      <c r="D3" s="1">
        <v>0.06117419813077636</v>
      </c>
      <c r="E3" s="1">
        <v>0.04093084529824737</v>
      </c>
      <c r="F3" s="1">
        <v>0.03359711639985161</v>
      </c>
      <c r="G3" s="1">
        <v>0.03852591560283558</v>
      </c>
      <c r="H3" s="1">
        <v>0.03974648025388734</v>
      </c>
      <c r="I3" s="1">
        <v>0.015335846269971653</v>
      </c>
      <c r="J3" s="1">
        <v>0.014739475911485082</v>
      </c>
      <c r="K3" s="1">
        <v>0.01335976095532436</v>
      </c>
      <c r="L3" s="1">
        <v>0.013123252001157295</v>
      </c>
      <c r="M3" s="1">
        <v>0.0194</v>
      </c>
      <c r="N3" s="1">
        <v>0.009117696557182963</v>
      </c>
      <c r="O3" s="1">
        <v>0.049164734360217406</v>
      </c>
      <c r="P3" s="1">
        <v>0.06532302031542891</v>
      </c>
      <c r="Q3" s="1">
        <v>0.08758810131856454</v>
      </c>
      <c r="R3" s="1">
        <v>0.110613402540984</v>
      </c>
      <c r="S3" s="4">
        <v>0.1185448810098882</v>
      </c>
      <c r="T3" t="s">
        <v>1</v>
      </c>
    </row>
    <row r="4" spans="1:20" ht="15">
      <c r="A4" t="s">
        <v>2</v>
      </c>
      <c r="B4" s="1">
        <v>0.04329398467914103</v>
      </c>
      <c r="C4" s="1">
        <v>0.04600976022947127</v>
      </c>
      <c r="D4" s="1">
        <v>0.04509344272969981</v>
      </c>
      <c r="E4" s="1">
        <v>0.05290943144662074</v>
      </c>
      <c r="F4" s="1">
        <v>0.053255672154295434</v>
      </c>
      <c r="G4" s="1">
        <v>0.053484576728553654</v>
      </c>
      <c r="H4" s="1">
        <v>0.05490560979071711</v>
      </c>
      <c r="I4" s="1">
        <v>0.04281536246084413</v>
      </c>
      <c r="J4" s="1">
        <v>0.03163852795899748</v>
      </c>
      <c r="K4" s="1">
        <v>0.020918474233380134</v>
      </c>
      <c r="L4" s="1">
        <v>0.01575129097440503</v>
      </c>
      <c r="M4" s="1">
        <v>0.0228</v>
      </c>
      <c r="N4" s="1">
        <v>0.03528103722044299</v>
      </c>
      <c r="O4" s="1">
        <v>0.03141586898335072</v>
      </c>
      <c r="P4" s="1">
        <v>0.0036056067184471853</v>
      </c>
      <c r="Q4" s="1">
        <v>0.01897068722844379</v>
      </c>
      <c r="R4" s="1">
        <v>0.00975661791393102</v>
      </c>
      <c r="S4" s="9">
        <v>0.004514333007298172</v>
      </c>
      <c r="T4" t="s">
        <v>2</v>
      </c>
    </row>
    <row r="5" spans="1:20" ht="15">
      <c r="A5" t="s">
        <v>3</v>
      </c>
      <c r="B5" s="1">
        <v>0.060044634117693126</v>
      </c>
      <c r="C5" s="1">
        <v>0.053964684245132885</v>
      </c>
      <c r="D5" s="1">
        <v>0.057253416427364</v>
      </c>
      <c r="E5" s="1">
        <v>0.061254176090971335</v>
      </c>
      <c r="F5" s="1">
        <v>0.05290608544957675</v>
      </c>
      <c r="G5" s="1">
        <v>0.0514498670519021</v>
      </c>
      <c r="H5" s="1">
        <v>0.06654767654284695</v>
      </c>
      <c r="I5" s="1">
        <v>0.05902642933981275</v>
      </c>
      <c r="J5" s="1">
        <v>0.06314759178896266</v>
      </c>
      <c r="K5" s="1">
        <v>0.04481959956765659</v>
      </c>
      <c r="L5" s="1">
        <v>0.04711537086629775</v>
      </c>
      <c r="M5" s="1">
        <v>0.0416</v>
      </c>
      <c r="N5" s="1">
        <v>0.07494508992519498</v>
      </c>
      <c r="O5" s="1">
        <v>0.10092632598288201</v>
      </c>
      <c r="P5" s="1">
        <v>0.0823675495752918</v>
      </c>
      <c r="Q5" s="1">
        <v>0.09345091976656927</v>
      </c>
      <c r="R5" s="1">
        <v>0.0988053272008814</v>
      </c>
      <c r="S5" s="9">
        <v>0.09735305284854182</v>
      </c>
      <c r="T5" t="s">
        <v>3</v>
      </c>
    </row>
    <row r="6" spans="1:20" ht="15">
      <c r="A6" t="s">
        <v>4</v>
      </c>
      <c r="B6" s="1">
        <v>0.05031219647564868</v>
      </c>
      <c r="C6" s="1">
        <v>0.046200688377018795</v>
      </c>
      <c r="D6" s="1">
        <v>0.04293666841408922</v>
      </c>
      <c r="E6" s="1">
        <v>0.05225725094577553</v>
      </c>
      <c r="F6" s="1">
        <v>0.04468044856425124</v>
      </c>
      <c r="G6" s="1">
        <v>0.044091432181781263</v>
      </c>
      <c r="H6" s="1">
        <v>0.05175238912166101</v>
      </c>
      <c r="I6" s="1">
        <v>0.04162921847685455</v>
      </c>
      <c r="J6" s="1">
        <v>0.036144994363135924</v>
      </c>
      <c r="K6" s="1">
        <v>0.035354341602545684</v>
      </c>
      <c r="L6" s="1">
        <v>0.021040590826245445</v>
      </c>
      <c r="M6" s="1">
        <v>0.0196</v>
      </c>
      <c r="N6" s="1">
        <v>0.024697209159265758</v>
      </c>
      <c r="O6" s="1">
        <v>0.024181213845667463</v>
      </c>
      <c r="P6" s="1">
        <v>0.05233670935134122</v>
      </c>
      <c r="Q6" s="1">
        <v>0.05704319219129388</v>
      </c>
      <c r="R6" s="1">
        <v>0.0595388626997455</v>
      </c>
      <c r="S6" s="9">
        <v>0.048153409090909094</v>
      </c>
      <c r="T6" t="s">
        <v>4</v>
      </c>
    </row>
    <row r="7" spans="1:20" ht="15">
      <c r="A7" t="s">
        <v>5</v>
      </c>
      <c r="B7" s="1">
        <v>0.04603916983338205</v>
      </c>
      <c r="C7" s="1">
        <v>0.05356968612782566</v>
      </c>
      <c r="D7" s="1">
        <v>0.033389619906330645</v>
      </c>
      <c r="E7" s="1">
        <v>0.03036003036003036</v>
      </c>
      <c r="F7" s="1">
        <v>0.02762982689747004</v>
      </c>
      <c r="G7" s="1">
        <v>0.024123027439943715</v>
      </c>
      <c r="H7" s="1">
        <v>0.03313201035375324</v>
      </c>
      <c r="I7" s="1">
        <v>0.029550827423167846</v>
      </c>
      <c r="J7" s="1"/>
      <c r="K7" s="1"/>
      <c r="L7" s="1"/>
      <c r="M7" s="1"/>
      <c r="N7" s="1"/>
      <c r="O7" s="1"/>
      <c r="P7" s="1"/>
      <c r="Q7" s="1"/>
      <c r="R7" s="1"/>
      <c r="S7" s="9"/>
      <c r="T7" t="s">
        <v>5</v>
      </c>
    </row>
    <row r="8" spans="1:20" ht="15">
      <c r="A8" t="s">
        <v>6</v>
      </c>
      <c r="B8" s="1">
        <v>0.00852099817407182</v>
      </c>
      <c r="C8" s="1">
        <v>0.017438239568195974</v>
      </c>
      <c r="D8" s="1">
        <v>0.02450479885644272</v>
      </c>
      <c r="E8" s="1">
        <v>0.021986970684039087</v>
      </c>
      <c r="F8" s="1">
        <v>0.037282020444978956</v>
      </c>
      <c r="G8" s="1">
        <v>0.035401831129196336</v>
      </c>
      <c r="H8" s="1">
        <v>0.03612956810631229</v>
      </c>
      <c r="I8" s="1">
        <v>0.03612956810631229</v>
      </c>
      <c r="J8" s="1">
        <v>0.018329938900203666</v>
      </c>
      <c r="K8" s="1">
        <v>0.017641870038224053</v>
      </c>
      <c r="L8" s="1">
        <v>0.012056262558606833</v>
      </c>
      <c r="M8" s="1">
        <v>0</v>
      </c>
      <c r="N8" s="1">
        <v>0</v>
      </c>
      <c r="O8" s="1">
        <v>0</v>
      </c>
      <c r="P8" s="1">
        <v>0.045327754532775454</v>
      </c>
      <c r="Q8" s="1">
        <v>0.028933092224231464</v>
      </c>
      <c r="R8" s="1">
        <v>0.00851063829787234</v>
      </c>
      <c r="S8" s="9">
        <v>0.032454361054766734</v>
      </c>
      <c r="T8" t="s">
        <v>6</v>
      </c>
    </row>
    <row r="9" spans="1:20" ht="15">
      <c r="A9" t="s">
        <v>7</v>
      </c>
      <c r="B9" s="1">
        <v>0.05350528193167787</v>
      </c>
      <c r="C9" s="1">
        <v>0.05137574891176895</v>
      </c>
      <c r="D9" s="1">
        <v>0.04478808884855218</v>
      </c>
      <c r="E9" s="1">
        <v>0.047936553951918495</v>
      </c>
      <c r="F9" s="1">
        <v>0.04645651316745181</v>
      </c>
      <c r="G9" s="1">
        <v>0.04901101144923511</v>
      </c>
      <c r="H9" s="1">
        <v>0.05081372447392972</v>
      </c>
      <c r="I9" s="1">
        <v>0.03745609833971903</v>
      </c>
      <c r="J9" s="1">
        <v>0.033836451247165535</v>
      </c>
      <c r="K9" s="1">
        <v>0.03853723282530093</v>
      </c>
      <c r="L9" s="1">
        <v>0.045029325821438336</v>
      </c>
      <c r="M9" s="1">
        <v>0.0416</v>
      </c>
      <c r="N9" s="1">
        <v>0.028530103263876085</v>
      </c>
      <c r="O9" s="1">
        <v>0.03531138263143708</v>
      </c>
      <c r="P9" s="1">
        <v>0.03307352244038497</v>
      </c>
      <c r="Q9" s="1">
        <v>0.025166880385412798</v>
      </c>
      <c r="R9" s="1">
        <v>0.016479894528675</v>
      </c>
      <c r="S9" s="9">
        <v>0.009137844382510165</v>
      </c>
      <c r="T9" t="s">
        <v>7</v>
      </c>
    </row>
    <row r="10" spans="1:20" ht="15">
      <c r="A10" t="s">
        <v>8</v>
      </c>
      <c r="B10" s="1">
        <v>0.16086321934945788</v>
      </c>
      <c r="C10" s="1">
        <v>0.18159858055965286</v>
      </c>
      <c r="D10" s="1">
        <v>0.158741331556259</v>
      </c>
      <c r="E10" s="1">
        <v>0.18681639809635134</v>
      </c>
      <c r="F10" s="1">
        <v>0.17137291472386282</v>
      </c>
      <c r="G10" s="1">
        <v>0.17332917964693667</v>
      </c>
      <c r="H10" s="1">
        <v>0.16398348813209496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9"/>
      <c r="T10" t="s">
        <v>8</v>
      </c>
    </row>
    <row r="11" spans="1:20" ht="15">
      <c r="A11" t="s">
        <v>9</v>
      </c>
      <c r="B11" s="1">
        <v>0.07929246721561452</v>
      </c>
      <c r="C11" s="1">
        <v>0.09698759952617295</v>
      </c>
      <c r="D11" s="1">
        <v>0.09715169979205959</v>
      </c>
      <c r="E11" s="1">
        <v>0.10272191429045688</v>
      </c>
      <c r="F11" s="1">
        <v>0.11132885253866709</v>
      </c>
      <c r="G11" s="1">
        <v>0.10773140056568965</v>
      </c>
      <c r="H11" s="1">
        <v>0.0965768600879869</v>
      </c>
      <c r="I11" s="1">
        <v>0.08930346610113327</v>
      </c>
      <c r="J11" s="1">
        <v>0.07661282024899681</v>
      </c>
      <c r="K11" s="1">
        <v>0.07489134692507134</v>
      </c>
      <c r="L11" s="1">
        <v>0.08186027709382235</v>
      </c>
      <c r="M11" s="1">
        <v>0.0909</v>
      </c>
      <c r="N11" s="1">
        <v>0.10298380767813957</v>
      </c>
      <c r="O11" s="1">
        <v>0.1068084335165831</v>
      </c>
      <c r="P11" s="1">
        <v>0.08166976336963541</v>
      </c>
      <c r="Q11" s="1">
        <v>0.0835476716658172</v>
      </c>
      <c r="R11" s="1">
        <v>0.0848700881436487</v>
      </c>
      <c r="S11" s="9">
        <v>0.048257404638437314</v>
      </c>
      <c r="T11" t="s">
        <v>9</v>
      </c>
    </row>
    <row r="12" spans="1:20" ht="15">
      <c r="A12" t="s">
        <v>10</v>
      </c>
      <c r="B12" s="1">
        <v>0.1769570707070707</v>
      </c>
      <c r="C12" s="1">
        <v>0.18534172661870502</v>
      </c>
      <c r="D12" s="1">
        <v>0.16538643067846606</v>
      </c>
      <c r="E12" s="1">
        <v>0.15271726535341829</v>
      </c>
      <c r="F12" s="1">
        <v>0.1608846487424111</v>
      </c>
      <c r="G12" s="1">
        <v>0.16179707652622527</v>
      </c>
      <c r="H12" s="1">
        <v>0.14820497790344178</v>
      </c>
      <c r="I12" s="1">
        <v>0.1413484534974337</v>
      </c>
      <c r="J12" s="1">
        <v>0.14247141889822626</v>
      </c>
      <c r="K12" s="1">
        <v>0.11743344301525575</v>
      </c>
      <c r="L12" s="1">
        <v>0.11641049754606637</v>
      </c>
      <c r="M12" s="1">
        <v>0.078</v>
      </c>
      <c r="N12" s="1">
        <v>0.04590584356109177</v>
      </c>
      <c r="O12" s="1">
        <v>0.0730960894860444</v>
      </c>
      <c r="P12" s="1">
        <v>0.07876320544075993</v>
      </c>
      <c r="Q12" s="1">
        <v>0.07032717595491547</v>
      </c>
      <c r="R12" s="1">
        <v>0.059561504745069</v>
      </c>
      <c r="S12" s="9">
        <v>0.06092865790140488</v>
      </c>
      <c r="T12" t="s">
        <v>10</v>
      </c>
    </row>
    <row r="13" spans="1:20" ht="15">
      <c r="A13" t="s">
        <v>11</v>
      </c>
      <c r="B13" s="1">
        <v>0.03915509651202167</v>
      </c>
      <c r="C13" s="1">
        <v>0.03814570491330521</v>
      </c>
      <c r="D13" s="1">
        <v>0.039321740857344786</v>
      </c>
      <c r="E13" s="1">
        <v>0.05142768397932243</v>
      </c>
      <c r="F13" s="1">
        <v>0.04157395149705658</v>
      </c>
      <c r="G13" s="1">
        <v>0.04209952361820582</v>
      </c>
      <c r="H13" s="1">
        <v>0.04682625252339879</v>
      </c>
      <c r="I13" s="1">
        <v>0.04842552793870305</v>
      </c>
      <c r="J13" s="1">
        <v>0.052307994983154214</v>
      </c>
      <c r="K13" s="1">
        <v>0.08142397693246091</v>
      </c>
      <c r="L13" s="1">
        <v>0.04690416751006455</v>
      </c>
      <c r="M13" s="1">
        <v>0.0432</v>
      </c>
      <c r="N13" s="1">
        <v>0.04415584415584416</v>
      </c>
      <c r="O13" s="1">
        <v>0.033344792024750776</v>
      </c>
      <c r="P13" s="1">
        <v>0.02030200130048407</v>
      </c>
      <c r="Q13" s="1">
        <v>0.07293800638576675</v>
      </c>
      <c r="R13" s="1">
        <v>0.0596739691672199</v>
      </c>
      <c r="S13" s="9">
        <v>0.06113037844430047</v>
      </c>
      <c r="T13" t="s">
        <v>11</v>
      </c>
    </row>
    <row r="14" spans="1:20" ht="15">
      <c r="A14" t="s">
        <v>12</v>
      </c>
      <c r="B14" s="1">
        <v>0.13411424058962884</v>
      </c>
      <c r="C14" s="1">
        <v>0.09770459081836327</v>
      </c>
      <c r="D14" s="1">
        <v>0.11042869426360398</v>
      </c>
      <c r="E14" s="1">
        <v>0.11599535528630153</v>
      </c>
      <c r="F14" s="1">
        <v>0.11067961165048544</v>
      </c>
      <c r="G14" s="1">
        <v>0.09667431025165407</v>
      </c>
      <c r="H14" s="1">
        <v>0.10816174646489705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9"/>
      <c r="T14" t="s">
        <v>12</v>
      </c>
    </row>
    <row r="15" spans="1:20" ht="15">
      <c r="A15" t="s">
        <v>13</v>
      </c>
      <c r="B15" s="1">
        <v>0.1011043773086871</v>
      </c>
      <c r="C15" s="1">
        <v>0.09304956047764579</v>
      </c>
      <c r="D15" s="1">
        <v>0.09403473613894456</v>
      </c>
      <c r="E15" s="1">
        <v>0.09435475883925919</v>
      </c>
      <c r="F15" s="1">
        <v>0.10896670645974268</v>
      </c>
      <c r="G15" s="1">
        <v>0.12419578979875444</v>
      </c>
      <c r="H15" s="1">
        <v>0.149665162584157</v>
      </c>
      <c r="I15" s="1">
        <v>0.11290437382113241</v>
      </c>
      <c r="J15" s="1">
        <v>0.10272607792428033</v>
      </c>
      <c r="K15" s="1">
        <v>0.09480344124738051</v>
      </c>
      <c r="L15" s="1">
        <v>0.0891268037567427</v>
      </c>
      <c r="M15" s="1">
        <v>0.0724</v>
      </c>
      <c r="N15" s="1">
        <v>0.08403042933341105</v>
      </c>
      <c r="O15" s="1">
        <v>0.14237166290886513</v>
      </c>
      <c r="P15" s="1">
        <v>0.11973785401411043</v>
      </c>
      <c r="Q15" s="1">
        <v>0.14380149754064978</v>
      </c>
      <c r="R15" s="1">
        <v>0.153784840357953</v>
      </c>
      <c r="S15" s="9">
        <v>0.14949913845974125</v>
      </c>
      <c r="T15" t="s">
        <v>13</v>
      </c>
    </row>
    <row r="16" spans="1:20" ht="15">
      <c r="A16" t="s">
        <v>14</v>
      </c>
      <c r="B16" s="1"/>
      <c r="C16" s="1"/>
      <c r="D16" s="1"/>
      <c r="E16" s="1"/>
      <c r="F16" s="1"/>
      <c r="G16" s="1"/>
      <c r="H16" s="1"/>
      <c r="I16" s="1">
        <v>0.14001130198915007</v>
      </c>
      <c r="J16" s="1">
        <v>0.14175809990964244</v>
      </c>
      <c r="K16" s="1">
        <v>0.11305459135373934</v>
      </c>
      <c r="L16" s="1">
        <v>0.1362192742879438</v>
      </c>
      <c r="M16" s="1">
        <v>0.1044</v>
      </c>
      <c r="N16" s="1">
        <v>0.11573463746544757</v>
      </c>
      <c r="O16" s="1">
        <v>0.1210464662241312</v>
      </c>
      <c r="P16" s="1">
        <v>0.1145285434437229</v>
      </c>
      <c r="Q16" s="1">
        <v>0.12479133028652746</v>
      </c>
      <c r="R16" s="1">
        <v>0.120586685403127</v>
      </c>
      <c r="S16" s="9">
        <v>0.11134747886390697</v>
      </c>
      <c r="T16" t="s">
        <v>14</v>
      </c>
    </row>
    <row r="17" spans="1:20" ht="15">
      <c r="A17" t="s">
        <v>15</v>
      </c>
      <c r="B17" s="1"/>
      <c r="C17" s="1"/>
      <c r="D17" s="1"/>
      <c r="E17" s="1"/>
      <c r="F17" s="1"/>
      <c r="G17" s="1"/>
      <c r="H17" s="1"/>
      <c r="I17" s="1"/>
      <c r="J17" s="1">
        <v>0.05519292069080356</v>
      </c>
      <c r="K17" s="1">
        <v>0.04309956728299269</v>
      </c>
      <c r="L17" s="1">
        <v>0.02907222857954375</v>
      </c>
      <c r="M17" s="1">
        <v>0.0171</v>
      </c>
      <c r="N17" s="1">
        <v>0.0399705490781458</v>
      </c>
      <c r="O17" s="1">
        <v>0.07382683877096478</v>
      </c>
      <c r="P17" s="1">
        <v>0.05297915518994537</v>
      </c>
      <c r="Q17" s="1">
        <v>0.0604713315090567</v>
      </c>
      <c r="R17" s="1">
        <v>0.0773563914433382</v>
      </c>
      <c r="S17" s="9">
        <v>0.06069232695659285</v>
      </c>
      <c r="T17" t="s">
        <v>15</v>
      </c>
    </row>
    <row r="18" spans="1:20" ht="15">
      <c r="A18" t="s">
        <v>16</v>
      </c>
      <c r="B18" s="1">
        <v>0.05221745350500715</v>
      </c>
      <c r="C18" s="1">
        <v>0.05610605854938691</v>
      </c>
      <c r="D18" s="1">
        <v>0.05857175039423294</v>
      </c>
      <c r="E18" s="1">
        <v>0.06749283311889122</v>
      </c>
      <c r="F18" s="1">
        <v>0.05740987983978638</v>
      </c>
      <c r="G18" s="1">
        <v>0.05628571428571429</v>
      </c>
      <c r="H18" s="1">
        <v>0.051097963097214746</v>
      </c>
      <c r="I18" s="1">
        <v>0.04690278601066983</v>
      </c>
      <c r="J18" s="1">
        <v>0.02996876494920787</v>
      </c>
      <c r="K18" s="1">
        <v>0.008743914917366903</v>
      </c>
      <c r="L18" s="1">
        <v>0.014327062228654125</v>
      </c>
      <c r="M18" s="1">
        <v>0.0162</v>
      </c>
      <c r="N18" s="1">
        <v>0.014556629331608104</v>
      </c>
      <c r="O18" s="1">
        <v>0.004280983618942093</v>
      </c>
      <c r="P18" s="1">
        <v>0.014070463106580987</v>
      </c>
      <c r="Q18" s="1">
        <v>0.002559329920893439</v>
      </c>
      <c r="R18" s="1">
        <v>0.00716654187613648</v>
      </c>
      <c r="S18" s="9">
        <v>0.004463710037395971</v>
      </c>
      <c r="T18" t="s">
        <v>16</v>
      </c>
    </row>
    <row r="19" spans="1:20" ht="15">
      <c r="A19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v>0</v>
      </c>
      <c r="O19" s="1">
        <v>0</v>
      </c>
      <c r="P19" s="1"/>
      <c r="Q19" s="1"/>
      <c r="R19" s="1"/>
      <c r="S19" s="9"/>
      <c r="T19" t="s">
        <v>17</v>
      </c>
    </row>
    <row r="20" spans="1:20" ht="15">
      <c r="A20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0.00775358854557945</v>
      </c>
      <c r="P20" s="1"/>
      <c r="Q20" s="1"/>
      <c r="R20" s="1"/>
      <c r="S20" s="9"/>
      <c r="T20" t="s">
        <v>18</v>
      </c>
    </row>
    <row r="21" spans="1:20" ht="15">
      <c r="A21" t="s">
        <v>19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0.155419766206164</v>
      </c>
      <c r="P21" s="1">
        <v>0.1384083044982699</v>
      </c>
      <c r="Q21" s="1">
        <v>0.0013169389072040948</v>
      </c>
      <c r="R21" s="1">
        <v>0.115384615384615</v>
      </c>
      <c r="S21" s="9">
        <v>0.15472312703583063</v>
      </c>
      <c r="T21" t="s">
        <v>19</v>
      </c>
    </row>
    <row r="22" spans="1:20" ht="15">
      <c r="A22" t="s">
        <v>20</v>
      </c>
      <c r="B22" s="1"/>
      <c r="C22" s="1"/>
      <c r="D22" s="1"/>
      <c r="E22" s="1"/>
      <c r="F22" s="1">
        <v>0</v>
      </c>
      <c r="G22" s="1">
        <v>0.02324639036017013</v>
      </c>
      <c r="H22" s="1">
        <v>0.036987292613473687</v>
      </c>
      <c r="I22" s="1">
        <v>0.05236805916404863</v>
      </c>
      <c r="J22" s="1">
        <v>0.05066059563268597</v>
      </c>
      <c r="K22" s="1">
        <v>0.023928937522837587</v>
      </c>
      <c r="L22" s="1">
        <v>0.020048497297959104</v>
      </c>
      <c r="M22" s="1">
        <v>0.0173</v>
      </c>
      <c r="N22" s="1">
        <v>0.00775358854557945</v>
      </c>
      <c r="O22" s="1">
        <v>0</v>
      </c>
      <c r="P22" s="1">
        <v>0</v>
      </c>
      <c r="Q22" s="1">
        <v>0.13107968264918937</v>
      </c>
      <c r="R22" s="1">
        <v>0</v>
      </c>
      <c r="S22" s="9">
        <v>0</v>
      </c>
      <c r="T22" t="s">
        <v>20</v>
      </c>
    </row>
    <row r="23" spans="1:20" ht="15">
      <c r="A23" t="s">
        <v>21</v>
      </c>
      <c r="B23" s="1">
        <v>0.07892715746038764</v>
      </c>
      <c r="C23" s="1">
        <v>0.07897709927168475</v>
      </c>
      <c r="D23" s="1">
        <v>0.07298518654068457</v>
      </c>
      <c r="E23" s="1">
        <v>0.07398847647094856</v>
      </c>
      <c r="F23" s="1">
        <v>0.06871294908017037</v>
      </c>
      <c r="G23" s="1">
        <v>0.06898224541676877</v>
      </c>
      <c r="H23" s="1">
        <v>0.0733833936389825</v>
      </c>
      <c r="I23" s="1">
        <v>0.06656014857397326</v>
      </c>
      <c r="J23" s="1">
        <v>0.06232284711986528</v>
      </c>
      <c r="K23" s="1">
        <v>0.05128372895878808</v>
      </c>
      <c r="L23" s="1">
        <v>0.04807546038428125</v>
      </c>
      <c r="M23" s="1">
        <v>0.042</v>
      </c>
      <c r="N23" s="1">
        <v>0.046257829036104876</v>
      </c>
      <c r="O23" s="1">
        <v>0.0642377053509364</v>
      </c>
      <c r="P23" s="1">
        <v>0.06123638241214695</v>
      </c>
      <c r="Q23" s="1">
        <v>0.07091023446101566</v>
      </c>
      <c r="R23" s="1">
        <v>0.074015243055497</v>
      </c>
      <c r="S23" s="9">
        <v>0.06983740923245628</v>
      </c>
      <c r="T23" t="s">
        <v>21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 topLeftCell="A19">
      <selection activeCell="L2" sqref="L2"/>
    </sheetView>
  </sheetViews>
  <sheetFormatPr defaultColWidth="11.421875" defaultRowHeight="15"/>
  <cols>
    <col min="1" max="1" width="5.8515625" style="0" customWidth="1"/>
    <col min="2" max="2" width="5.57421875" style="0" customWidth="1"/>
    <col min="3" max="3" width="58.7109375" style="0" customWidth="1"/>
    <col min="13" max="13" width="4.28125" style="0" customWidth="1"/>
  </cols>
  <sheetData>
    <row r="1" spans="1:12" ht="15">
      <c r="A1" s="13" t="s">
        <v>67</v>
      </c>
      <c r="B1" s="13" t="s">
        <v>68</v>
      </c>
      <c r="C1" s="13" t="s">
        <v>69</v>
      </c>
      <c r="D1" s="13" t="s">
        <v>70</v>
      </c>
      <c r="E1" s="13" t="s">
        <v>71</v>
      </c>
      <c r="F1" s="13" t="s">
        <v>72</v>
      </c>
      <c r="G1" s="13" t="s">
        <v>73</v>
      </c>
      <c r="H1" s="13" t="s">
        <v>74</v>
      </c>
      <c r="I1" s="13" t="s">
        <v>75</v>
      </c>
      <c r="J1" s="13" t="s">
        <v>76</v>
      </c>
      <c r="K1" s="13" t="s">
        <v>77</v>
      </c>
      <c r="L1" s="13" t="s">
        <v>124</v>
      </c>
    </row>
    <row r="2" spans="1:14" ht="15">
      <c r="A2" s="14" t="s">
        <v>125</v>
      </c>
      <c r="B2" s="14" t="s">
        <v>78</v>
      </c>
      <c r="C2" s="14" t="s">
        <v>23</v>
      </c>
      <c r="D2" s="15">
        <v>8.15</v>
      </c>
      <c r="E2" s="15">
        <v>510.99</v>
      </c>
      <c r="F2" s="15">
        <v>69.8</v>
      </c>
      <c r="G2" s="15">
        <v>0</v>
      </c>
      <c r="H2" s="15">
        <v>0</v>
      </c>
      <c r="I2" s="15">
        <v>0</v>
      </c>
      <c r="J2" s="15">
        <v>0</v>
      </c>
      <c r="K2" s="15">
        <v>588.94</v>
      </c>
      <c r="L2" s="1">
        <f>D2/K2</f>
        <v>0.013838421570957991</v>
      </c>
      <c r="M2" s="14" t="s">
        <v>78</v>
      </c>
      <c r="N2" s="14" t="s">
        <v>23</v>
      </c>
    </row>
    <row r="3" spans="1:14" ht="15">
      <c r="A3" s="14" t="s">
        <v>125</v>
      </c>
      <c r="B3" s="14" t="s">
        <v>79</v>
      </c>
      <c r="C3" s="14" t="s">
        <v>24</v>
      </c>
      <c r="D3" s="15">
        <v>12.15</v>
      </c>
      <c r="E3" s="15">
        <v>201.39</v>
      </c>
      <c r="F3" s="15">
        <v>8.8</v>
      </c>
      <c r="G3" s="15">
        <v>0</v>
      </c>
      <c r="H3" s="15">
        <v>0</v>
      </c>
      <c r="I3" s="15">
        <v>0</v>
      </c>
      <c r="J3" s="15">
        <v>0</v>
      </c>
      <c r="K3" s="15">
        <v>222.34</v>
      </c>
      <c r="L3" s="1">
        <f aca="true" t="shared" si="0" ref="L3:L46">D3/K3</f>
        <v>0.054646037600071966</v>
      </c>
      <c r="M3" s="14" t="s">
        <v>79</v>
      </c>
      <c r="N3" s="14" t="s">
        <v>24</v>
      </c>
    </row>
    <row r="4" spans="1:14" ht="15">
      <c r="A4" s="14" t="s">
        <v>125</v>
      </c>
      <c r="B4" s="14" t="s">
        <v>80</v>
      </c>
      <c r="C4" s="14" t="s">
        <v>25</v>
      </c>
      <c r="D4" s="15">
        <v>37.21</v>
      </c>
      <c r="E4" s="15">
        <v>234.29</v>
      </c>
      <c r="F4" s="15">
        <v>45.46</v>
      </c>
      <c r="G4" s="15">
        <v>0</v>
      </c>
      <c r="H4" s="15">
        <v>0</v>
      </c>
      <c r="I4" s="15">
        <v>0</v>
      </c>
      <c r="J4" s="15">
        <v>0</v>
      </c>
      <c r="K4" s="15">
        <v>316.96</v>
      </c>
      <c r="L4" s="1">
        <f t="shared" si="0"/>
        <v>0.1173965169106512</v>
      </c>
      <c r="M4" s="14" t="s">
        <v>80</v>
      </c>
      <c r="N4" s="14" t="s">
        <v>25</v>
      </c>
    </row>
    <row r="5" spans="1:14" ht="15">
      <c r="A5" s="14" t="s">
        <v>125</v>
      </c>
      <c r="B5" s="14" t="s">
        <v>81</v>
      </c>
      <c r="C5" s="14" t="s">
        <v>56</v>
      </c>
      <c r="D5" s="15">
        <v>36.46</v>
      </c>
      <c r="E5" s="15">
        <v>737.68</v>
      </c>
      <c r="F5" s="15">
        <v>21</v>
      </c>
      <c r="G5" s="15">
        <v>0</v>
      </c>
      <c r="H5" s="15">
        <v>0</v>
      </c>
      <c r="I5" s="15">
        <v>0</v>
      </c>
      <c r="J5" s="15">
        <v>0</v>
      </c>
      <c r="K5" s="15">
        <v>795.14</v>
      </c>
      <c r="L5" s="1">
        <f t="shared" si="0"/>
        <v>0.04585356037930428</v>
      </c>
      <c r="M5" s="14" t="s">
        <v>81</v>
      </c>
      <c r="N5" s="14" t="s">
        <v>56</v>
      </c>
    </row>
    <row r="6" spans="1:14" ht="15">
      <c r="A6" s="14" t="s">
        <v>125</v>
      </c>
      <c r="B6" s="14" t="s">
        <v>82</v>
      </c>
      <c r="C6" s="14" t="s">
        <v>60</v>
      </c>
      <c r="D6" s="15">
        <v>29.45</v>
      </c>
      <c r="E6" s="15">
        <v>869.2</v>
      </c>
      <c r="F6" s="15">
        <v>73</v>
      </c>
      <c r="G6" s="15">
        <v>0</v>
      </c>
      <c r="H6" s="15">
        <v>0</v>
      </c>
      <c r="I6" s="15">
        <v>0</v>
      </c>
      <c r="J6" s="15">
        <v>0</v>
      </c>
      <c r="K6" s="15">
        <v>971.65</v>
      </c>
      <c r="L6" s="1">
        <f t="shared" si="0"/>
        <v>0.030309267740441518</v>
      </c>
      <c r="M6" s="14" t="s">
        <v>82</v>
      </c>
      <c r="N6" s="14" t="s">
        <v>60</v>
      </c>
    </row>
    <row r="7" spans="1:14" ht="15">
      <c r="A7" s="14" t="s">
        <v>125</v>
      </c>
      <c r="B7" s="14" t="s">
        <v>83</v>
      </c>
      <c r="C7" s="14" t="s">
        <v>58</v>
      </c>
      <c r="D7" s="15">
        <v>0</v>
      </c>
      <c r="E7" s="15">
        <v>378.5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378.5</v>
      </c>
      <c r="L7" s="1">
        <f t="shared" si="0"/>
        <v>0</v>
      </c>
      <c r="M7" s="14" t="s">
        <v>83</v>
      </c>
      <c r="N7" s="14" t="s">
        <v>58</v>
      </c>
    </row>
    <row r="8" spans="1:14" ht="15">
      <c r="A8" s="14" t="s">
        <v>125</v>
      </c>
      <c r="B8" s="14" t="s">
        <v>84</v>
      </c>
      <c r="C8" s="14" t="s">
        <v>26</v>
      </c>
      <c r="D8" s="15">
        <v>72.67</v>
      </c>
      <c r="E8" s="15">
        <v>536.32</v>
      </c>
      <c r="F8" s="15">
        <v>92.17</v>
      </c>
      <c r="G8" s="15">
        <v>0</v>
      </c>
      <c r="H8" s="15">
        <v>0</v>
      </c>
      <c r="I8" s="15">
        <v>0</v>
      </c>
      <c r="J8" s="15">
        <v>0</v>
      </c>
      <c r="K8" s="15">
        <v>701.16</v>
      </c>
      <c r="L8" s="1">
        <f t="shared" si="0"/>
        <v>0.10364253522733756</v>
      </c>
      <c r="M8" s="14" t="s">
        <v>84</v>
      </c>
      <c r="N8" s="14" t="s">
        <v>26</v>
      </c>
    </row>
    <row r="9" spans="1:14" ht="15">
      <c r="A9" s="14" t="s">
        <v>125</v>
      </c>
      <c r="B9" s="14" t="s">
        <v>85</v>
      </c>
      <c r="C9" s="14" t="s">
        <v>86</v>
      </c>
      <c r="D9" s="15">
        <v>0</v>
      </c>
      <c r="E9" s="15">
        <v>93.7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93.7</v>
      </c>
      <c r="L9" s="1">
        <f t="shared" si="0"/>
        <v>0</v>
      </c>
      <c r="M9" s="14" t="s">
        <v>85</v>
      </c>
      <c r="N9" s="14" t="s">
        <v>86</v>
      </c>
    </row>
    <row r="10" spans="1:14" ht="15">
      <c r="A10" s="14" t="s">
        <v>125</v>
      </c>
      <c r="B10" s="14" t="s">
        <v>87</v>
      </c>
      <c r="C10" s="14" t="s">
        <v>27</v>
      </c>
      <c r="D10" s="15">
        <v>56.39</v>
      </c>
      <c r="E10" s="15">
        <v>841.25</v>
      </c>
      <c r="F10" s="15">
        <v>17.15</v>
      </c>
      <c r="G10" s="15">
        <v>0</v>
      </c>
      <c r="H10" s="15">
        <v>0</v>
      </c>
      <c r="I10" s="15">
        <v>0</v>
      </c>
      <c r="J10" s="15">
        <v>0</v>
      </c>
      <c r="K10" s="15">
        <v>914.79</v>
      </c>
      <c r="L10" s="1">
        <f t="shared" si="0"/>
        <v>0.06164256277396998</v>
      </c>
      <c r="M10" s="14" t="s">
        <v>87</v>
      </c>
      <c r="N10" s="14" t="s">
        <v>27</v>
      </c>
    </row>
    <row r="11" spans="1:14" ht="15">
      <c r="A11" s="14" t="s">
        <v>125</v>
      </c>
      <c r="B11" s="14" t="s">
        <v>88</v>
      </c>
      <c r="C11" s="14" t="s">
        <v>28</v>
      </c>
      <c r="D11" s="15">
        <v>58.92</v>
      </c>
      <c r="E11" s="15">
        <v>1003.82</v>
      </c>
      <c r="F11" s="15">
        <v>94.5</v>
      </c>
      <c r="G11" s="15">
        <v>0</v>
      </c>
      <c r="H11" s="15">
        <v>0</v>
      </c>
      <c r="I11" s="15">
        <v>0</v>
      </c>
      <c r="J11" s="15">
        <v>0</v>
      </c>
      <c r="K11" s="15">
        <v>1157.25</v>
      </c>
      <c r="L11" s="1">
        <f t="shared" si="0"/>
        <v>0.05091380427738173</v>
      </c>
      <c r="M11" s="14" t="s">
        <v>88</v>
      </c>
      <c r="N11" s="14" t="s">
        <v>28</v>
      </c>
    </row>
    <row r="12" spans="1:14" ht="15">
      <c r="A12" s="14" t="s">
        <v>125</v>
      </c>
      <c r="B12" s="14" t="s">
        <v>89</v>
      </c>
      <c r="C12" s="14" t="s">
        <v>65</v>
      </c>
      <c r="D12" s="15">
        <v>11.45</v>
      </c>
      <c r="E12" s="15">
        <v>129.06</v>
      </c>
      <c r="F12" s="15">
        <v>89.6</v>
      </c>
      <c r="G12" s="15">
        <v>0</v>
      </c>
      <c r="H12" s="15">
        <v>0</v>
      </c>
      <c r="I12" s="15">
        <v>0</v>
      </c>
      <c r="J12" s="15">
        <v>0</v>
      </c>
      <c r="K12" s="15">
        <v>230.11</v>
      </c>
      <c r="L12" s="1">
        <f t="shared" si="0"/>
        <v>0.049758811003433136</v>
      </c>
      <c r="M12" s="14" t="s">
        <v>89</v>
      </c>
      <c r="N12" s="14" t="s">
        <v>65</v>
      </c>
    </row>
    <row r="13" spans="1:14" ht="15">
      <c r="A13" s="14" t="s">
        <v>125</v>
      </c>
      <c r="B13" s="14" t="s">
        <v>90</v>
      </c>
      <c r="C13" s="14" t="s">
        <v>36</v>
      </c>
      <c r="D13" s="15">
        <v>23.15</v>
      </c>
      <c r="E13" s="15">
        <v>370.45</v>
      </c>
      <c r="F13" s="15">
        <v>4.5</v>
      </c>
      <c r="G13" s="15">
        <v>0</v>
      </c>
      <c r="H13" s="15">
        <v>0</v>
      </c>
      <c r="I13" s="15">
        <v>0</v>
      </c>
      <c r="J13" s="15">
        <v>0</v>
      </c>
      <c r="K13" s="15">
        <v>398.1</v>
      </c>
      <c r="L13" s="1">
        <f t="shared" si="0"/>
        <v>0.058151218286862594</v>
      </c>
      <c r="M13" s="14" t="s">
        <v>90</v>
      </c>
      <c r="N13" s="14" t="s">
        <v>36</v>
      </c>
    </row>
    <row r="14" spans="1:14" ht="15">
      <c r="A14" s="14" t="s">
        <v>125</v>
      </c>
      <c r="B14" s="14" t="s">
        <v>91</v>
      </c>
      <c r="C14" s="14" t="s">
        <v>126</v>
      </c>
      <c r="D14" s="15">
        <v>4.5</v>
      </c>
      <c r="E14" s="15">
        <v>592.17</v>
      </c>
      <c r="F14" s="15">
        <v>19.15</v>
      </c>
      <c r="G14" s="15">
        <v>0</v>
      </c>
      <c r="H14" s="15">
        <v>0</v>
      </c>
      <c r="I14" s="15">
        <v>0</v>
      </c>
      <c r="J14" s="15">
        <v>0</v>
      </c>
      <c r="K14" s="15">
        <v>615.83</v>
      </c>
      <c r="L14" s="1">
        <f t="shared" si="0"/>
        <v>0.007307211405745091</v>
      </c>
      <c r="M14" s="14" t="s">
        <v>91</v>
      </c>
      <c r="N14" s="14" t="s">
        <v>126</v>
      </c>
    </row>
    <row r="15" spans="1:14" ht="15">
      <c r="A15" s="14" t="s">
        <v>125</v>
      </c>
      <c r="B15" s="14" t="s">
        <v>92</v>
      </c>
      <c r="C15" s="14" t="s">
        <v>63</v>
      </c>
      <c r="D15" s="15">
        <v>35.25</v>
      </c>
      <c r="E15" s="15">
        <v>416.79</v>
      </c>
      <c r="F15" s="15">
        <v>54.75</v>
      </c>
      <c r="G15" s="15">
        <v>0</v>
      </c>
      <c r="H15" s="15">
        <v>0</v>
      </c>
      <c r="I15" s="15">
        <v>0</v>
      </c>
      <c r="J15" s="15">
        <v>0</v>
      </c>
      <c r="K15" s="15">
        <v>506.79</v>
      </c>
      <c r="L15" s="1">
        <f t="shared" si="0"/>
        <v>0.06955543716332209</v>
      </c>
      <c r="M15" s="14" t="s">
        <v>92</v>
      </c>
      <c r="N15" s="14" t="s">
        <v>63</v>
      </c>
    </row>
    <row r="16" spans="1:14" ht="15">
      <c r="A16" s="14" t="s">
        <v>125</v>
      </c>
      <c r="B16" s="14" t="s">
        <v>93</v>
      </c>
      <c r="C16" s="14" t="s">
        <v>39</v>
      </c>
      <c r="D16" s="15">
        <v>0</v>
      </c>
      <c r="E16" s="15">
        <v>100.12</v>
      </c>
      <c r="F16" s="15">
        <v>4.74</v>
      </c>
      <c r="G16" s="15">
        <v>0</v>
      </c>
      <c r="H16" s="15">
        <v>0</v>
      </c>
      <c r="I16" s="15">
        <v>0</v>
      </c>
      <c r="J16" s="15">
        <v>0</v>
      </c>
      <c r="K16" s="15">
        <v>104.86</v>
      </c>
      <c r="L16" s="1">
        <f t="shared" si="0"/>
        <v>0</v>
      </c>
      <c r="M16" s="14" t="s">
        <v>93</v>
      </c>
      <c r="N16" s="14" t="s">
        <v>39</v>
      </c>
    </row>
    <row r="17" spans="1:14" ht="15">
      <c r="A17" s="14" t="s">
        <v>125</v>
      </c>
      <c r="B17" s="14" t="s">
        <v>94</v>
      </c>
      <c r="C17" s="14" t="s">
        <v>40</v>
      </c>
      <c r="D17" s="15">
        <v>34.45</v>
      </c>
      <c r="E17" s="15">
        <v>607.4</v>
      </c>
      <c r="F17" s="15">
        <v>56.4</v>
      </c>
      <c r="G17" s="15">
        <v>0</v>
      </c>
      <c r="H17" s="15">
        <v>0</v>
      </c>
      <c r="I17" s="15">
        <v>0</v>
      </c>
      <c r="J17" s="15">
        <v>0</v>
      </c>
      <c r="K17" s="15">
        <v>698.25</v>
      </c>
      <c r="L17" s="1">
        <f t="shared" si="0"/>
        <v>0.049337629788757616</v>
      </c>
      <c r="M17" s="14" t="s">
        <v>94</v>
      </c>
      <c r="N17" s="14" t="s">
        <v>40</v>
      </c>
    </row>
    <row r="18" spans="1:14" ht="15">
      <c r="A18" s="14" t="s">
        <v>125</v>
      </c>
      <c r="B18" s="14" t="s">
        <v>95</v>
      </c>
      <c r="C18" s="14" t="s">
        <v>41</v>
      </c>
      <c r="D18" s="15">
        <v>39.24</v>
      </c>
      <c r="E18" s="15">
        <v>966.85</v>
      </c>
      <c r="F18" s="15">
        <v>101.85</v>
      </c>
      <c r="G18" s="15">
        <v>0</v>
      </c>
      <c r="H18" s="15">
        <v>0</v>
      </c>
      <c r="I18" s="15">
        <v>0</v>
      </c>
      <c r="J18" s="15">
        <v>0</v>
      </c>
      <c r="K18" s="15">
        <v>1107.94</v>
      </c>
      <c r="L18" s="1">
        <f t="shared" si="0"/>
        <v>0.035417080347311225</v>
      </c>
      <c r="M18" s="14" t="s">
        <v>95</v>
      </c>
      <c r="N18" s="14" t="s">
        <v>41</v>
      </c>
    </row>
    <row r="19" spans="1:14" ht="15">
      <c r="A19" s="14" t="s">
        <v>125</v>
      </c>
      <c r="B19" s="14" t="s">
        <v>96</v>
      </c>
      <c r="C19" s="14" t="s">
        <v>32</v>
      </c>
      <c r="D19" s="15">
        <v>45.95</v>
      </c>
      <c r="E19" s="15">
        <v>635.27</v>
      </c>
      <c r="F19" s="15">
        <v>59.7</v>
      </c>
      <c r="G19" s="15">
        <v>0</v>
      </c>
      <c r="H19" s="15">
        <v>0</v>
      </c>
      <c r="I19" s="15">
        <v>0</v>
      </c>
      <c r="J19" s="15">
        <v>0</v>
      </c>
      <c r="K19" s="15">
        <v>740.92</v>
      </c>
      <c r="L19" s="1">
        <f t="shared" si="0"/>
        <v>0.062017491766992394</v>
      </c>
      <c r="M19" s="14" t="s">
        <v>96</v>
      </c>
      <c r="N19" s="14" t="s">
        <v>32</v>
      </c>
    </row>
    <row r="20" spans="1:14" ht="15">
      <c r="A20" s="14" t="s">
        <v>125</v>
      </c>
      <c r="B20" s="14" t="s">
        <v>97</v>
      </c>
      <c r="C20" s="14" t="s">
        <v>42</v>
      </c>
      <c r="D20" s="15">
        <v>31.58</v>
      </c>
      <c r="E20" s="15">
        <v>711.72</v>
      </c>
      <c r="F20" s="15">
        <v>43.43</v>
      </c>
      <c r="G20" s="15">
        <v>0</v>
      </c>
      <c r="H20" s="15">
        <v>0</v>
      </c>
      <c r="I20" s="15">
        <v>0</v>
      </c>
      <c r="J20" s="15">
        <v>0</v>
      </c>
      <c r="K20" s="15">
        <v>786.73</v>
      </c>
      <c r="L20" s="1">
        <f t="shared" si="0"/>
        <v>0.040140836119126</v>
      </c>
      <c r="M20" s="14" t="s">
        <v>97</v>
      </c>
      <c r="N20" s="14" t="s">
        <v>42</v>
      </c>
    </row>
    <row r="21" spans="1:14" ht="15">
      <c r="A21" s="14" t="s">
        <v>125</v>
      </c>
      <c r="B21" s="14" t="s">
        <v>98</v>
      </c>
      <c r="C21" s="14" t="s">
        <v>61</v>
      </c>
      <c r="D21" s="15">
        <v>0</v>
      </c>
      <c r="E21" s="15">
        <v>290.27</v>
      </c>
      <c r="F21" s="15">
        <v>14.3</v>
      </c>
      <c r="G21" s="15">
        <v>0</v>
      </c>
      <c r="H21" s="15">
        <v>0</v>
      </c>
      <c r="I21" s="15">
        <v>0</v>
      </c>
      <c r="J21" s="15">
        <v>0</v>
      </c>
      <c r="K21" s="15">
        <v>304.57</v>
      </c>
      <c r="L21" s="1">
        <f t="shared" si="0"/>
        <v>0</v>
      </c>
      <c r="M21" s="14" t="s">
        <v>98</v>
      </c>
      <c r="N21" s="14" t="s">
        <v>61</v>
      </c>
    </row>
    <row r="22" spans="1:14" ht="15">
      <c r="A22" s="14" t="s">
        <v>125</v>
      </c>
      <c r="B22" s="14" t="s">
        <v>99</v>
      </c>
      <c r="C22" s="14" t="s">
        <v>43</v>
      </c>
      <c r="D22" s="15">
        <v>46.1</v>
      </c>
      <c r="E22" s="15">
        <v>1214.44</v>
      </c>
      <c r="F22" s="15">
        <v>56.95</v>
      </c>
      <c r="G22" s="15">
        <v>0</v>
      </c>
      <c r="H22" s="15">
        <v>0</v>
      </c>
      <c r="I22" s="15">
        <v>0</v>
      </c>
      <c r="J22" s="15">
        <v>0</v>
      </c>
      <c r="K22" s="15">
        <v>1317.49</v>
      </c>
      <c r="L22" s="1">
        <f t="shared" si="0"/>
        <v>0.03499077791861798</v>
      </c>
      <c r="M22" s="14" t="s">
        <v>99</v>
      </c>
      <c r="N22" s="14" t="s">
        <v>43</v>
      </c>
    </row>
    <row r="23" spans="1:14" ht="15">
      <c r="A23" s="14" t="s">
        <v>125</v>
      </c>
      <c r="B23" s="14" t="s">
        <v>100</v>
      </c>
      <c r="C23" s="14" t="s">
        <v>44</v>
      </c>
      <c r="D23" s="15">
        <v>21.65</v>
      </c>
      <c r="E23" s="15">
        <v>641.8</v>
      </c>
      <c r="F23" s="15">
        <v>39.62</v>
      </c>
      <c r="G23" s="15">
        <v>0</v>
      </c>
      <c r="H23" s="15">
        <v>0</v>
      </c>
      <c r="I23" s="15">
        <v>0</v>
      </c>
      <c r="J23" s="15">
        <v>0</v>
      </c>
      <c r="K23" s="15">
        <v>703.07</v>
      </c>
      <c r="L23" s="1">
        <f t="shared" si="0"/>
        <v>0.030793519848663714</v>
      </c>
      <c r="M23" s="14" t="s">
        <v>100</v>
      </c>
      <c r="N23" s="14" t="s">
        <v>44</v>
      </c>
    </row>
    <row r="24" spans="1:14" ht="15">
      <c r="A24" s="14" t="s">
        <v>125</v>
      </c>
      <c r="B24" s="14" t="s">
        <v>101</v>
      </c>
      <c r="C24" s="14" t="s">
        <v>35</v>
      </c>
      <c r="D24" s="15">
        <v>10.65</v>
      </c>
      <c r="E24" s="15">
        <v>279.95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290.6</v>
      </c>
      <c r="L24" s="1">
        <f t="shared" si="0"/>
        <v>0.036648313833448035</v>
      </c>
      <c r="M24" s="14" t="s">
        <v>101</v>
      </c>
      <c r="N24" s="14" t="s">
        <v>35</v>
      </c>
    </row>
    <row r="25" spans="1:14" ht="15">
      <c r="A25" s="14" t="s">
        <v>125</v>
      </c>
      <c r="B25" s="14" t="s">
        <v>102</v>
      </c>
      <c r="C25" s="14" t="s">
        <v>45</v>
      </c>
      <c r="D25" s="15">
        <v>0</v>
      </c>
      <c r="E25" s="15">
        <v>178.4</v>
      </c>
      <c r="F25" s="15">
        <v>6</v>
      </c>
      <c r="G25" s="15">
        <v>0</v>
      </c>
      <c r="H25" s="15">
        <v>0</v>
      </c>
      <c r="I25" s="15">
        <v>0</v>
      </c>
      <c r="J25" s="15">
        <v>0</v>
      </c>
      <c r="K25" s="15">
        <v>184.4</v>
      </c>
      <c r="L25" s="1">
        <f t="shared" si="0"/>
        <v>0</v>
      </c>
      <c r="M25" s="14" t="s">
        <v>102</v>
      </c>
      <c r="N25" s="14" t="s">
        <v>45</v>
      </c>
    </row>
    <row r="26" spans="1:14" ht="15">
      <c r="A26" s="14" t="s">
        <v>125</v>
      </c>
      <c r="B26" s="14" t="s">
        <v>103</v>
      </c>
      <c r="C26" s="14" t="s">
        <v>29</v>
      </c>
      <c r="D26" s="15">
        <v>66.65</v>
      </c>
      <c r="E26" s="15">
        <v>594.27</v>
      </c>
      <c r="F26" s="15">
        <v>12</v>
      </c>
      <c r="G26" s="15">
        <v>0</v>
      </c>
      <c r="H26" s="15">
        <v>0</v>
      </c>
      <c r="I26" s="15">
        <v>0</v>
      </c>
      <c r="J26" s="15">
        <v>0</v>
      </c>
      <c r="K26" s="15">
        <v>672.92</v>
      </c>
      <c r="L26" s="1">
        <f t="shared" si="0"/>
        <v>0.09904594899839507</v>
      </c>
      <c r="M26" s="14" t="s">
        <v>103</v>
      </c>
      <c r="N26" s="14" t="s">
        <v>29</v>
      </c>
    </row>
    <row r="27" spans="1:14" ht="15">
      <c r="A27" s="14" t="s">
        <v>125</v>
      </c>
      <c r="B27" s="14" t="s">
        <v>104</v>
      </c>
      <c r="C27" s="14" t="s">
        <v>30</v>
      </c>
      <c r="D27" s="15">
        <v>83.88</v>
      </c>
      <c r="E27" s="15">
        <v>563.23</v>
      </c>
      <c r="F27" s="15">
        <v>69.2</v>
      </c>
      <c r="G27" s="15">
        <v>0</v>
      </c>
      <c r="H27" s="15">
        <v>0</v>
      </c>
      <c r="I27" s="15">
        <v>0</v>
      </c>
      <c r="J27" s="15">
        <v>0</v>
      </c>
      <c r="K27" s="15">
        <v>728.81</v>
      </c>
      <c r="L27" s="1">
        <f t="shared" si="0"/>
        <v>0.1150917248665633</v>
      </c>
      <c r="M27" s="14" t="s">
        <v>104</v>
      </c>
      <c r="N27" s="14" t="s">
        <v>30</v>
      </c>
    </row>
    <row r="28" spans="1:14" ht="15">
      <c r="A28" s="14" t="s">
        <v>125</v>
      </c>
      <c r="B28" s="14" t="s">
        <v>105</v>
      </c>
      <c r="C28" s="14" t="s">
        <v>31</v>
      </c>
      <c r="D28" s="15">
        <v>67.25</v>
      </c>
      <c r="E28" s="15">
        <v>512.9</v>
      </c>
      <c r="F28" s="15">
        <v>88</v>
      </c>
      <c r="G28" s="15">
        <v>0</v>
      </c>
      <c r="H28" s="15">
        <v>0</v>
      </c>
      <c r="I28" s="15">
        <v>0</v>
      </c>
      <c r="J28" s="15">
        <v>0</v>
      </c>
      <c r="K28" s="15">
        <v>668.15</v>
      </c>
      <c r="L28" s="1">
        <f t="shared" si="0"/>
        <v>0.1006510514106114</v>
      </c>
      <c r="M28" s="14" t="s">
        <v>105</v>
      </c>
      <c r="N28" s="14" t="s">
        <v>31</v>
      </c>
    </row>
    <row r="29" spans="1:14" ht="15">
      <c r="A29" s="14" t="s">
        <v>125</v>
      </c>
      <c r="B29" s="14" t="s">
        <v>106</v>
      </c>
      <c r="C29" s="14" t="s">
        <v>33</v>
      </c>
      <c r="D29" s="15">
        <v>57.4</v>
      </c>
      <c r="E29" s="15">
        <v>803.39</v>
      </c>
      <c r="F29" s="15">
        <v>96.84</v>
      </c>
      <c r="G29" s="15">
        <v>0</v>
      </c>
      <c r="H29" s="15">
        <v>0</v>
      </c>
      <c r="I29" s="15">
        <v>0</v>
      </c>
      <c r="J29" s="15">
        <v>0</v>
      </c>
      <c r="K29" s="15">
        <v>957.63</v>
      </c>
      <c r="L29" s="1">
        <f t="shared" si="0"/>
        <v>0.05993964265948226</v>
      </c>
      <c r="M29" s="14" t="s">
        <v>106</v>
      </c>
      <c r="N29" s="14" t="s">
        <v>33</v>
      </c>
    </row>
    <row r="30" spans="1:14" ht="15">
      <c r="A30" s="14" t="s">
        <v>125</v>
      </c>
      <c r="B30" s="14" t="s">
        <v>107</v>
      </c>
      <c r="C30" s="14" t="s">
        <v>38</v>
      </c>
      <c r="D30" s="15">
        <v>87.86</v>
      </c>
      <c r="E30" s="15">
        <v>864.3</v>
      </c>
      <c r="F30" s="15">
        <v>95.1</v>
      </c>
      <c r="G30" s="15">
        <v>0</v>
      </c>
      <c r="H30" s="15">
        <v>0</v>
      </c>
      <c r="I30" s="15">
        <v>0</v>
      </c>
      <c r="J30" s="15">
        <v>0</v>
      </c>
      <c r="K30" s="15">
        <v>1047.26</v>
      </c>
      <c r="L30" s="1">
        <f t="shared" si="0"/>
        <v>0.0838951167809331</v>
      </c>
      <c r="M30" s="14" t="s">
        <v>107</v>
      </c>
      <c r="N30" s="14" t="s">
        <v>38</v>
      </c>
    </row>
    <row r="31" spans="1:14" ht="15">
      <c r="A31" s="14" t="s">
        <v>125</v>
      </c>
      <c r="B31" s="14" t="s">
        <v>108</v>
      </c>
      <c r="C31" s="14" t="s">
        <v>34</v>
      </c>
      <c r="D31" s="15">
        <v>90.15</v>
      </c>
      <c r="E31" s="15">
        <v>206.9</v>
      </c>
      <c r="F31" s="15">
        <v>440.99</v>
      </c>
      <c r="G31" s="15">
        <v>144</v>
      </c>
      <c r="H31" s="15">
        <v>21</v>
      </c>
      <c r="I31" s="15">
        <v>162.67</v>
      </c>
      <c r="J31" s="15">
        <v>0</v>
      </c>
      <c r="K31" s="15">
        <v>1065.71</v>
      </c>
      <c r="L31" s="1">
        <f t="shared" si="0"/>
        <v>0.08459149299528014</v>
      </c>
      <c r="M31" s="14" t="s">
        <v>108</v>
      </c>
      <c r="N31" s="14" t="s">
        <v>34</v>
      </c>
    </row>
    <row r="32" spans="1:14" ht="15">
      <c r="A32" s="14" t="s">
        <v>125</v>
      </c>
      <c r="B32" s="14" t="s">
        <v>109</v>
      </c>
      <c r="C32" s="14" t="s">
        <v>46</v>
      </c>
      <c r="D32" s="15">
        <v>8.85</v>
      </c>
      <c r="E32" s="15">
        <v>431.15</v>
      </c>
      <c r="F32" s="15">
        <v>109.7</v>
      </c>
      <c r="G32" s="15">
        <v>0</v>
      </c>
      <c r="H32" s="15">
        <v>0</v>
      </c>
      <c r="I32" s="15">
        <v>0</v>
      </c>
      <c r="J32" s="15">
        <v>0</v>
      </c>
      <c r="K32" s="15">
        <v>549.7</v>
      </c>
      <c r="L32" s="1">
        <f t="shared" si="0"/>
        <v>0.016099690740403856</v>
      </c>
      <c r="M32" s="14" t="s">
        <v>109</v>
      </c>
      <c r="N32" s="14" t="s">
        <v>46</v>
      </c>
    </row>
    <row r="33" spans="1:14" ht="15">
      <c r="A33" s="14" t="s">
        <v>125</v>
      </c>
      <c r="B33" s="14" t="s">
        <v>110</v>
      </c>
      <c r="C33" s="14" t="s">
        <v>47</v>
      </c>
      <c r="D33" s="15">
        <v>156.9</v>
      </c>
      <c r="E33" s="15">
        <v>1162.8</v>
      </c>
      <c r="F33" s="15">
        <v>144.65</v>
      </c>
      <c r="G33" s="15">
        <v>0</v>
      </c>
      <c r="H33" s="15">
        <v>0</v>
      </c>
      <c r="I33" s="15">
        <v>0</v>
      </c>
      <c r="J33" s="15">
        <v>0</v>
      </c>
      <c r="K33" s="15">
        <v>1464.35</v>
      </c>
      <c r="L33" s="1">
        <f t="shared" si="0"/>
        <v>0.10714651551883089</v>
      </c>
      <c r="M33" s="14" t="s">
        <v>110</v>
      </c>
      <c r="N33" s="14" t="s">
        <v>47</v>
      </c>
    </row>
    <row r="34" spans="1:14" ht="15">
      <c r="A34" s="14" t="s">
        <v>125</v>
      </c>
      <c r="B34" s="14" t="s">
        <v>111</v>
      </c>
      <c r="C34" s="14" t="s">
        <v>48</v>
      </c>
      <c r="D34" s="15">
        <v>56.61</v>
      </c>
      <c r="E34" s="15">
        <v>599.1</v>
      </c>
      <c r="F34" s="15">
        <v>69.14</v>
      </c>
      <c r="G34" s="15">
        <v>0</v>
      </c>
      <c r="H34" s="15">
        <v>0</v>
      </c>
      <c r="I34" s="15">
        <v>0</v>
      </c>
      <c r="J34" s="15">
        <v>0</v>
      </c>
      <c r="K34" s="15">
        <v>724.85</v>
      </c>
      <c r="L34" s="1">
        <f t="shared" si="0"/>
        <v>0.07809891701731392</v>
      </c>
      <c r="M34" s="14" t="s">
        <v>111</v>
      </c>
      <c r="N34" s="14" t="s">
        <v>48</v>
      </c>
    </row>
    <row r="35" spans="1:14" ht="15">
      <c r="A35" s="14" t="s">
        <v>125</v>
      </c>
      <c r="B35" s="14" t="s">
        <v>112</v>
      </c>
      <c r="C35" s="14" t="s">
        <v>49</v>
      </c>
      <c r="D35" s="15">
        <v>114.43</v>
      </c>
      <c r="E35" s="15">
        <v>1226.6</v>
      </c>
      <c r="F35" s="15">
        <v>223.7</v>
      </c>
      <c r="G35" s="15">
        <v>0</v>
      </c>
      <c r="H35" s="15">
        <v>0</v>
      </c>
      <c r="I35" s="15">
        <v>0</v>
      </c>
      <c r="J35" s="15">
        <v>0</v>
      </c>
      <c r="K35" s="15">
        <v>1564.73</v>
      </c>
      <c r="L35" s="1">
        <f t="shared" si="0"/>
        <v>0.07313082768273121</v>
      </c>
      <c r="M35" s="14" t="s">
        <v>112</v>
      </c>
      <c r="N35" s="14" t="s">
        <v>49</v>
      </c>
    </row>
    <row r="36" spans="1:14" ht="15">
      <c r="A36" s="14" t="s">
        <v>125</v>
      </c>
      <c r="B36" s="14" t="s">
        <v>113</v>
      </c>
      <c r="C36" s="14" t="s">
        <v>50</v>
      </c>
      <c r="D36" s="15">
        <v>57</v>
      </c>
      <c r="E36" s="15">
        <v>665.13</v>
      </c>
      <c r="F36" s="15">
        <v>12</v>
      </c>
      <c r="G36" s="15">
        <v>0</v>
      </c>
      <c r="H36" s="15">
        <v>0</v>
      </c>
      <c r="I36" s="15">
        <v>0</v>
      </c>
      <c r="J36" s="15">
        <v>0</v>
      </c>
      <c r="K36" s="15">
        <v>734.13</v>
      </c>
      <c r="L36" s="1">
        <f t="shared" si="0"/>
        <v>0.07764292427771648</v>
      </c>
      <c r="M36" s="14" t="s">
        <v>113</v>
      </c>
      <c r="N36" s="14" t="s">
        <v>50</v>
      </c>
    </row>
    <row r="37" spans="1:14" ht="15">
      <c r="A37" s="14" t="s">
        <v>125</v>
      </c>
      <c r="B37" s="14" t="s">
        <v>114</v>
      </c>
      <c r="C37" s="14" t="s">
        <v>51</v>
      </c>
      <c r="D37" s="15">
        <v>25.06</v>
      </c>
      <c r="E37" s="15">
        <v>238.44</v>
      </c>
      <c r="F37" s="15">
        <v>14.2</v>
      </c>
      <c r="G37" s="15">
        <v>0</v>
      </c>
      <c r="H37" s="15">
        <v>0</v>
      </c>
      <c r="I37" s="15">
        <v>0</v>
      </c>
      <c r="J37" s="15">
        <v>0</v>
      </c>
      <c r="K37" s="15">
        <v>277.7</v>
      </c>
      <c r="L37" s="1">
        <f t="shared" si="0"/>
        <v>0.09024126755491538</v>
      </c>
      <c r="M37" s="14" t="s">
        <v>114</v>
      </c>
      <c r="N37" s="14" t="s">
        <v>51</v>
      </c>
    </row>
    <row r="38" spans="1:14" ht="15">
      <c r="A38" s="14" t="s">
        <v>125</v>
      </c>
      <c r="B38" s="14" t="s">
        <v>115</v>
      </c>
      <c r="C38" s="14" t="s">
        <v>57</v>
      </c>
      <c r="D38" s="15">
        <v>145.5</v>
      </c>
      <c r="E38" s="15">
        <v>916.45</v>
      </c>
      <c r="F38" s="15">
        <v>90.5</v>
      </c>
      <c r="G38" s="15">
        <v>0</v>
      </c>
      <c r="H38" s="15">
        <v>0</v>
      </c>
      <c r="I38" s="15">
        <v>0</v>
      </c>
      <c r="J38" s="15">
        <v>0</v>
      </c>
      <c r="K38" s="15">
        <v>1152.45</v>
      </c>
      <c r="L38" s="1">
        <f t="shared" si="0"/>
        <v>0.12625276584667447</v>
      </c>
      <c r="M38" s="14" t="s">
        <v>115</v>
      </c>
      <c r="N38" s="14" t="s">
        <v>57</v>
      </c>
    </row>
    <row r="39" spans="1:14" ht="15">
      <c r="A39" s="14" t="s">
        <v>125</v>
      </c>
      <c r="B39" s="14" t="s">
        <v>116</v>
      </c>
      <c r="C39" s="14" t="s">
        <v>64</v>
      </c>
      <c r="D39" s="15">
        <v>18.75</v>
      </c>
      <c r="E39" s="15">
        <v>369.7</v>
      </c>
      <c r="F39" s="15">
        <v>62.9</v>
      </c>
      <c r="G39" s="15">
        <v>0</v>
      </c>
      <c r="H39" s="15">
        <v>0</v>
      </c>
      <c r="I39" s="15">
        <v>0</v>
      </c>
      <c r="J39" s="15">
        <v>0</v>
      </c>
      <c r="K39" s="15">
        <v>451.35</v>
      </c>
      <c r="L39" s="1">
        <f t="shared" si="0"/>
        <v>0.04154204054503157</v>
      </c>
      <c r="M39" s="14" t="s">
        <v>116</v>
      </c>
      <c r="N39" s="14" t="s">
        <v>64</v>
      </c>
    </row>
    <row r="40" spans="1:14" ht="15">
      <c r="A40" s="14" t="s">
        <v>125</v>
      </c>
      <c r="B40" s="14" t="s">
        <v>117</v>
      </c>
      <c r="C40" s="14" t="s">
        <v>52</v>
      </c>
      <c r="D40" s="15">
        <v>61.44</v>
      </c>
      <c r="E40" s="15">
        <v>314.63</v>
      </c>
      <c r="F40" s="15">
        <v>52.25</v>
      </c>
      <c r="G40" s="15">
        <v>0</v>
      </c>
      <c r="H40" s="15">
        <v>0</v>
      </c>
      <c r="I40" s="15">
        <v>0</v>
      </c>
      <c r="J40" s="15">
        <v>0</v>
      </c>
      <c r="K40" s="15">
        <v>428.32</v>
      </c>
      <c r="L40" s="1">
        <f t="shared" si="0"/>
        <v>0.14344415390362344</v>
      </c>
      <c r="M40" s="14" t="s">
        <v>117</v>
      </c>
      <c r="N40" s="14" t="s">
        <v>52</v>
      </c>
    </row>
    <row r="41" spans="1:14" ht="15">
      <c r="A41" s="14" t="s">
        <v>125</v>
      </c>
      <c r="B41" s="14" t="s">
        <v>118</v>
      </c>
      <c r="C41" s="14" t="s">
        <v>53</v>
      </c>
      <c r="D41" s="15">
        <v>171.45</v>
      </c>
      <c r="E41" s="15">
        <v>1464.97</v>
      </c>
      <c r="F41" s="15">
        <v>135</v>
      </c>
      <c r="G41" s="15">
        <v>0</v>
      </c>
      <c r="H41" s="15">
        <v>0</v>
      </c>
      <c r="I41" s="15">
        <v>0</v>
      </c>
      <c r="J41" s="15">
        <v>0</v>
      </c>
      <c r="K41" s="15">
        <v>1771.42</v>
      </c>
      <c r="L41" s="1">
        <f t="shared" si="0"/>
        <v>0.09678675864560633</v>
      </c>
      <c r="M41" s="14" t="s">
        <v>118</v>
      </c>
      <c r="N41" s="14" t="s">
        <v>53</v>
      </c>
    </row>
    <row r="42" spans="1:14" ht="15">
      <c r="A42" s="14" t="s">
        <v>125</v>
      </c>
      <c r="B42" s="14" t="s">
        <v>119</v>
      </c>
      <c r="C42" s="14" t="s">
        <v>54</v>
      </c>
      <c r="D42" s="15">
        <v>19.05</v>
      </c>
      <c r="E42" s="15">
        <v>426.29</v>
      </c>
      <c r="F42" s="15">
        <v>27.5</v>
      </c>
      <c r="G42" s="15">
        <v>0</v>
      </c>
      <c r="H42" s="15">
        <v>0</v>
      </c>
      <c r="I42" s="15">
        <v>0</v>
      </c>
      <c r="J42" s="15">
        <v>0</v>
      </c>
      <c r="K42" s="15">
        <v>472.84</v>
      </c>
      <c r="L42" s="1">
        <f t="shared" si="0"/>
        <v>0.04028846967261653</v>
      </c>
      <c r="M42" s="14" t="s">
        <v>119</v>
      </c>
      <c r="N42" s="14" t="s">
        <v>54</v>
      </c>
    </row>
    <row r="43" spans="1:14" ht="15">
      <c r="A43" s="14" t="s">
        <v>125</v>
      </c>
      <c r="B43" s="14" t="s">
        <v>120</v>
      </c>
      <c r="C43" s="14" t="s">
        <v>62</v>
      </c>
      <c r="D43" s="15">
        <v>33.7</v>
      </c>
      <c r="E43" s="15">
        <v>245.77</v>
      </c>
      <c r="F43" s="15">
        <v>65.32</v>
      </c>
      <c r="G43" s="15">
        <v>0</v>
      </c>
      <c r="H43" s="15">
        <v>0</v>
      </c>
      <c r="I43" s="15">
        <v>0</v>
      </c>
      <c r="J43" s="15">
        <v>0</v>
      </c>
      <c r="K43" s="15">
        <v>344.8</v>
      </c>
      <c r="L43" s="1">
        <f t="shared" si="0"/>
        <v>0.09773781902552205</v>
      </c>
      <c r="M43" s="14" t="s">
        <v>120</v>
      </c>
      <c r="N43" s="14" t="s">
        <v>62</v>
      </c>
    </row>
    <row r="44" spans="1:14" ht="15">
      <c r="A44" s="14" t="s">
        <v>125</v>
      </c>
      <c r="B44" s="14" t="s">
        <v>121</v>
      </c>
      <c r="C44" s="14" t="s">
        <v>55</v>
      </c>
      <c r="D44" s="15">
        <v>45.43</v>
      </c>
      <c r="E44" s="15">
        <v>589.3</v>
      </c>
      <c r="F44" s="15">
        <v>33.5</v>
      </c>
      <c r="G44" s="15">
        <v>0</v>
      </c>
      <c r="H44" s="15">
        <v>0</v>
      </c>
      <c r="I44" s="15">
        <v>0</v>
      </c>
      <c r="J44" s="15">
        <v>0</v>
      </c>
      <c r="K44" s="15">
        <v>668.23</v>
      </c>
      <c r="L44" s="1">
        <f t="shared" si="0"/>
        <v>0.06798557382937012</v>
      </c>
      <c r="M44" s="14" t="s">
        <v>121</v>
      </c>
      <c r="N44" s="14" t="s">
        <v>55</v>
      </c>
    </row>
    <row r="45" spans="1:14" ht="15">
      <c r="A45" s="14" t="s">
        <v>125</v>
      </c>
      <c r="B45" s="14" t="s">
        <v>122</v>
      </c>
      <c r="C45" s="14" t="s">
        <v>123</v>
      </c>
      <c r="D45" s="15">
        <v>0</v>
      </c>
      <c r="E45" s="15">
        <v>126.65</v>
      </c>
      <c r="F45" s="15">
        <v>22.3</v>
      </c>
      <c r="G45" s="15">
        <v>0</v>
      </c>
      <c r="H45" s="15">
        <v>0</v>
      </c>
      <c r="I45" s="15">
        <v>0</v>
      </c>
      <c r="J45" s="15">
        <v>0</v>
      </c>
      <c r="K45" s="15">
        <v>148.95</v>
      </c>
      <c r="L45" s="1">
        <f t="shared" si="0"/>
        <v>0</v>
      </c>
      <c r="M45" s="14" t="s">
        <v>122</v>
      </c>
      <c r="N45" s="14" t="s">
        <v>123</v>
      </c>
    </row>
    <row r="46" spans="1:14" ht="15">
      <c r="A46" t="s">
        <v>77</v>
      </c>
      <c r="B46">
        <f>COUNTA(B2:B45)</f>
        <v>44</v>
      </c>
      <c r="D46">
        <f aca="true" t="shared" si="1" ref="D46:K46">SUM(D2:D45)</f>
        <v>1982.73</v>
      </c>
      <c r="E46">
        <f t="shared" si="1"/>
        <v>24863.8</v>
      </c>
      <c r="F46">
        <f t="shared" si="1"/>
        <v>2837.66</v>
      </c>
      <c r="G46">
        <f t="shared" si="1"/>
        <v>144</v>
      </c>
      <c r="H46">
        <f t="shared" si="1"/>
        <v>21</v>
      </c>
      <c r="I46">
        <f t="shared" si="1"/>
        <v>162.67</v>
      </c>
      <c r="J46">
        <f t="shared" si="1"/>
        <v>0</v>
      </c>
      <c r="K46">
        <f t="shared" si="1"/>
        <v>30024.389999999992</v>
      </c>
      <c r="L46" s="1">
        <f t="shared" si="0"/>
        <v>0.06603731166561587</v>
      </c>
      <c r="M46">
        <f>COUNTA(M2:M45)</f>
        <v>44</v>
      </c>
      <c r="N46" s="14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70" zoomScaleNormal="70" workbookViewId="0" topLeftCell="A1">
      <selection activeCell="A1" sqref="A1:L1"/>
    </sheetView>
  </sheetViews>
  <sheetFormatPr defaultColWidth="11.421875" defaultRowHeight="15"/>
  <sheetData>
    <row r="1" spans="1:12" ht="25.5">
      <c r="A1" s="18" t="s">
        <v>67</v>
      </c>
      <c r="B1" s="18" t="s">
        <v>68</v>
      </c>
      <c r="C1" s="18" t="s">
        <v>69</v>
      </c>
      <c r="D1" s="18" t="s">
        <v>70</v>
      </c>
      <c r="E1" s="18" t="s">
        <v>71</v>
      </c>
      <c r="F1" s="18" t="s">
        <v>72</v>
      </c>
      <c r="G1" s="18" t="s">
        <v>73</v>
      </c>
      <c r="H1" s="18" t="s">
        <v>74</v>
      </c>
      <c r="I1" s="18" t="s">
        <v>75</v>
      </c>
      <c r="J1" s="18" t="s">
        <v>76</v>
      </c>
      <c r="K1" s="18" t="s">
        <v>77</v>
      </c>
      <c r="L1" s="18" t="s">
        <v>124</v>
      </c>
    </row>
    <row r="2" spans="1:13" ht="15">
      <c r="A2" s="19" t="s">
        <v>127</v>
      </c>
      <c r="B2" s="19" t="s">
        <v>78</v>
      </c>
      <c r="C2" s="19" t="s">
        <v>23</v>
      </c>
      <c r="D2" s="15">
        <v>18.75</v>
      </c>
      <c r="E2" s="15">
        <v>533.59</v>
      </c>
      <c r="F2" s="15">
        <v>75.95</v>
      </c>
      <c r="G2" s="15">
        <v>0</v>
      </c>
      <c r="H2" s="15">
        <v>0</v>
      </c>
      <c r="I2" s="15">
        <v>0</v>
      </c>
      <c r="J2" s="15">
        <v>0</v>
      </c>
      <c r="K2" s="15">
        <v>628.29</v>
      </c>
      <c r="L2" s="20">
        <f>(D2/K2)*100</f>
        <v>2.9842906937879006</v>
      </c>
      <c r="M2" s="19" t="s">
        <v>23</v>
      </c>
    </row>
    <row r="3" spans="1:13" ht="15">
      <c r="A3" s="19" t="s">
        <v>127</v>
      </c>
      <c r="B3" s="19" t="s">
        <v>79</v>
      </c>
      <c r="C3" s="19" t="s">
        <v>24</v>
      </c>
      <c r="D3" s="15">
        <v>16.05</v>
      </c>
      <c r="E3" s="15">
        <v>164.04</v>
      </c>
      <c r="F3" s="15">
        <v>9.3</v>
      </c>
      <c r="G3" s="15">
        <v>0</v>
      </c>
      <c r="H3" s="15">
        <v>0</v>
      </c>
      <c r="I3" s="15">
        <v>0</v>
      </c>
      <c r="J3" s="15">
        <v>0</v>
      </c>
      <c r="K3" s="15">
        <v>189.39</v>
      </c>
      <c r="L3" s="20">
        <f aca="true" t="shared" si="0" ref="L3:L45">(D3/K3)*100</f>
        <v>8.474576271186441</v>
      </c>
      <c r="M3" s="19" t="s">
        <v>24</v>
      </c>
    </row>
    <row r="4" spans="1:13" ht="15">
      <c r="A4" s="19" t="s">
        <v>127</v>
      </c>
      <c r="B4" s="19" t="s">
        <v>80</v>
      </c>
      <c r="C4" s="19" t="s">
        <v>25</v>
      </c>
      <c r="D4" s="15">
        <v>38.71</v>
      </c>
      <c r="E4" s="15">
        <v>229.3</v>
      </c>
      <c r="F4" s="15">
        <v>47.16</v>
      </c>
      <c r="G4" s="15">
        <v>0</v>
      </c>
      <c r="H4" s="15">
        <v>0</v>
      </c>
      <c r="I4" s="15">
        <v>0</v>
      </c>
      <c r="J4" s="15">
        <v>0</v>
      </c>
      <c r="K4" s="15">
        <v>315.17</v>
      </c>
      <c r="L4" s="20">
        <f t="shared" si="0"/>
        <v>12.282260367420756</v>
      </c>
      <c r="M4" s="19" t="s">
        <v>25</v>
      </c>
    </row>
    <row r="5" spans="1:13" ht="15">
      <c r="A5" s="19" t="s">
        <v>127</v>
      </c>
      <c r="B5" s="19" t="s">
        <v>81</v>
      </c>
      <c r="C5" s="19" t="s">
        <v>56</v>
      </c>
      <c r="D5" s="15">
        <v>47.2</v>
      </c>
      <c r="E5" s="15">
        <v>720.14</v>
      </c>
      <c r="F5" s="15">
        <v>19.5</v>
      </c>
      <c r="G5" s="15">
        <v>0</v>
      </c>
      <c r="H5" s="15">
        <v>0</v>
      </c>
      <c r="I5" s="15">
        <v>0</v>
      </c>
      <c r="J5" s="15">
        <v>0</v>
      </c>
      <c r="K5" s="15">
        <v>786.84</v>
      </c>
      <c r="L5" s="20">
        <f t="shared" si="0"/>
        <v>5.99867825733313</v>
      </c>
      <c r="M5" s="19" t="s">
        <v>56</v>
      </c>
    </row>
    <row r="6" spans="1:13" ht="15">
      <c r="A6" s="19" t="s">
        <v>127</v>
      </c>
      <c r="B6" s="19" t="s">
        <v>82</v>
      </c>
      <c r="C6" s="19" t="s">
        <v>60</v>
      </c>
      <c r="D6" s="15">
        <v>37.3</v>
      </c>
      <c r="E6" s="15">
        <v>925.17</v>
      </c>
      <c r="F6" s="15">
        <v>81.25</v>
      </c>
      <c r="G6" s="15">
        <v>0</v>
      </c>
      <c r="H6" s="15">
        <v>0</v>
      </c>
      <c r="I6" s="15">
        <v>0</v>
      </c>
      <c r="J6" s="15">
        <v>0</v>
      </c>
      <c r="K6" s="15">
        <v>1043.72</v>
      </c>
      <c r="L6" s="20">
        <f t="shared" si="0"/>
        <v>3.5737554133292453</v>
      </c>
      <c r="M6" s="19" t="s">
        <v>60</v>
      </c>
    </row>
    <row r="7" spans="1:13" ht="15">
      <c r="A7" s="19" t="s">
        <v>127</v>
      </c>
      <c r="B7" s="19" t="s">
        <v>83</v>
      </c>
      <c r="C7" s="19" t="s">
        <v>58</v>
      </c>
      <c r="D7" s="15">
        <v>0</v>
      </c>
      <c r="E7" s="15">
        <v>379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379</v>
      </c>
      <c r="L7" s="20">
        <f t="shared" si="0"/>
        <v>0</v>
      </c>
      <c r="M7" s="19" t="s">
        <v>58</v>
      </c>
    </row>
    <row r="8" spans="1:13" ht="15">
      <c r="A8" s="19" t="s">
        <v>127</v>
      </c>
      <c r="B8" s="19" t="s">
        <v>84</v>
      </c>
      <c r="C8" s="19" t="s">
        <v>26</v>
      </c>
      <c r="D8" s="15">
        <v>81.1</v>
      </c>
      <c r="E8" s="15">
        <v>506.08</v>
      </c>
      <c r="F8" s="15">
        <v>93.7</v>
      </c>
      <c r="G8" s="15">
        <v>0</v>
      </c>
      <c r="H8" s="15">
        <v>0</v>
      </c>
      <c r="I8" s="15">
        <v>0</v>
      </c>
      <c r="J8" s="15">
        <v>0</v>
      </c>
      <c r="K8" s="15">
        <v>680.88</v>
      </c>
      <c r="L8" s="20">
        <f t="shared" si="0"/>
        <v>11.911056280108093</v>
      </c>
      <c r="M8" s="19" t="s">
        <v>26</v>
      </c>
    </row>
    <row r="9" spans="1:13" ht="15">
      <c r="A9" s="19" t="s">
        <v>127</v>
      </c>
      <c r="B9" s="19" t="s">
        <v>87</v>
      </c>
      <c r="C9" s="19" t="s">
        <v>27</v>
      </c>
      <c r="D9" s="15">
        <v>65.54</v>
      </c>
      <c r="E9" s="15">
        <v>847.98</v>
      </c>
      <c r="F9" s="15">
        <v>17.15</v>
      </c>
      <c r="G9" s="15">
        <v>0</v>
      </c>
      <c r="H9" s="15">
        <v>0</v>
      </c>
      <c r="I9" s="15">
        <v>0</v>
      </c>
      <c r="J9" s="15">
        <v>0</v>
      </c>
      <c r="K9" s="15">
        <v>930.67</v>
      </c>
      <c r="L9" s="20">
        <f t="shared" si="0"/>
        <v>7.042238387398327</v>
      </c>
      <c r="M9" s="19" t="s">
        <v>27</v>
      </c>
    </row>
    <row r="10" spans="1:13" ht="15">
      <c r="A10" s="19" t="s">
        <v>127</v>
      </c>
      <c r="B10" s="19" t="s">
        <v>88</v>
      </c>
      <c r="C10" s="19" t="s">
        <v>28</v>
      </c>
      <c r="D10" s="15">
        <v>121.15</v>
      </c>
      <c r="E10" s="15">
        <v>999.27</v>
      </c>
      <c r="F10" s="15">
        <v>65.7</v>
      </c>
      <c r="G10" s="15">
        <v>0</v>
      </c>
      <c r="H10" s="15">
        <v>0</v>
      </c>
      <c r="I10" s="15">
        <v>0</v>
      </c>
      <c r="J10" s="15">
        <v>0</v>
      </c>
      <c r="K10" s="15">
        <v>1186.12</v>
      </c>
      <c r="L10" s="20">
        <f t="shared" si="0"/>
        <v>10.213974977236706</v>
      </c>
      <c r="M10" s="19" t="s">
        <v>28</v>
      </c>
    </row>
    <row r="11" spans="1:13" ht="15">
      <c r="A11" s="19" t="s">
        <v>127</v>
      </c>
      <c r="B11" s="19" t="s">
        <v>89</v>
      </c>
      <c r="C11" s="19" t="s">
        <v>65</v>
      </c>
      <c r="D11" s="15">
        <v>14.45</v>
      </c>
      <c r="E11" s="15">
        <v>121.96</v>
      </c>
      <c r="F11" s="15">
        <v>88.15</v>
      </c>
      <c r="G11" s="15">
        <v>1.45</v>
      </c>
      <c r="H11" s="15">
        <v>0</v>
      </c>
      <c r="I11" s="15">
        <v>0</v>
      </c>
      <c r="J11" s="15">
        <v>0</v>
      </c>
      <c r="K11" s="15">
        <v>226.01</v>
      </c>
      <c r="L11" s="20">
        <f t="shared" si="0"/>
        <v>6.393522410512809</v>
      </c>
      <c r="M11" s="19" t="s">
        <v>65</v>
      </c>
    </row>
    <row r="12" spans="1:13" ht="15">
      <c r="A12" s="19" t="s">
        <v>127</v>
      </c>
      <c r="B12" s="19" t="s">
        <v>90</v>
      </c>
      <c r="C12" s="19" t="s">
        <v>36</v>
      </c>
      <c r="D12" s="15">
        <v>22.85</v>
      </c>
      <c r="E12" s="15">
        <v>376.05</v>
      </c>
      <c r="F12" s="15">
        <v>9</v>
      </c>
      <c r="G12" s="15">
        <v>0</v>
      </c>
      <c r="H12" s="15">
        <v>0</v>
      </c>
      <c r="I12" s="15">
        <v>0</v>
      </c>
      <c r="J12" s="15">
        <v>0</v>
      </c>
      <c r="K12" s="15">
        <v>407.9</v>
      </c>
      <c r="L12" s="20">
        <f t="shared" si="0"/>
        <v>5.6018632017651395</v>
      </c>
      <c r="M12" s="19" t="s">
        <v>36</v>
      </c>
    </row>
    <row r="13" spans="1:13" ht="15">
      <c r="A13" s="19" t="s">
        <v>127</v>
      </c>
      <c r="B13" s="19" t="s">
        <v>91</v>
      </c>
      <c r="C13" s="19" t="s">
        <v>126</v>
      </c>
      <c r="D13" s="15">
        <v>11.55</v>
      </c>
      <c r="E13" s="15">
        <v>481.04</v>
      </c>
      <c r="F13" s="15">
        <v>9.3</v>
      </c>
      <c r="G13" s="15">
        <v>0</v>
      </c>
      <c r="H13" s="15">
        <v>0</v>
      </c>
      <c r="I13" s="15">
        <v>0</v>
      </c>
      <c r="J13" s="15">
        <v>0</v>
      </c>
      <c r="K13" s="15">
        <v>501.89</v>
      </c>
      <c r="L13" s="20">
        <f t="shared" si="0"/>
        <v>2.301301081910379</v>
      </c>
      <c r="M13" s="19" t="s">
        <v>126</v>
      </c>
    </row>
    <row r="14" spans="1:13" ht="15">
      <c r="A14" s="19" t="s">
        <v>127</v>
      </c>
      <c r="B14" s="19" t="s">
        <v>92</v>
      </c>
      <c r="C14" s="19" t="s">
        <v>63</v>
      </c>
      <c r="D14" s="15">
        <v>33.83</v>
      </c>
      <c r="E14" s="15">
        <v>412.07</v>
      </c>
      <c r="F14" s="15">
        <v>50.98</v>
      </c>
      <c r="G14" s="15">
        <v>0</v>
      </c>
      <c r="H14" s="15">
        <v>0</v>
      </c>
      <c r="I14" s="15">
        <v>0</v>
      </c>
      <c r="J14" s="15">
        <v>0</v>
      </c>
      <c r="K14" s="15">
        <v>496.87</v>
      </c>
      <c r="L14" s="20">
        <f t="shared" si="0"/>
        <v>6.80862197355445</v>
      </c>
      <c r="M14" s="19" t="s">
        <v>63</v>
      </c>
    </row>
    <row r="15" spans="1:13" ht="15">
      <c r="A15" s="19" t="s">
        <v>127</v>
      </c>
      <c r="B15" s="19" t="s">
        <v>93</v>
      </c>
      <c r="C15" s="19" t="s">
        <v>39</v>
      </c>
      <c r="D15" s="15">
        <v>0</v>
      </c>
      <c r="E15" s="15">
        <v>110.8</v>
      </c>
      <c r="F15" s="15">
        <v>4.5</v>
      </c>
      <c r="G15" s="15">
        <v>0</v>
      </c>
      <c r="H15" s="15">
        <v>0</v>
      </c>
      <c r="I15" s="15">
        <v>0</v>
      </c>
      <c r="J15" s="15">
        <v>0</v>
      </c>
      <c r="K15" s="15">
        <v>115.3</v>
      </c>
      <c r="L15" s="20">
        <f t="shared" si="0"/>
        <v>0</v>
      </c>
      <c r="M15" s="19" t="s">
        <v>39</v>
      </c>
    </row>
    <row r="16" spans="1:13" ht="15">
      <c r="A16" s="19" t="s">
        <v>127</v>
      </c>
      <c r="B16" s="19" t="s">
        <v>94</v>
      </c>
      <c r="C16" s="19" t="s">
        <v>40</v>
      </c>
      <c r="D16" s="15">
        <v>52.45</v>
      </c>
      <c r="E16" s="15">
        <v>604.3</v>
      </c>
      <c r="F16" s="15">
        <v>61.7</v>
      </c>
      <c r="G16" s="15">
        <v>0</v>
      </c>
      <c r="H16" s="15">
        <v>0</v>
      </c>
      <c r="I16" s="15">
        <v>0</v>
      </c>
      <c r="J16" s="15">
        <v>0</v>
      </c>
      <c r="K16" s="15">
        <v>718.45</v>
      </c>
      <c r="L16" s="20">
        <f t="shared" si="0"/>
        <v>7.300438443872224</v>
      </c>
      <c r="M16" s="19" t="s">
        <v>40</v>
      </c>
    </row>
    <row r="17" spans="1:13" ht="15">
      <c r="A17" s="19" t="s">
        <v>127</v>
      </c>
      <c r="B17" s="19" t="s">
        <v>95</v>
      </c>
      <c r="C17" s="19" t="s">
        <v>41</v>
      </c>
      <c r="D17" s="15">
        <v>45.49</v>
      </c>
      <c r="E17" s="15">
        <v>889.03</v>
      </c>
      <c r="F17" s="15">
        <v>106.55</v>
      </c>
      <c r="G17" s="15">
        <v>0</v>
      </c>
      <c r="H17" s="15">
        <v>0</v>
      </c>
      <c r="I17" s="15">
        <v>0</v>
      </c>
      <c r="J17" s="15">
        <v>0</v>
      </c>
      <c r="K17" s="15">
        <v>1041.07</v>
      </c>
      <c r="L17" s="20">
        <f t="shared" si="0"/>
        <v>4.369542874158318</v>
      </c>
      <c r="M17" s="19" t="s">
        <v>41</v>
      </c>
    </row>
    <row r="18" spans="1:13" ht="15">
      <c r="A18" s="19" t="s">
        <v>127</v>
      </c>
      <c r="B18" s="19" t="s">
        <v>96</v>
      </c>
      <c r="C18" s="19" t="s">
        <v>32</v>
      </c>
      <c r="D18" s="15">
        <v>49.8</v>
      </c>
      <c r="E18" s="15">
        <v>616.15</v>
      </c>
      <c r="F18" s="15">
        <v>41.1</v>
      </c>
      <c r="G18" s="15">
        <v>0</v>
      </c>
      <c r="H18" s="15">
        <v>0</v>
      </c>
      <c r="I18" s="15">
        <v>0</v>
      </c>
      <c r="J18" s="15">
        <v>0</v>
      </c>
      <c r="K18" s="15">
        <v>707.05</v>
      </c>
      <c r="L18" s="20">
        <f t="shared" si="0"/>
        <v>7.043349126652995</v>
      </c>
      <c r="M18" s="19" t="s">
        <v>32</v>
      </c>
    </row>
    <row r="19" spans="1:13" ht="15">
      <c r="A19" s="19" t="s">
        <v>127</v>
      </c>
      <c r="B19" s="19" t="s">
        <v>97</v>
      </c>
      <c r="C19" s="19" t="s">
        <v>42</v>
      </c>
      <c r="D19" s="15">
        <v>26.3</v>
      </c>
      <c r="E19" s="15">
        <v>744.14</v>
      </c>
      <c r="F19" s="15">
        <v>33.4</v>
      </c>
      <c r="G19" s="15">
        <v>0</v>
      </c>
      <c r="H19" s="15">
        <v>0</v>
      </c>
      <c r="I19" s="15">
        <v>0</v>
      </c>
      <c r="J19" s="15">
        <v>0</v>
      </c>
      <c r="K19" s="15">
        <v>803.84</v>
      </c>
      <c r="L19" s="20">
        <f t="shared" si="0"/>
        <v>3.271795382165605</v>
      </c>
      <c r="M19" s="19" t="s">
        <v>42</v>
      </c>
    </row>
    <row r="20" spans="1:13" ht="15">
      <c r="A20" s="19" t="s">
        <v>127</v>
      </c>
      <c r="B20" s="19" t="s">
        <v>98</v>
      </c>
      <c r="C20" s="19" t="s">
        <v>61</v>
      </c>
      <c r="D20" s="15">
        <v>0</v>
      </c>
      <c r="E20" s="15">
        <v>319.87</v>
      </c>
      <c r="F20" s="15">
        <v>4.5</v>
      </c>
      <c r="G20" s="15">
        <v>0</v>
      </c>
      <c r="H20" s="15">
        <v>0</v>
      </c>
      <c r="I20" s="15">
        <v>0</v>
      </c>
      <c r="J20" s="15">
        <v>0</v>
      </c>
      <c r="K20" s="15">
        <v>324.37</v>
      </c>
      <c r="L20" s="20">
        <f t="shared" si="0"/>
        <v>0</v>
      </c>
      <c r="M20" s="19" t="s">
        <v>61</v>
      </c>
    </row>
    <row r="21" spans="1:13" ht="15">
      <c r="A21" s="19" t="s">
        <v>127</v>
      </c>
      <c r="B21" s="19" t="s">
        <v>99</v>
      </c>
      <c r="C21" s="19" t="s">
        <v>43</v>
      </c>
      <c r="D21" s="15">
        <v>47.6</v>
      </c>
      <c r="E21" s="15">
        <v>1180.8</v>
      </c>
      <c r="F21" s="15">
        <v>47.2</v>
      </c>
      <c r="G21" s="15">
        <v>0</v>
      </c>
      <c r="H21" s="15">
        <v>0</v>
      </c>
      <c r="I21" s="15">
        <v>0</v>
      </c>
      <c r="J21" s="15">
        <v>0</v>
      </c>
      <c r="K21" s="15">
        <v>1275.6</v>
      </c>
      <c r="L21" s="20">
        <f t="shared" si="0"/>
        <v>3.7315772969582945</v>
      </c>
      <c r="M21" s="19" t="s">
        <v>43</v>
      </c>
    </row>
    <row r="22" spans="1:13" ht="15">
      <c r="A22" s="19" t="s">
        <v>127</v>
      </c>
      <c r="B22" s="19" t="s">
        <v>100</v>
      </c>
      <c r="C22" s="19" t="s">
        <v>44</v>
      </c>
      <c r="D22" s="15">
        <v>27.8</v>
      </c>
      <c r="E22" s="15">
        <v>629.67</v>
      </c>
      <c r="F22" s="15">
        <v>34.89</v>
      </c>
      <c r="G22" s="15">
        <v>0</v>
      </c>
      <c r="H22" s="15">
        <v>0</v>
      </c>
      <c r="I22" s="15">
        <v>0</v>
      </c>
      <c r="J22" s="15">
        <v>0</v>
      </c>
      <c r="K22" s="15">
        <v>692.36</v>
      </c>
      <c r="L22" s="20">
        <f t="shared" si="0"/>
        <v>4.015252180946328</v>
      </c>
      <c r="M22" s="19" t="s">
        <v>44</v>
      </c>
    </row>
    <row r="23" spans="1:13" ht="15">
      <c r="A23" s="19" t="s">
        <v>127</v>
      </c>
      <c r="B23" s="19" t="s">
        <v>101</v>
      </c>
      <c r="C23" s="19" t="s">
        <v>35</v>
      </c>
      <c r="D23" s="15">
        <v>11.8</v>
      </c>
      <c r="E23" s="15">
        <v>290.45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302.25</v>
      </c>
      <c r="L23" s="20">
        <f t="shared" si="0"/>
        <v>3.9040529363110013</v>
      </c>
      <c r="M23" s="19" t="s">
        <v>35</v>
      </c>
    </row>
    <row r="24" spans="1:13" ht="15">
      <c r="A24" s="19" t="s">
        <v>127</v>
      </c>
      <c r="B24" s="19" t="s">
        <v>102</v>
      </c>
      <c r="C24" s="19" t="s">
        <v>45</v>
      </c>
      <c r="D24" s="15">
        <v>0</v>
      </c>
      <c r="E24" s="15">
        <v>197.6</v>
      </c>
      <c r="F24" s="15">
        <v>6</v>
      </c>
      <c r="G24" s="15">
        <v>0</v>
      </c>
      <c r="H24" s="15">
        <v>0</v>
      </c>
      <c r="I24" s="15">
        <v>0</v>
      </c>
      <c r="J24" s="15">
        <v>0</v>
      </c>
      <c r="K24" s="15">
        <v>203.6</v>
      </c>
      <c r="L24" s="20">
        <f t="shared" si="0"/>
        <v>0</v>
      </c>
      <c r="M24" s="19" t="s">
        <v>45</v>
      </c>
    </row>
    <row r="25" spans="1:13" ht="15">
      <c r="A25" s="19" t="s">
        <v>127</v>
      </c>
      <c r="B25" s="19" t="s">
        <v>103</v>
      </c>
      <c r="C25" s="19" t="s">
        <v>29</v>
      </c>
      <c r="D25" s="15">
        <v>57.2</v>
      </c>
      <c r="E25" s="15">
        <v>570.86</v>
      </c>
      <c r="F25" s="15">
        <v>12</v>
      </c>
      <c r="G25" s="15">
        <v>0</v>
      </c>
      <c r="H25" s="15">
        <v>0</v>
      </c>
      <c r="I25" s="15">
        <v>0</v>
      </c>
      <c r="J25" s="15">
        <v>0</v>
      </c>
      <c r="K25" s="15">
        <v>640.06</v>
      </c>
      <c r="L25" s="20">
        <f t="shared" si="0"/>
        <v>8.936662187919882</v>
      </c>
      <c r="M25" s="19" t="s">
        <v>29</v>
      </c>
    </row>
    <row r="26" spans="1:13" ht="15">
      <c r="A26" s="19" t="s">
        <v>127</v>
      </c>
      <c r="B26" s="19" t="s">
        <v>104</v>
      </c>
      <c r="C26" s="19" t="s">
        <v>30</v>
      </c>
      <c r="D26" s="15">
        <v>97.9</v>
      </c>
      <c r="E26" s="15">
        <v>584.46</v>
      </c>
      <c r="F26" s="15">
        <v>65.65</v>
      </c>
      <c r="G26" s="15">
        <v>0</v>
      </c>
      <c r="H26" s="15">
        <v>0</v>
      </c>
      <c r="I26" s="15">
        <v>0</v>
      </c>
      <c r="J26" s="15">
        <v>0</v>
      </c>
      <c r="K26" s="15">
        <v>748.01</v>
      </c>
      <c r="L26" s="20">
        <f t="shared" si="0"/>
        <v>13.088060320049197</v>
      </c>
      <c r="M26" s="19" t="s">
        <v>30</v>
      </c>
    </row>
    <row r="27" spans="1:13" ht="15">
      <c r="A27" s="19" t="s">
        <v>127</v>
      </c>
      <c r="B27" s="19" t="s">
        <v>105</v>
      </c>
      <c r="C27" s="19" t="s">
        <v>31</v>
      </c>
      <c r="D27" s="15">
        <v>80</v>
      </c>
      <c r="E27" s="15">
        <v>565.89</v>
      </c>
      <c r="F27" s="15">
        <v>96</v>
      </c>
      <c r="G27" s="15">
        <v>0</v>
      </c>
      <c r="H27" s="15">
        <v>0</v>
      </c>
      <c r="I27" s="15">
        <v>0</v>
      </c>
      <c r="J27" s="15">
        <v>0</v>
      </c>
      <c r="K27" s="15">
        <v>741.89</v>
      </c>
      <c r="L27" s="20">
        <f t="shared" si="0"/>
        <v>10.783269756972057</v>
      </c>
      <c r="M27" s="19" t="s">
        <v>31</v>
      </c>
    </row>
    <row r="28" spans="1:13" ht="15">
      <c r="A28" s="19" t="s">
        <v>127</v>
      </c>
      <c r="B28" s="19" t="s">
        <v>106</v>
      </c>
      <c r="C28" s="19" t="s">
        <v>33</v>
      </c>
      <c r="D28" s="15">
        <v>34.7</v>
      </c>
      <c r="E28" s="15">
        <v>847.78</v>
      </c>
      <c r="F28" s="15">
        <v>83.16</v>
      </c>
      <c r="G28" s="15">
        <v>0</v>
      </c>
      <c r="H28" s="15">
        <v>0</v>
      </c>
      <c r="I28" s="15">
        <v>0</v>
      </c>
      <c r="J28" s="15">
        <v>0</v>
      </c>
      <c r="K28" s="15">
        <v>965.64</v>
      </c>
      <c r="L28" s="20">
        <f t="shared" si="0"/>
        <v>3.5934716871712027</v>
      </c>
      <c r="M28" s="19" t="s">
        <v>33</v>
      </c>
    </row>
    <row r="29" spans="1:13" ht="15">
      <c r="A29" s="19" t="s">
        <v>127</v>
      </c>
      <c r="B29" s="19" t="s">
        <v>107</v>
      </c>
      <c r="C29" s="19" t="s">
        <v>38</v>
      </c>
      <c r="D29" s="15">
        <v>82.56</v>
      </c>
      <c r="E29" s="15">
        <v>893.45</v>
      </c>
      <c r="F29" s="15">
        <v>108.45</v>
      </c>
      <c r="G29" s="15">
        <v>0</v>
      </c>
      <c r="H29" s="15">
        <v>0</v>
      </c>
      <c r="I29" s="15">
        <v>0</v>
      </c>
      <c r="J29" s="15">
        <v>0</v>
      </c>
      <c r="K29" s="15">
        <v>1084.46</v>
      </c>
      <c r="L29" s="20">
        <f t="shared" si="0"/>
        <v>7.613005551149881</v>
      </c>
      <c r="M29" s="19" t="s">
        <v>38</v>
      </c>
    </row>
    <row r="30" spans="1:13" ht="15">
      <c r="A30" s="19" t="s">
        <v>127</v>
      </c>
      <c r="B30" s="19" t="s">
        <v>108</v>
      </c>
      <c r="C30" s="19" t="s">
        <v>34</v>
      </c>
      <c r="D30" s="15">
        <v>92.25</v>
      </c>
      <c r="E30" s="15">
        <v>253.4</v>
      </c>
      <c r="F30" s="15">
        <v>434.27</v>
      </c>
      <c r="G30" s="15">
        <v>157.5</v>
      </c>
      <c r="H30" s="15">
        <v>21</v>
      </c>
      <c r="I30" s="15">
        <v>122.8</v>
      </c>
      <c r="J30" s="15">
        <v>0</v>
      </c>
      <c r="K30" s="15">
        <v>1081.22</v>
      </c>
      <c r="L30" s="20">
        <f t="shared" si="0"/>
        <v>8.53202863432049</v>
      </c>
      <c r="M30" s="19" t="s">
        <v>34</v>
      </c>
    </row>
    <row r="31" spans="1:13" ht="15">
      <c r="A31" s="19" t="s">
        <v>127</v>
      </c>
      <c r="B31" s="19" t="s">
        <v>109</v>
      </c>
      <c r="C31" s="19" t="s">
        <v>46</v>
      </c>
      <c r="D31" s="15">
        <v>10.65</v>
      </c>
      <c r="E31" s="15">
        <v>420.1</v>
      </c>
      <c r="F31" s="15">
        <v>116.4</v>
      </c>
      <c r="G31" s="15">
        <v>0</v>
      </c>
      <c r="H31" s="15">
        <v>0</v>
      </c>
      <c r="I31" s="15">
        <v>0</v>
      </c>
      <c r="J31" s="15">
        <v>0</v>
      </c>
      <c r="K31" s="15">
        <v>547.15</v>
      </c>
      <c r="L31" s="20">
        <f t="shared" si="0"/>
        <v>1.9464497852508453</v>
      </c>
      <c r="M31" s="19" t="s">
        <v>46</v>
      </c>
    </row>
    <row r="32" spans="1:13" ht="15">
      <c r="A32" s="19" t="s">
        <v>127</v>
      </c>
      <c r="B32" s="19" t="s">
        <v>110</v>
      </c>
      <c r="C32" s="19" t="s">
        <v>47</v>
      </c>
      <c r="D32" s="15">
        <v>175.25</v>
      </c>
      <c r="E32" s="15">
        <v>1162.3</v>
      </c>
      <c r="F32" s="15">
        <v>156.6</v>
      </c>
      <c r="G32" s="15">
        <v>0</v>
      </c>
      <c r="H32" s="15">
        <v>0</v>
      </c>
      <c r="I32" s="15">
        <v>0</v>
      </c>
      <c r="J32" s="15">
        <v>0</v>
      </c>
      <c r="K32" s="15">
        <v>1494.15</v>
      </c>
      <c r="L32" s="20">
        <f t="shared" si="0"/>
        <v>11.729076732590435</v>
      </c>
      <c r="M32" s="19" t="s">
        <v>47</v>
      </c>
    </row>
    <row r="33" spans="1:13" ht="15">
      <c r="A33" s="19" t="s">
        <v>127</v>
      </c>
      <c r="B33" s="19" t="s">
        <v>111</v>
      </c>
      <c r="C33" s="19" t="s">
        <v>48</v>
      </c>
      <c r="D33" s="15">
        <v>59.61</v>
      </c>
      <c r="E33" s="15">
        <v>620.16</v>
      </c>
      <c r="F33" s="15">
        <v>56.34</v>
      </c>
      <c r="G33" s="15">
        <v>0</v>
      </c>
      <c r="H33" s="15">
        <v>0</v>
      </c>
      <c r="I33" s="15">
        <v>0</v>
      </c>
      <c r="J33" s="15">
        <v>0</v>
      </c>
      <c r="K33" s="15">
        <v>736.11</v>
      </c>
      <c r="L33" s="20">
        <f t="shared" si="0"/>
        <v>8.09797448750866</v>
      </c>
      <c r="M33" s="19" t="s">
        <v>48</v>
      </c>
    </row>
    <row r="34" spans="1:13" ht="15">
      <c r="A34" s="19" t="s">
        <v>127</v>
      </c>
      <c r="B34" s="19" t="s">
        <v>112</v>
      </c>
      <c r="C34" s="19" t="s">
        <v>49</v>
      </c>
      <c r="D34" s="15">
        <v>142.8</v>
      </c>
      <c r="E34" s="15">
        <v>1207.15</v>
      </c>
      <c r="F34" s="15">
        <v>234.9</v>
      </c>
      <c r="G34" s="15">
        <v>0</v>
      </c>
      <c r="H34" s="15">
        <v>0</v>
      </c>
      <c r="I34" s="15">
        <v>0</v>
      </c>
      <c r="J34" s="15">
        <v>0</v>
      </c>
      <c r="K34" s="15">
        <v>1584.85</v>
      </c>
      <c r="L34" s="20">
        <f t="shared" si="0"/>
        <v>9.0103164337319</v>
      </c>
      <c r="M34" s="19" t="s">
        <v>49</v>
      </c>
    </row>
    <row r="35" spans="1:13" ht="15">
      <c r="A35" s="19" t="s">
        <v>127</v>
      </c>
      <c r="B35" s="19" t="s">
        <v>113</v>
      </c>
      <c r="C35" s="19" t="s">
        <v>50</v>
      </c>
      <c r="D35" s="15">
        <v>57</v>
      </c>
      <c r="E35" s="15">
        <v>632.21</v>
      </c>
      <c r="F35" s="15">
        <v>12</v>
      </c>
      <c r="G35" s="15">
        <v>0</v>
      </c>
      <c r="H35" s="15">
        <v>0</v>
      </c>
      <c r="I35" s="15">
        <v>0</v>
      </c>
      <c r="J35" s="15">
        <v>0</v>
      </c>
      <c r="K35" s="15">
        <v>701.21</v>
      </c>
      <c r="L35" s="20">
        <f t="shared" si="0"/>
        <v>8.128805921193365</v>
      </c>
      <c r="M35" s="19" t="s">
        <v>50</v>
      </c>
    </row>
    <row r="36" spans="1:13" ht="15">
      <c r="A36" s="19" t="s">
        <v>127</v>
      </c>
      <c r="B36" s="19" t="s">
        <v>114</v>
      </c>
      <c r="C36" s="19" t="s">
        <v>51</v>
      </c>
      <c r="D36" s="15">
        <v>26.86</v>
      </c>
      <c r="E36" s="15">
        <v>246.35</v>
      </c>
      <c r="F36" s="15">
        <v>17.4</v>
      </c>
      <c r="G36" s="15">
        <v>0</v>
      </c>
      <c r="H36" s="15">
        <v>0</v>
      </c>
      <c r="I36" s="15">
        <v>0</v>
      </c>
      <c r="J36" s="15">
        <v>0</v>
      </c>
      <c r="K36" s="15">
        <v>290.61</v>
      </c>
      <c r="L36" s="20">
        <f t="shared" si="0"/>
        <v>9.242627576477066</v>
      </c>
      <c r="M36" s="19" t="s">
        <v>51</v>
      </c>
    </row>
    <row r="37" spans="1:13" ht="15">
      <c r="A37" s="19" t="s">
        <v>127</v>
      </c>
      <c r="B37" s="19" t="s">
        <v>115</v>
      </c>
      <c r="C37" s="19" t="s">
        <v>57</v>
      </c>
      <c r="D37" s="15">
        <v>145</v>
      </c>
      <c r="E37" s="15">
        <v>886.31</v>
      </c>
      <c r="F37" s="15">
        <v>99.5</v>
      </c>
      <c r="G37" s="15">
        <v>0</v>
      </c>
      <c r="H37" s="15">
        <v>0</v>
      </c>
      <c r="I37" s="15">
        <v>0</v>
      </c>
      <c r="J37" s="15">
        <v>0</v>
      </c>
      <c r="K37" s="15">
        <v>1130.81</v>
      </c>
      <c r="L37" s="20">
        <f t="shared" si="0"/>
        <v>12.822666937858704</v>
      </c>
      <c r="M37" s="19" t="s">
        <v>57</v>
      </c>
    </row>
    <row r="38" spans="1:13" ht="15">
      <c r="A38" s="19" t="s">
        <v>127</v>
      </c>
      <c r="B38" s="19" t="s">
        <v>116</v>
      </c>
      <c r="C38" s="19" t="s">
        <v>64</v>
      </c>
      <c r="D38" s="15">
        <v>21.6</v>
      </c>
      <c r="E38" s="15">
        <v>405.9</v>
      </c>
      <c r="F38" s="15">
        <v>71.35</v>
      </c>
      <c r="G38" s="15">
        <v>0</v>
      </c>
      <c r="H38" s="15">
        <v>0</v>
      </c>
      <c r="I38" s="15">
        <v>0</v>
      </c>
      <c r="J38" s="15">
        <v>0</v>
      </c>
      <c r="K38" s="15">
        <v>498.85</v>
      </c>
      <c r="L38" s="20">
        <f t="shared" si="0"/>
        <v>4.32995890548261</v>
      </c>
      <c r="M38" s="19" t="s">
        <v>64</v>
      </c>
    </row>
    <row r="39" spans="1:13" ht="15">
      <c r="A39" s="19" t="s">
        <v>127</v>
      </c>
      <c r="B39" s="19" t="s">
        <v>117</v>
      </c>
      <c r="C39" s="19" t="s">
        <v>52</v>
      </c>
      <c r="D39" s="15">
        <v>66.1</v>
      </c>
      <c r="E39" s="15">
        <v>329.79</v>
      </c>
      <c r="F39" s="15">
        <v>52.45</v>
      </c>
      <c r="G39" s="15">
        <v>0</v>
      </c>
      <c r="H39" s="15">
        <v>0</v>
      </c>
      <c r="I39" s="15">
        <v>0</v>
      </c>
      <c r="J39" s="15">
        <v>0</v>
      </c>
      <c r="K39" s="15">
        <v>448.33</v>
      </c>
      <c r="L39" s="20">
        <f t="shared" si="0"/>
        <v>14.743604041665737</v>
      </c>
      <c r="M39" s="19" t="s">
        <v>52</v>
      </c>
    </row>
    <row r="40" spans="1:13" ht="15">
      <c r="A40" s="19" t="s">
        <v>127</v>
      </c>
      <c r="B40" s="19" t="s">
        <v>118</v>
      </c>
      <c r="C40" s="19" t="s">
        <v>53</v>
      </c>
      <c r="D40" s="15">
        <v>176.45</v>
      </c>
      <c r="E40" s="15">
        <v>1456.69</v>
      </c>
      <c r="F40" s="15">
        <v>139.99</v>
      </c>
      <c r="G40" s="15">
        <v>0</v>
      </c>
      <c r="H40" s="15">
        <v>0</v>
      </c>
      <c r="I40" s="15">
        <v>0</v>
      </c>
      <c r="J40" s="15">
        <v>0</v>
      </c>
      <c r="K40" s="15">
        <v>1773.13</v>
      </c>
      <c r="L40" s="20">
        <f t="shared" si="0"/>
        <v>9.951329005769457</v>
      </c>
      <c r="M40" s="19" t="s">
        <v>53</v>
      </c>
    </row>
    <row r="41" spans="1:13" ht="15">
      <c r="A41" s="19" t="s">
        <v>127</v>
      </c>
      <c r="B41" s="19" t="s">
        <v>119</v>
      </c>
      <c r="C41" s="19" t="s">
        <v>54</v>
      </c>
      <c r="D41" s="15">
        <v>20.35</v>
      </c>
      <c r="E41" s="15">
        <v>443.4</v>
      </c>
      <c r="F41" s="15">
        <v>30</v>
      </c>
      <c r="G41" s="15">
        <v>0</v>
      </c>
      <c r="H41" s="15">
        <v>0</v>
      </c>
      <c r="I41" s="15">
        <v>0</v>
      </c>
      <c r="J41" s="15">
        <v>0</v>
      </c>
      <c r="K41" s="15">
        <v>493.75</v>
      </c>
      <c r="L41" s="20">
        <f t="shared" si="0"/>
        <v>4.121518987341773</v>
      </c>
      <c r="M41" s="19" t="s">
        <v>54</v>
      </c>
    </row>
    <row r="42" spans="1:13" ht="15">
      <c r="A42" s="19" t="s">
        <v>127</v>
      </c>
      <c r="B42" s="19" t="s">
        <v>120</v>
      </c>
      <c r="C42" s="19" t="s">
        <v>62</v>
      </c>
      <c r="D42" s="15">
        <v>27</v>
      </c>
      <c r="E42" s="15">
        <v>234.27</v>
      </c>
      <c r="F42" s="15">
        <v>62.5</v>
      </c>
      <c r="G42" s="15">
        <v>0</v>
      </c>
      <c r="H42" s="15">
        <v>0</v>
      </c>
      <c r="I42" s="15">
        <v>0</v>
      </c>
      <c r="J42" s="15">
        <v>0</v>
      </c>
      <c r="K42" s="15">
        <v>323.77</v>
      </c>
      <c r="L42" s="20">
        <f t="shared" si="0"/>
        <v>8.339253173549125</v>
      </c>
      <c r="M42" s="19" t="s">
        <v>62</v>
      </c>
    </row>
    <row r="43" spans="1:13" ht="15">
      <c r="A43" s="19" t="s">
        <v>127</v>
      </c>
      <c r="B43" s="19" t="s">
        <v>121</v>
      </c>
      <c r="C43" s="19" t="s">
        <v>55</v>
      </c>
      <c r="D43" s="15">
        <v>50.9</v>
      </c>
      <c r="E43" s="15">
        <v>551.2</v>
      </c>
      <c r="F43" s="15">
        <v>30.8</v>
      </c>
      <c r="G43" s="15">
        <v>0</v>
      </c>
      <c r="H43" s="15">
        <v>0</v>
      </c>
      <c r="I43" s="15">
        <v>0</v>
      </c>
      <c r="J43" s="15">
        <v>0</v>
      </c>
      <c r="K43" s="15">
        <v>632.9</v>
      </c>
      <c r="L43" s="20">
        <f t="shared" si="0"/>
        <v>8.042344762205719</v>
      </c>
      <c r="M43" s="19" t="s">
        <v>55</v>
      </c>
    </row>
    <row r="44" spans="1:13" ht="15">
      <c r="A44" s="19" t="s">
        <v>127</v>
      </c>
      <c r="B44" s="19" t="s">
        <v>122</v>
      </c>
      <c r="C44" s="19" t="s">
        <v>123</v>
      </c>
      <c r="D44" s="15">
        <v>0</v>
      </c>
      <c r="E44" s="15">
        <v>110.2</v>
      </c>
      <c r="F44" s="15">
        <v>2.1</v>
      </c>
      <c r="G44" s="15">
        <v>0</v>
      </c>
      <c r="H44" s="15">
        <v>0</v>
      </c>
      <c r="I44" s="15">
        <v>0</v>
      </c>
      <c r="J44" s="15">
        <v>0</v>
      </c>
      <c r="K44" s="15">
        <v>112.3</v>
      </c>
      <c r="L44" s="20">
        <f t="shared" si="0"/>
        <v>0</v>
      </c>
      <c r="M44" s="19" t="s">
        <v>123</v>
      </c>
    </row>
    <row r="45" spans="1:12" ht="15">
      <c r="A45" t="s">
        <v>77</v>
      </c>
      <c r="B45">
        <f>COUNTA(B2:B44)</f>
        <v>43</v>
      </c>
      <c r="D45">
        <f aca="true" t="shared" si="1" ref="D45:K45">SUM(D2:D44)</f>
        <v>2193.899999999999</v>
      </c>
      <c r="E45">
        <f t="shared" si="1"/>
        <v>24700.370000000003</v>
      </c>
      <c r="F45">
        <f t="shared" si="1"/>
        <v>2788.8399999999997</v>
      </c>
      <c r="G45">
        <f t="shared" si="1"/>
        <v>158.95</v>
      </c>
      <c r="H45">
        <f t="shared" si="1"/>
        <v>21</v>
      </c>
      <c r="I45">
        <f t="shared" si="1"/>
        <v>122.8</v>
      </c>
      <c r="J45">
        <f t="shared" si="1"/>
        <v>0</v>
      </c>
      <c r="K45">
        <f t="shared" si="1"/>
        <v>29985.840000000007</v>
      </c>
      <c r="L45" s="20">
        <f t="shared" si="0"/>
        <v>7.3164533659887425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abSelected="1" zoomScale="80" zoomScaleNormal="80" workbookViewId="0" topLeftCell="D1">
      <selection activeCell="X13" sqref="O5:X13"/>
    </sheetView>
  </sheetViews>
  <sheetFormatPr defaultColWidth="9.140625" defaultRowHeight="15"/>
  <cols>
    <col min="3" max="3" width="30.140625" style="0" customWidth="1"/>
    <col min="16" max="16" width="18.8515625" style="0" customWidth="1"/>
  </cols>
  <sheetData>
    <row r="1" spans="1:12" ht="25.5">
      <c r="A1" s="18" t="s">
        <v>67</v>
      </c>
      <c r="B1" s="18" t="s">
        <v>68</v>
      </c>
      <c r="C1" s="18" t="s">
        <v>69</v>
      </c>
      <c r="D1" s="18" t="s">
        <v>70</v>
      </c>
      <c r="E1" s="18" t="s">
        <v>71</v>
      </c>
      <c r="F1" s="18" t="s">
        <v>72</v>
      </c>
      <c r="G1" s="18" t="s">
        <v>73</v>
      </c>
      <c r="H1" s="18" t="s">
        <v>74</v>
      </c>
      <c r="I1" s="18" t="s">
        <v>75</v>
      </c>
      <c r="J1" s="18" t="s">
        <v>76</v>
      </c>
      <c r="K1" s="18" t="s">
        <v>77</v>
      </c>
      <c r="L1" s="18" t="s">
        <v>124</v>
      </c>
    </row>
    <row r="2" spans="1:12" ht="15">
      <c r="A2">
        <v>2022</v>
      </c>
      <c r="B2">
        <v>2</v>
      </c>
      <c r="C2" t="s">
        <v>23</v>
      </c>
      <c r="D2">
        <v>78.2</v>
      </c>
      <c r="E2">
        <v>817.96</v>
      </c>
      <c r="F2">
        <v>205.2</v>
      </c>
      <c r="G2">
        <v>0</v>
      </c>
      <c r="H2">
        <v>0</v>
      </c>
      <c r="I2">
        <v>0</v>
      </c>
      <c r="J2">
        <v>0</v>
      </c>
      <c r="K2">
        <v>1101.36</v>
      </c>
      <c r="L2" s="4">
        <f>D2/K2</f>
        <v>0.07100312341105543</v>
      </c>
    </row>
    <row r="3" spans="1:12" ht="15">
      <c r="A3">
        <v>2022</v>
      </c>
      <c r="B3">
        <v>3</v>
      </c>
      <c r="C3" t="s">
        <v>24</v>
      </c>
      <c r="D3">
        <v>38.12</v>
      </c>
      <c r="E3">
        <v>304.98</v>
      </c>
      <c r="F3">
        <v>20.1</v>
      </c>
      <c r="G3">
        <v>0</v>
      </c>
      <c r="H3">
        <v>0</v>
      </c>
      <c r="I3">
        <v>0</v>
      </c>
      <c r="J3">
        <v>0</v>
      </c>
      <c r="K3">
        <v>363.2</v>
      </c>
      <c r="L3" s="4">
        <f aca="true" t="shared" si="0" ref="L3:L46">D3/K3</f>
        <v>0.10495594713656388</v>
      </c>
    </row>
    <row r="4" spans="1:12" ht="15.75" thickBot="1">
      <c r="A4">
        <v>2022</v>
      </c>
      <c r="B4">
        <v>4</v>
      </c>
      <c r="C4" t="s">
        <v>25</v>
      </c>
      <c r="D4">
        <v>64.39</v>
      </c>
      <c r="E4">
        <v>324.1</v>
      </c>
      <c r="F4">
        <v>54.13</v>
      </c>
      <c r="G4">
        <v>0</v>
      </c>
      <c r="H4">
        <v>0</v>
      </c>
      <c r="I4">
        <v>0</v>
      </c>
      <c r="J4">
        <v>0</v>
      </c>
      <c r="K4">
        <v>442.63</v>
      </c>
      <c r="L4" s="4">
        <f t="shared" si="0"/>
        <v>0.14547138693717102</v>
      </c>
    </row>
    <row r="5" spans="1:24" ht="16.5" thickBot="1" thickTop="1">
      <c r="A5">
        <v>2022</v>
      </c>
      <c r="B5">
        <v>35</v>
      </c>
      <c r="C5" t="s">
        <v>56</v>
      </c>
      <c r="D5">
        <v>35.3</v>
      </c>
      <c r="E5">
        <v>912.62</v>
      </c>
      <c r="F5">
        <v>19.5</v>
      </c>
      <c r="G5">
        <v>0</v>
      </c>
      <c r="H5">
        <v>0</v>
      </c>
      <c r="I5">
        <v>0</v>
      </c>
      <c r="J5">
        <v>0</v>
      </c>
      <c r="K5">
        <v>967.42</v>
      </c>
      <c r="L5" s="4">
        <f t="shared" si="0"/>
        <v>0.03648880527588844</v>
      </c>
      <c r="O5" s="21">
        <v>2022</v>
      </c>
      <c r="P5" s="22"/>
      <c r="Q5" s="22"/>
      <c r="R5" s="22"/>
      <c r="S5" s="22"/>
      <c r="T5" s="22"/>
      <c r="U5" s="22"/>
      <c r="V5" s="22"/>
      <c r="W5" s="22"/>
      <c r="X5" s="22"/>
    </row>
    <row r="6" spans="1:24" ht="15.75" thickTop="1">
      <c r="A6">
        <v>2022</v>
      </c>
      <c r="B6">
        <v>39</v>
      </c>
      <c r="C6" t="s">
        <v>60</v>
      </c>
      <c r="D6">
        <v>62.35</v>
      </c>
      <c r="E6">
        <v>1252.89</v>
      </c>
      <c r="F6">
        <v>113.05</v>
      </c>
      <c r="G6">
        <v>0</v>
      </c>
      <c r="H6">
        <v>0</v>
      </c>
      <c r="I6">
        <v>0</v>
      </c>
      <c r="J6">
        <v>0</v>
      </c>
      <c r="K6">
        <v>1428.29</v>
      </c>
      <c r="L6" s="4">
        <f t="shared" si="0"/>
        <v>0.043653599759152555</v>
      </c>
      <c r="O6" s="23" t="s">
        <v>128</v>
      </c>
      <c r="P6" s="24" t="s">
        <v>129</v>
      </c>
      <c r="Q6" s="24" t="s">
        <v>70</v>
      </c>
      <c r="R6" s="24" t="s">
        <v>71</v>
      </c>
      <c r="S6" s="24" t="s">
        <v>130</v>
      </c>
      <c r="T6" s="24" t="s">
        <v>131</v>
      </c>
      <c r="U6" s="24" t="s">
        <v>74</v>
      </c>
      <c r="V6" s="24" t="s">
        <v>75</v>
      </c>
      <c r="W6" s="24" t="s">
        <v>76</v>
      </c>
      <c r="X6" s="24" t="s">
        <v>21</v>
      </c>
    </row>
    <row r="7" spans="1:24" ht="15">
      <c r="A7">
        <v>2022</v>
      </c>
      <c r="B7">
        <v>37</v>
      </c>
      <c r="C7" t="s">
        <v>58</v>
      </c>
      <c r="D7">
        <v>0</v>
      </c>
      <c r="E7">
        <v>486.5</v>
      </c>
      <c r="F7">
        <v>0</v>
      </c>
      <c r="G7">
        <v>0</v>
      </c>
      <c r="H7">
        <v>0</v>
      </c>
      <c r="I7">
        <v>0</v>
      </c>
      <c r="J7">
        <v>0</v>
      </c>
      <c r="K7">
        <v>486.5</v>
      </c>
      <c r="L7" s="4">
        <f t="shared" si="0"/>
        <v>0</v>
      </c>
      <c r="O7" s="25">
        <v>13</v>
      </c>
      <c r="P7" s="26" t="s">
        <v>34</v>
      </c>
      <c r="Q7" s="15">
        <f>D31</f>
        <v>117.3</v>
      </c>
      <c r="R7" s="15">
        <f>E31</f>
        <v>266.2</v>
      </c>
      <c r="S7" s="15">
        <f>F31</f>
        <v>707.65</v>
      </c>
      <c r="T7" s="15">
        <f>G31</f>
        <v>184.5</v>
      </c>
      <c r="U7" s="15">
        <f>H31</f>
        <v>31.5</v>
      </c>
      <c r="V7" s="15">
        <f>I31</f>
        <v>192</v>
      </c>
      <c r="W7" s="15">
        <v>0</v>
      </c>
      <c r="X7" s="15">
        <f>SUM(Q7:W7)</f>
        <v>1499.15</v>
      </c>
    </row>
    <row r="8" spans="1:24" ht="15">
      <c r="A8">
        <v>2022</v>
      </c>
      <c r="B8">
        <v>5</v>
      </c>
      <c r="C8" t="s">
        <v>26</v>
      </c>
      <c r="D8">
        <v>227.6</v>
      </c>
      <c r="E8">
        <v>855.88</v>
      </c>
      <c r="F8">
        <v>141.95</v>
      </c>
      <c r="G8">
        <v>0</v>
      </c>
      <c r="H8">
        <v>0</v>
      </c>
      <c r="I8">
        <v>0</v>
      </c>
      <c r="J8">
        <v>0</v>
      </c>
      <c r="K8">
        <v>1225.43</v>
      </c>
      <c r="L8" s="4">
        <f t="shared" si="0"/>
        <v>0.18573072309311833</v>
      </c>
      <c r="O8" s="25"/>
      <c r="P8" s="26"/>
      <c r="Q8" s="26"/>
      <c r="R8" s="26"/>
      <c r="S8" s="26"/>
      <c r="T8" s="26"/>
      <c r="U8" s="26"/>
      <c r="V8" s="26"/>
      <c r="W8" s="26"/>
      <c r="X8" s="26"/>
    </row>
    <row r="9" spans="1:24" ht="15">
      <c r="A9">
        <v>2022</v>
      </c>
      <c r="B9">
        <v>98</v>
      </c>
      <c r="C9" t="s">
        <v>86</v>
      </c>
      <c r="D9">
        <v>0</v>
      </c>
      <c r="E9">
        <v>65.8</v>
      </c>
      <c r="F9">
        <v>0</v>
      </c>
      <c r="G9">
        <v>0</v>
      </c>
      <c r="H9">
        <v>0</v>
      </c>
      <c r="I9">
        <v>0</v>
      </c>
      <c r="J9">
        <v>0</v>
      </c>
      <c r="K9">
        <v>65.8</v>
      </c>
      <c r="L9" s="4">
        <f t="shared" si="0"/>
        <v>0</v>
      </c>
      <c r="O9" s="27" t="s">
        <v>132</v>
      </c>
      <c r="P9" s="28" t="s">
        <v>19</v>
      </c>
      <c r="Q9" s="32">
        <v>72</v>
      </c>
      <c r="R9" s="32">
        <v>139.5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>
        <f>SUM(Q9:W9)</f>
        <v>211.5</v>
      </c>
    </row>
    <row r="10" spans="1:24" ht="15">
      <c r="A10">
        <v>2022</v>
      </c>
      <c r="B10">
        <v>6</v>
      </c>
      <c r="C10" t="s">
        <v>27</v>
      </c>
      <c r="D10">
        <v>151.96</v>
      </c>
      <c r="E10">
        <v>1060.71</v>
      </c>
      <c r="F10">
        <v>19.75</v>
      </c>
      <c r="G10">
        <v>0</v>
      </c>
      <c r="H10">
        <v>0</v>
      </c>
      <c r="I10">
        <v>0</v>
      </c>
      <c r="J10">
        <v>0</v>
      </c>
      <c r="K10">
        <v>1232.42</v>
      </c>
      <c r="L10" s="4">
        <f t="shared" si="0"/>
        <v>0.12330212103016829</v>
      </c>
      <c r="O10" s="27" t="s">
        <v>133</v>
      </c>
      <c r="P10" s="28" t="s">
        <v>134</v>
      </c>
      <c r="Q10" s="32">
        <v>0</v>
      </c>
      <c r="R10" s="32">
        <v>2105.75</v>
      </c>
      <c r="S10" s="32">
        <v>145.5</v>
      </c>
      <c r="T10" s="32">
        <v>0</v>
      </c>
      <c r="U10" s="32">
        <v>0</v>
      </c>
      <c r="V10" s="32">
        <v>0</v>
      </c>
      <c r="W10" s="32">
        <v>0</v>
      </c>
      <c r="X10">
        <f>Q10+R10+S10+T10+U10+W10+V10</f>
        <v>2251.25</v>
      </c>
    </row>
    <row r="11" spans="1:24" ht="15">
      <c r="A11">
        <v>2022</v>
      </c>
      <c r="B11">
        <v>7</v>
      </c>
      <c r="C11" t="s">
        <v>28</v>
      </c>
      <c r="D11">
        <v>144.18</v>
      </c>
      <c r="E11">
        <v>1368.28</v>
      </c>
      <c r="F11">
        <v>123.21</v>
      </c>
      <c r="G11">
        <v>0</v>
      </c>
      <c r="H11">
        <v>0</v>
      </c>
      <c r="I11">
        <v>0</v>
      </c>
      <c r="J11">
        <v>0</v>
      </c>
      <c r="K11">
        <v>1635.66</v>
      </c>
      <c r="L11" s="4">
        <f t="shared" si="0"/>
        <v>0.08814790359854738</v>
      </c>
      <c r="O11" s="25" t="s">
        <v>135</v>
      </c>
      <c r="P11" s="29" t="s">
        <v>21</v>
      </c>
      <c r="Q11">
        <v>4350.550000000002</v>
      </c>
      <c r="R11">
        <v>32825.35999999999</v>
      </c>
      <c r="S11">
        <v>4125.37</v>
      </c>
      <c r="T11">
        <v>184.5</v>
      </c>
      <c r="U11">
        <v>31.5</v>
      </c>
      <c r="V11">
        <v>192</v>
      </c>
      <c r="W11">
        <v>0</v>
      </c>
      <c r="X11">
        <f>SUM(Q11:W11)</f>
        <v>41709.28</v>
      </c>
    </row>
    <row r="12" spans="1:24" ht="15">
      <c r="A12">
        <v>2022</v>
      </c>
      <c r="B12">
        <v>44</v>
      </c>
      <c r="C12" t="s">
        <v>65</v>
      </c>
      <c r="D12">
        <v>45.65</v>
      </c>
      <c r="E12">
        <v>172.47</v>
      </c>
      <c r="F12">
        <v>92.6</v>
      </c>
      <c r="G12">
        <v>0</v>
      </c>
      <c r="H12">
        <v>0</v>
      </c>
      <c r="I12">
        <v>0</v>
      </c>
      <c r="J12">
        <v>0</v>
      </c>
      <c r="K12">
        <v>310.72</v>
      </c>
      <c r="L12" s="4">
        <f t="shared" si="0"/>
        <v>0.14691683831101954</v>
      </c>
      <c r="O12" s="25"/>
      <c r="P12" s="29" t="s">
        <v>136</v>
      </c>
      <c r="Q12" s="30">
        <f>Q11-Q7-Q9-Q10</f>
        <v>4161.250000000002</v>
      </c>
      <c r="R12" s="30">
        <f aca="true" t="shared" si="1" ref="R12:W12">R11-R7-R9-R10</f>
        <v>30313.909999999993</v>
      </c>
      <c r="S12" s="30">
        <f t="shared" si="1"/>
        <v>3272.22</v>
      </c>
      <c r="T12" s="30">
        <f>T11-T7-T9-T10</f>
        <v>0</v>
      </c>
      <c r="U12" s="30">
        <f>U11-U7-U9-U10</f>
        <v>0</v>
      </c>
      <c r="V12" s="30">
        <f t="shared" si="1"/>
        <v>0</v>
      </c>
      <c r="W12" s="30">
        <f t="shared" si="1"/>
        <v>0</v>
      </c>
      <c r="X12" s="30">
        <f>X11-X7-X9-X10</f>
        <v>37747.38</v>
      </c>
    </row>
    <row r="13" spans="1:24" ht="15">
      <c r="A13">
        <v>2022</v>
      </c>
      <c r="B13">
        <v>15</v>
      </c>
      <c r="C13" t="s">
        <v>36</v>
      </c>
      <c r="D13">
        <v>21.6</v>
      </c>
      <c r="E13">
        <v>483.33</v>
      </c>
      <c r="F13">
        <v>11</v>
      </c>
      <c r="G13">
        <v>0</v>
      </c>
      <c r="H13">
        <v>0</v>
      </c>
      <c r="I13">
        <v>0</v>
      </c>
      <c r="J13">
        <v>0</v>
      </c>
      <c r="K13">
        <v>515.93</v>
      </c>
      <c r="L13" s="4">
        <f t="shared" si="0"/>
        <v>0.04186614463202373</v>
      </c>
      <c r="O13" s="25"/>
      <c r="P13" s="29"/>
      <c r="Q13" s="31">
        <f>+Q12/X12</f>
        <v>0.1102394391345837</v>
      </c>
      <c r="R13" s="31">
        <f>+R12/X12</f>
        <v>0.8030732199161901</v>
      </c>
      <c r="S13" s="31">
        <f>+S12/X12</f>
        <v>0.08668734094922614</v>
      </c>
      <c r="T13" s="31">
        <f>+T12/X12</f>
        <v>0</v>
      </c>
      <c r="U13" s="31">
        <f>+U12/X12</f>
        <v>0</v>
      </c>
      <c r="V13" s="31">
        <f>+V12/X12</f>
        <v>0</v>
      </c>
      <c r="W13" s="31">
        <f>+W12/X12</f>
        <v>0</v>
      </c>
      <c r="X13" s="31">
        <f>X$9/X$9</f>
        <v>1</v>
      </c>
    </row>
    <row r="14" spans="1:12" ht="15">
      <c r="A14">
        <v>2022</v>
      </c>
      <c r="B14">
        <v>16</v>
      </c>
      <c r="C14" t="s">
        <v>126</v>
      </c>
      <c r="D14">
        <v>35.29</v>
      </c>
      <c r="E14">
        <v>627.78</v>
      </c>
      <c r="F14">
        <v>48.58</v>
      </c>
      <c r="G14">
        <v>0</v>
      </c>
      <c r="H14">
        <v>0</v>
      </c>
      <c r="I14">
        <v>0</v>
      </c>
      <c r="J14">
        <v>0</v>
      </c>
      <c r="K14">
        <v>711.66</v>
      </c>
      <c r="L14" s="4">
        <f t="shared" si="0"/>
        <v>0.04958828654132592</v>
      </c>
    </row>
    <row r="15" spans="1:12" ht="15">
      <c r="A15">
        <v>2022</v>
      </c>
      <c r="B15">
        <v>42</v>
      </c>
      <c r="C15" t="s">
        <v>63</v>
      </c>
      <c r="D15">
        <v>105.71</v>
      </c>
      <c r="E15">
        <v>575.38</v>
      </c>
      <c r="F15">
        <v>87.86</v>
      </c>
      <c r="G15">
        <v>0</v>
      </c>
      <c r="H15">
        <v>0</v>
      </c>
      <c r="I15">
        <v>0</v>
      </c>
      <c r="J15">
        <v>0</v>
      </c>
      <c r="K15">
        <v>768.95</v>
      </c>
      <c r="L15" s="4">
        <f t="shared" si="0"/>
        <v>0.1374731777098641</v>
      </c>
    </row>
    <row r="16" spans="1:12" ht="15">
      <c r="A16">
        <v>2022</v>
      </c>
      <c r="B16">
        <v>18</v>
      </c>
      <c r="C16" t="s">
        <v>39</v>
      </c>
      <c r="D16">
        <v>9</v>
      </c>
      <c r="E16">
        <v>140.14</v>
      </c>
      <c r="F16">
        <v>11.25</v>
      </c>
      <c r="G16">
        <v>0</v>
      </c>
      <c r="H16">
        <v>0</v>
      </c>
      <c r="I16">
        <v>0</v>
      </c>
      <c r="J16">
        <v>0</v>
      </c>
      <c r="K16">
        <v>160.39</v>
      </c>
      <c r="L16" s="4">
        <f t="shared" si="0"/>
        <v>0.056113224016459885</v>
      </c>
    </row>
    <row r="17" spans="1:19" ht="15">
      <c r="A17">
        <v>2022</v>
      </c>
      <c r="B17">
        <v>19</v>
      </c>
      <c r="C17" t="s">
        <v>40</v>
      </c>
      <c r="D17">
        <v>129.45</v>
      </c>
      <c r="E17">
        <v>767.74</v>
      </c>
      <c r="F17">
        <v>87.7</v>
      </c>
      <c r="G17">
        <v>0</v>
      </c>
      <c r="H17">
        <v>0</v>
      </c>
      <c r="I17">
        <v>0</v>
      </c>
      <c r="J17">
        <v>0</v>
      </c>
      <c r="K17">
        <v>984.89</v>
      </c>
      <c r="L17" s="4">
        <f t="shared" si="0"/>
        <v>0.1314359979287027</v>
      </c>
      <c r="S17" s="20"/>
    </row>
    <row r="18" spans="1:12" ht="15">
      <c r="A18">
        <v>2022</v>
      </c>
      <c r="B18">
        <v>20</v>
      </c>
      <c r="C18" t="s">
        <v>41</v>
      </c>
      <c r="D18">
        <v>110.84</v>
      </c>
      <c r="E18">
        <v>1297.29</v>
      </c>
      <c r="F18">
        <v>129.38</v>
      </c>
      <c r="G18">
        <v>0</v>
      </c>
      <c r="H18">
        <v>0</v>
      </c>
      <c r="I18">
        <v>0</v>
      </c>
      <c r="J18">
        <v>0</v>
      </c>
      <c r="K18">
        <v>1537.51</v>
      </c>
      <c r="L18" s="4">
        <f t="shared" si="0"/>
        <v>0.07209058802869575</v>
      </c>
    </row>
    <row r="19" spans="1:12" ht="15">
      <c r="A19">
        <v>2022</v>
      </c>
      <c r="B19">
        <v>11</v>
      </c>
      <c r="C19" t="s">
        <v>32</v>
      </c>
      <c r="D19">
        <v>85.4</v>
      </c>
      <c r="E19">
        <v>889.35</v>
      </c>
      <c r="F19">
        <v>66.7</v>
      </c>
      <c r="G19">
        <v>0</v>
      </c>
      <c r="H19">
        <v>0</v>
      </c>
      <c r="I19">
        <v>0</v>
      </c>
      <c r="J19">
        <v>0</v>
      </c>
      <c r="K19">
        <v>1041.45</v>
      </c>
      <c r="L19" s="4">
        <f t="shared" si="0"/>
        <v>0.0820010562196937</v>
      </c>
    </row>
    <row r="20" spans="1:12" ht="15">
      <c r="A20">
        <v>2022</v>
      </c>
      <c r="B20">
        <v>21</v>
      </c>
      <c r="C20" t="s">
        <v>42</v>
      </c>
      <c r="D20">
        <v>55</v>
      </c>
      <c r="E20">
        <v>889.75</v>
      </c>
      <c r="F20">
        <v>59.75</v>
      </c>
      <c r="G20">
        <v>0</v>
      </c>
      <c r="H20">
        <v>0</v>
      </c>
      <c r="I20">
        <v>0</v>
      </c>
      <c r="J20">
        <v>0</v>
      </c>
      <c r="K20">
        <v>1004.5</v>
      </c>
      <c r="L20" s="4">
        <f t="shared" si="0"/>
        <v>0.0547536087605774</v>
      </c>
    </row>
    <row r="21" spans="1:12" ht="15">
      <c r="A21">
        <v>2022</v>
      </c>
      <c r="B21">
        <v>40</v>
      </c>
      <c r="C21" t="s">
        <v>61</v>
      </c>
      <c r="D21">
        <v>0</v>
      </c>
      <c r="E21">
        <v>315.12</v>
      </c>
      <c r="F21">
        <v>5.9</v>
      </c>
      <c r="G21">
        <v>0</v>
      </c>
      <c r="H21">
        <v>0</v>
      </c>
      <c r="I21">
        <v>0</v>
      </c>
      <c r="J21">
        <v>0</v>
      </c>
      <c r="K21">
        <v>321.02</v>
      </c>
      <c r="L21" s="4">
        <f t="shared" si="0"/>
        <v>0</v>
      </c>
    </row>
    <row r="22" spans="1:12" ht="15">
      <c r="A22">
        <v>2022</v>
      </c>
      <c r="B22">
        <v>22</v>
      </c>
      <c r="C22" t="s">
        <v>43</v>
      </c>
      <c r="D22">
        <v>104.55</v>
      </c>
      <c r="E22">
        <v>1582.95</v>
      </c>
      <c r="F22">
        <v>55.2</v>
      </c>
      <c r="G22">
        <v>0</v>
      </c>
      <c r="H22">
        <v>0</v>
      </c>
      <c r="I22">
        <v>0</v>
      </c>
      <c r="J22">
        <v>0</v>
      </c>
      <c r="K22">
        <v>1742.7</v>
      </c>
      <c r="L22" s="4">
        <f t="shared" si="0"/>
        <v>0.059993114133241515</v>
      </c>
    </row>
    <row r="23" spans="1:12" ht="15">
      <c r="A23">
        <v>2022</v>
      </c>
      <c r="B23">
        <v>23</v>
      </c>
      <c r="C23" t="s">
        <v>44</v>
      </c>
      <c r="D23">
        <v>162.75</v>
      </c>
      <c r="E23">
        <v>783.32</v>
      </c>
      <c r="F23">
        <v>69.56</v>
      </c>
      <c r="G23">
        <v>0</v>
      </c>
      <c r="H23">
        <v>0</v>
      </c>
      <c r="I23">
        <v>0</v>
      </c>
      <c r="J23">
        <v>0</v>
      </c>
      <c r="K23">
        <v>1015.62</v>
      </c>
      <c r="L23" s="4">
        <f t="shared" si="0"/>
        <v>0.16024694275417972</v>
      </c>
    </row>
    <row r="24" spans="1:12" ht="15">
      <c r="A24">
        <v>2022</v>
      </c>
      <c r="B24">
        <v>14</v>
      </c>
      <c r="C24" t="s">
        <v>35</v>
      </c>
      <c r="D24">
        <v>33.4</v>
      </c>
      <c r="E24">
        <v>348.1</v>
      </c>
      <c r="F24">
        <v>0</v>
      </c>
      <c r="G24">
        <v>0</v>
      </c>
      <c r="H24">
        <v>0</v>
      </c>
      <c r="I24">
        <v>0</v>
      </c>
      <c r="J24">
        <v>0</v>
      </c>
      <c r="K24">
        <v>381.5</v>
      </c>
      <c r="L24" s="4">
        <f t="shared" si="0"/>
        <v>0.08754914809960682</v>
      </c>
    </row>
    <row r="25" spans="1:12" ht="15">
      <c r="A25">
        <v>2022</v>
      </c>
      <c r="B25">
        <v>24</v>
      </c>
      <c r="C25" t="s">
        <v>45</v>
      </c>
      <c r="D25">
        <v>0</v>
      </c>
      <c r="E25">
        <v>243.75</v>
      </c>
      <c r="F25">
        <v>6</v>
      </c>
      <c r="G25">
        <v>0</v>
      </c>
      <c r="H25">
        <v>0</v>
      </c>
      <c r="I25">
        <v>0</v>
      </c>
      <c r="J25">
        <v>0</v>
      </c>
      <c r="K25">
        <v>249.75</v>
      </c>
      <c r="L25" s="4">
        <f t="shared" si="0"/>
        <v>0</v>
      </c>
    </row>
    <row r="26" spans="1:12" ht="15">
      <c r="A26">
        <v>2022</v>
      </c>
      <c r="B26">
        <v>8</v>
      </c>
      <c r="C26" t="s">
        <v>29</v>
      </c>
      <c r="D26">
        <v>87.98</v>
      </c>
      <c r="E26">
        <v>649.11</v>
      </c>
      <c r="F26">
        <v>12</v>
      </c>
      <c r="G26">
        <v>0</v>
      </c>
      <c r="H26">
        <v>0</v>
      </c>
      <c r="I26">
        <v>0</v>
      </c>
      <c r="J26">
        <v>0</v>
      </c>
      <c r="K26">
        <v>749.09</v>
      </c>
      <c r="L26" s="4">
        <f t="shared" si="0"/>
        <v>0.1174491716616161</v>
      </c>
    </row>
    <row r="27" spans="1:12" ht="15">
      <c r="A27">
        <v>2022</v>
      </c>
      <c r="B27">
        <v>9</v>
      </c>
      <c r="C27" t="s">
        <v>30</v>
      </c>
      <c r="D27">
        <v>162.46</v>
      </c>
      <c r="E27">
        <v>853.76</v>
      </c>
      <c r="F27">
        <v>110.24</v>
      </c>
      <c r="G27">
        <v>0</v>
      </c>
      <c r="H27">
        <v>0</v>
      </c>
      <c r="I27">
        <v>0</v>
      </c>
      <c r="J27">
        <v>0</v>
      </c>
      <c r="K27">
        <v>1126.45</v>
      </c>
      <c r="L27" s="4">
        <f t="shared" si="0"/>
        <v>0.14422300146477873</v>
      </c>
    </row>
    <row r="28" spans="1:12" ht="15">
      <c r="A28">
        <v>2022</v>
      </c>
      <c r="B28">
        <v>10</v>
      </c>
      <c r="C28" t="s">
        <v>31</v>
      </c>
      <c r="D28">
        <v>83.75</v>
      </c>
      <c r="E28">
        <v>561.75</v>
      </c>
      <c r="F28">
        <v>41.79</v>
      </c>
      <c r="G28">
        <v>0</v>
      </c>
      <c r="H28">
        <v>0</v>
      </c>
      <c r="I28">
        <v>0</v>
      </c>
      <c r="J28">
        <v>0</v>
      </c>
      <c r="K28">
        <v>687.29</v>
      </c>
      <c r="L28" s="4">
        <f t="shared" si="0"/>
        <v>0.12185540310494843</v>
      </c>
    </row>
    <row r="29" spans="1:12" ht="15">
      <c r="A29">
        <v>2022</v>
      </c>
      <c r="B29">
        <v>12</v>
      </c>
      <c r="C29" t="s">
        <v>33</v>
      </c>
      <c r="D29">
        <v>215.08</v>
      </c>
      <c r="E29">
        <v>1175.46</v>
      </c>
      <c r="F29">
        <v>135.55</v>
      </c>
      <c r="G29">
        <v>0</v>
      </c>
      <c r="H29">
        <v>0</v>
      </c>
      <c r="I29">
        <v>0</v>
      </c>
      <c r="J29">
        <v>0</v>
      </c>
      <c r="K29">
        <v>1526.09</v>
      </c>
      <c r="L29" s="4">
        <f t="shared" si="0"/>
        <v>0.14093533146799994</v>
      </c>
    </row>
    <row r="30" spans="1:12" ht="15">
      <c r="A30">
        <v>2022</v>
      </c>
      <c r="B30">
        <v>17</v>
      </c>
      <c r="C30" t="s">
        <v>38</v>
      </c>
      <c r="D30">
        <v>121.78</v>
      </c>
      <c r="E30">
        <v>1160.73</v>
      </c>
      <c r="F30">
        <v>156.25</v>
      </c>
      <c r="G30">
        <v>0</v>
      </c>
      <c r="H30">
        <v>0</v>
      </c>
      <c r="I30">
        <v>0</v>
      </c>
      <c r="J30">
        <v>0</v>
      </c>
      <c r="K30">
        <v>1438.76</v>
      </c>
      <c r="L30" s="4">
        <f t="shared" si="0"/>
        <v>0.08464233089604938</v>
      </c>
    </row>
    <row r="31" spans="1:12" ht="15">
      <c r="A31">
        <v>2022</v>
      </c>
      <c r="B31">
        <v>13</v>
      </c>
      <c r="C31" t="s">
        <v>34</v>
      </c>
      <c r="D31">
        <v>117.3</v>
      </c>
      <c r="E31">
        <v>266.2</v>
      </c>
      <c r="F31">
        <v>707.65</v>
      </c>
      <c r="G31">
        <v>184.5</v>
      </c>
      <c r="H31">
        <v>31.5</v>
      </c>
      <c r="I31">
        <v>192</v>
      </c>
      <c r="J31">
        <v>0</v>
      </c>
      <c r="K31">
        <v>1499.15</v>
      </c>
      <c r="L31" s="4">
        <f t="shared" si="0"/>
        <v>0.07824433845845978</v>
      </c>
    </row>
    <row r="32" spans="1:12" ht="15">
      <c r="A32">
        <v>2022</v>
      </c>
      <c r="B32">
        <v>25</v>
      </c>
      <c r="C32" t="s">
        <v>46</v>
      </c>
      <c r="D32">
        <v>13.65</v>
      </c>
      <c r="E32">
        <v>575.3</v>
      </c>
      <c r="F32">
        <v>145.95</v>
      </c>
      <c r="G32">
        <v>0</v>
      </c>
      <c r="H32">
        <v>0</v>
      </c>
      <c r="I32">
        <v>0</v>
      </c>
      <c r="J32">
        <v>0</v>
      </c>
      <c r="K32">
        <v>734.9</v>
      </c>
      <c r="L32" s="4">
        <f t="shared" si="0"/>
        <v>0.018573955640223162</v>
      </c>
    </row>
    <row r="33" spans="1:12" ht="15">
      <c r="A33">
        <v>2022</v>
      </c>
      <c r="B33">
        <v>26</v>
      </c>
      <c r="C33" t="s">
        <v>47</v>
      </c>
      <c r="D33">
        <v>339.23</v>
      </c>
      <c r="E33">
        <v>1843.35</v>
      </c>
      <c r="F33">
        <v>258</v>
      </c>
      <c r="G33">
        <v>0</v>
      </c>
      <c r="H33">
        <v>0</v>
      </c>
      <c r="I33">
        <v>0</v>
      </c>
      <c r="J33">
        <v>0</v>
      </c>
      <c r="K33">
        <v>2440.58</v>
      </c>
      <c r="L33" s="4">
        <f t="shared" si="0"/>
        <v>0.13899564857533867</v>
      </c>
    </row>
    <row r="34" spans="1:12" ht="15">
      <c r="A34">
        <v>2022</v>
      </c>
      <c r="B34">
        <v>27</v>
      </c>
      <c r="C34" t="s">
        <v>48</v>
      </c>
      <c r="D34">
        <v>122.06</v>
      </c>
      <c r="E34">
        <v>835.66</v>
      </c>
      <c r="F34">
        <v>97.34</v>
      </c>
      <c r="G34">
        <v>0</v>
      </c>
      <c r="H34">
        <v>0</v>
      </c>
      <c r="I34">
        <v>0</v>
      </c>
      <c r="J34">
        <v>0</v>
      </c>
      <c r="K34">
        <v>1055.06</v>
      </c>
      <c r="L34" s="4">
        <f t="shared" si="0"/>
        <v>0.11569010293253465</v>
      </c>
    </row>
    <row r="35" spans="1:12" ht="15">
      <c r="A35">
        <v>2022</v>
      </c>
      <c r="B35">
        <v>28</v>
      </c>
      <c r="C35" t="s">
        <v>49</v>
      </c>
      <c r="D35">
        <v>332.9</v>
      </c>
      <c r="E35">
        <v>1733.01</v>
      </c>
      <c r="F35">
        <v>288.75</v>
      </c>
      <c r="G35">
        <v>0</v>
      </c>
      <c r="H35">
        <v>0</v>
      </c>
      <c r="I35">
        <v>0</v>
      </c>
      <c r="J35">
        <v>0</v>
      </c>
      <c r="K35">
        <v>2354.66</v>
      </c>
      <c r="L35" s="4">
        <f t="shared" si="0"/>
        <v>0.14137922247797982</v>
      </c>
    </row>
    <row r="36" spans="1:12" ht="15">
      <c r="A36">
        <v>2022</v>
      </c>
      <c r="B36">
        <v>29</v>
      </c>
      <c r="C36" t="s">
        <v>50</v>
      </c>
      <c r="D36">
        <v>78.5</v>
      </c>
      <c r="E36">
        <v>743.12</v>
      </c>
      <c r="F36">
        <v>12</v>
      </c>
      <c r="G36">
        <v>0</v>
      </c>
      <c r="H36">
        <v>0</v>
      </c>
      <c r="I36">
        <v>0</v>
      </c>
      <c r="J36">
        <v>0</v>
      </c>
      <c r="K36">
        <v>833.62</v>
      </c>
      <c r="L36" s="4">
        <f t="shared" si="0"/>
        <v>0.09416760634341786</v>
      </c>
    </row>
    <row r="37" spans="1:12" ht="15">
      <c r="A37">
        <v>2022</v>
      </c>
      <c r="B37">
        <v>30</v>
      </c>
      <c r="C37" t="s">
        <v>51</v>
      </c>
      <c r="D37">
        <v>84.76</v>
      </c>
      <c r="E37">
        <v>322.37</v>
      </c>
      <c r="F37">
        <v>31</v>
      </c>
      <c r="G37">
        <v>0</v>
      </c>
      <c r="H37">
        <v>0</v>
      </c>
      <c r="I37">
        <v>0</v>
      </c>
      <c r="J37">
        <v>0</v>
      </c>
      <c r="K37">
        <v>438.13</v>
      </c>
      <c r="L37" s="4">
        <f t="shared" si="0"/>
        <v>0.19345856252710383</v>
      </c>
    </row>
    <row r="38" spans="1:12" ht="15">
      <c r="A38">
        <v>2022</v>
      </c>
      <c r="B38">
        <v>36</v>
      </c>
      <c r="C38" t="s">
        <v>57</v>
      </c>
      <c r="D38">
        <v>189.04</v>
      </c>
      <c r="E38">
        <v>1011.96</v>
      </c>
      <c r="F38">
        <v>100.64</v>
      </c>
      <c r="G38">
        <v>0</v>
      </c>
      <c r="H38">
        <v>0</v>
      </c>
      <c r="I38">
        <v>0</v>
      </c>
      <c r="J38">
        <v>0</v>
      </c>
      <c r="K38">
        <v>1301.64</v>
      </c>
      <c r="L38" s="4">
        <f t="shared" si="0"/>
        <v>0.14523216864878152</v>
      </c>
    </row>
    <row r="39" spans="1:12" ht="15">
      <c r="A39">
        <v>2022</v>
      </c>
      <c r="B39">
        <v>43</v>
      </c>
      <c r="C39" t="s">
        <v>64</v>
      </c>
      <c r="D39">
        <v>61.95</v>
      </c>
      <c r="E39">
        <v>509.05</v>
      </c>
      <c r="F39">
        <v>93.8</v>
      </c>
      <c r="G39">
        <v>0</v>
      </c>
      <c r="H39">
        <v>0</v>
      </c>
      <c r="I39">
        <v>0</v>
      </c>
      <c r="J39">
        <v>0</v>
      </c>
      <c r="K39">
        <v>664.8</v>
      </c>
      <c r="L39" s="4">
        <f t="shared" si="0"/>
        <v>0.09318592057761733</v>
      </c>
    </row>
    <row r="40" spans="1:12" ht="15">
      <c r="A40">
        <v>2022</v>
      </c>
      <c r="B40">
        <v>31</v>
      </c>
      <c r="C40" t="s">
        <v>52</v>
      </c>
      <c r="D40">
        <v>118.55</v>
      </c>
      <c r="E40">
        <v>460.83</v>
      </c>
      <c r="F40">
        <v>52.9</v>
      </c>
      <c r="G40">
        <v>0</v>
      </c>
      <c r="H40">
        <v>0</v>
      </c>
      <c r="I40">
        <v>0</v>
      </c>
      <c r="J40">
        <v>0</v>
      </c>
      <c r="K40">
        <v>632.28</v>
      </c>
      <c r="L40" s="4">
        <f t="shared" si="0"/>
        <v>0.187496046055545</v>
      </c>
    </row>
    <row r="41" spans="1:12" ht="15">
      <c r="A41">
        <v>2022</v>
      </c>
      <c r="B41">
        <v>32</v>
      </c>
      <c r="C41" t="s">
        <v>53</v>
      </c>
      <c r="D41">
        <v>301.54</v>
      </c>
      <c r="E41">
        <v>1941.94</v>
      </c>
      <c r="F41">
        <v>227</v>
      </c>
      <c r="G41">
        <v>0</v>
      </c>
      <c r="H41">
        <v>0</v>
      </c>
      <c r="I41">
        <v>0</v>
      </c>
      <c r="J41">
        <v>0</v>
      </c>
      <c r="K41">
        <v>2470.48</v>
      </c>
      <c r="L41" s="4">
        <f t="shared" si="0"/>
        <v>0.12205725203199379</v>
      </c>
    </row>
    <row r="42" spans="1:12" ht="15">
      <c r="A42">
        <v>2022</v>
      </c>
      <c r="B42">
        <v>33</v>
      </c>
      <c r="C42" t="s">
        <v>54</v>
      </c>
      <c r="D42">
        <v>64.35</v>
      </c>
      <c r="E42">
        <v>609.09</v>
      </c>
      <c r="F42">
        <v>67.65</v>
      </c>
      <c r="G42">
        <v>0</v>
      </c>
      <c r="H42">
        <v>0</v>
      </c>
      <c r="I42">
        <v>0</v>
      </c>
      <c r="J42">
        <v>0</v>
      </c>
      <c r="K42">
        <v>741.09</v>
      </c>
      <c r="L42" s="4">
        <f t="shared" si="0"/>
        <v>0.08683155891996923</v>
      </c>
    </row>
    <row r="43" spans="1:12" ht="15">
      <c r="A43">
        <v>2022</v>
      </c>
      <c r="B43">
        <v>41</v>
      </c>
      <c r="C43" t="s">
        <v>62</v>
      </c>
      <c r="D43">
        <v>69.43</v>
      </c>
      <c r="E43">
        <v>297.6</v>
      </c>
      <c r="F43">
        <v>66.2</v>
      </c>
      <c r="G43">
        <v>0</v>
      </c>
      <c r="H43">
        <v>0</v>
      </c>
      <c r="I43">
        <v>0</v>
      </c>
      <c r="J43">
        <v>0</v>
      </c>
      <c r="K43">
        <v>433.23</v>
      </c>
      <c r="L43" s="4">
        <f t="shared" si="0"/>
        <v>0.16026129307758005</v>
      </c>
    </row>
    <row r="44" spans="1:12" ht="15">
      <c r="A44">
        <v>2022</v>
      </c>
      <c r="B44">
        <v>34</v>
      </c>
      <c r="C44" t="s">
        <v>55</v>
      </c>
      <c r="D44">
        <v>85.5</v>
      </c>
      <c r="E44">
        <v>666.78</v>
      </c>
      <c r="F44">
        <v>68.39</v>
      </c>
      <c r="G44">
        <v>0</v>
      </c>
      <c r="H44">
        <v>0</v>
      </c>
      <c r="I44">
        <v>0</v>
      </c>
      <c r="J44">
        <v>0</v>
      </c>
      <c r="K44">
        <v>820.66</v>
      </c>
      <c r="L44" s="4">
        <f t="shared" si="0"/>
        <v>0.10418443691662808</v>
      </c>
    </row>
    <row r="45" spans="1:12" ht="15">
      <c r="A45">
        <v>2022</v>
      </c>
      <c r="B45">
        <v>96</v>
      </c>
      <c r="C45" t="s">
        <v>123</v>
      </c>
      <c r="D45">
        <v>0</v>
      </c>
      <c r="E45">
        <v>42.1</v>
      </c>
      <c r="F45">
        <v>23.9</v>
      </c>
      <c r="G45">
        <v>0</v>
      </c>
      <c r="H45">
        <v>0</v>
      </c>
      <c r="I45">
        <v>0</v>
      </c>
      <c r="J45">
        <v>0</v>
      </c>
      <c r="K45">
        <v>66</v>
      </c>
      <c r="L45" s="4">
        <f t="shared" si="0"/>
        <v>0</v>
      </c>
    </row>
    <row r="46" spans="1:12" ht="15">
      <c r="A46" t="s">
        <v>77</v>
      </c>
      <c r="B46">
        <f>COUNTA(B2:B45)</f>
        <v>44</v>
      </c>
      <c r="D46">
        <f>SUM(D2:D45)</f>
        <v>4350.550000000002</v>
      </c>
      <c r="E46">
        <f aca="true" t="shared" si="2" ref="E46:K46">SUM(E2:E45)</f>
        <v>32825.35999999999</v>
      </c>
      <c r="F46">
        <f t="shared" si="2"/>
        <v>4125.37</v>
      </c>
      <c r="G46">
        <f t="shared" si="2"/>
        <v>184.5</v>
      </c>
      <c r="H46">
        <f t="shared" si="2"/>
        <v>31.5</v>
      </c>
      <c r="I46">
        <f t="shared" si="2"/>
        <v>192</v>
      </c>
      <c r="J46">
        <f t="shared" si="2"/>
        <v>0</v>
      </c>
      <c r="K46">
        <f t="shared" si="2"/>
        <v>41709.26000000001</v>
      </c>
      <c r="L46" s="4">
        <f t="shared" si="0"/>
        <v>0.10430657364815393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="50" zoomScaleNormal="50" workbookViewId="0" topLeftCell="B1">
      <selection activeCell="X9" sqref="X9"/>
    </sheetView>
  </sheetViews>
  <sheetFormatPr defaultColWidth="11.421875" defaultRowHeight="15"/>
  <cols>
    <col min="1" max="1" width="40.00390625" style="0" customWidth="1"/>
    <col min="2" max="3" width="11.421875" style="1" customWidth="1"/>
    <col min="23" max="23" width="11.7109375" style="0" customWidth="1"/>
    <col min="25" max="25" width="65.140625" style="0" customWidth="1"/>
  </cols>
  <sheetData>
    <row r="1" spans="2:25" s="3" customFormat="1" ht="15.75" thickBot="1">
      <c r="B1" s="5">
        <v>2000</v>
      </c>
      <c r="C1" s="6">
        <v>2001</v>
      </c>
      <c r="D1" s="6">
        <v>2002</v>
      </c>
      <c r="E1" s="6">
        <v>2003</v>
      </c>
      <c r="F1" s="6">
        <v>2004</v>
      </c>
      <c r="G1" s="6">
        <v>2005</v>
      </c>
      <c r="H1" s="6">
        <v>2006</v>
      </c>
      <c r="I1" s="6">
        <v>2007</v>
      </c>
      <c r="J1" s="6">
        <v>2008</v>
      </c>
      <c r="K1" s="6">
        <v>2009</v>
      </c>
      <c r="L1" s="6">
        <v>2010</v>
      </c>
      <c r="M1" s="6">
        <v>2011</v>
      </c>
      <c r="N1" s="6">
        <v>2012</v>
      </c>
      <c r="O1" s="6">
        <v>2013</v>
      </c>
      <c r="P1" s="6">
        <v>2014</v>
      </c>
      <c r="Q1" s="6">
        <v>2015</v>
      </c>
      <c r="R1" s="6">
        <v>2016</v>
      </c>
      <c r="S1" s="6">
        <v>2017</v>
      </c>
      <c r="T1" s="6">
        <v>2018</v>
      </c>
      <c r="U1" s="6">
        <v>2019</v>
      </c>
      <c r="V1" s="16">
        <v>2020</v>
      </c>
      <c r="W1" s="17">
        <v>2021</v>
      </c>
      <c r="X1" s="17">
        <v>2022</v>
      </c>
      <c r="Y1" s="12"/>
    </row>
    <row r="2" spans="1:25" ht="15">
      <c r="A2" s="11" t="s">
        <v>22</v>
      </c>
      <c r="B2" s="9">
        <v>0.06498194945848375</v>
      </c>
      <c r="C2" s="9">
        <v>0.09016393442622951</v>
      </c>
      <c r="D2" s="9">
        <v>0.1015625</v>
      </c>
      <c r="E2" s="9">
        <v>0.10870177414812729</v>
      </c>
      <c r="F2" s="9">
        <v>0.12379778051787917</v>
      </c>
      <c r="G2" s="9">
        <v>0.10331670090989141</v>
      </c>
      <c r="H2" s="4">
        <v>0.09287531806615777</v>
      </c>
      <c r="I2" s="4">
        <v>0.1328603676233473</v>
      </c>
      <c r="J2" s="4">
        <v>0.15882753919563738</v>
      </c>
      <c r="K2" s="4" t="s">
        <v>66</v>
      </c>
      <c r="L2" s="4" t="s">
        <v>66</v>
      </c>
      <c r="M2" s="4" t="s">
        <v>66</v>
      </c>
      <c r="N2" s="4" t="s">
        <v>66</v>
      </c>
      <c r="O2" s="4" t="s">
        <v>66</v>
      </c>
      <c r="P2" s="4" t="s">
        <v>66</v>
      </c>
      <c r="Q2" s="4" t="s">
        <v>66</v>
      </c>
      <c r="R2" s="4" t="s">
        <v>66</v>
      </c>
      <c r="S2" s="4" t="s">
        <v>66</v>
      </c>
      <c r="T2" s="4" t="s">
        <v>66</v>
      </c>
      <c r="U2" s="4" t="s">
        <v>66</v>
      </c>
      <c r="V2" s="4"/>
      <c r="W2" s="1"/>
      <c r="X2" s="4"/>
      <c r="Y2" s="11" t="s">
        <v>22</v>
      </c>
    </row>
    <row r="3" spans="1:25" ht="15">
      <c r="A3" s="7" t="s">
        <v>23</v>
      </c>
      <c r="B3" s="9">
        <v>0.0999086201644837</v>
      </c>
      <c r="C3" s="9">
        <v>0.16428807764420425</v>
      </c>
      <c r="D3" s="9">
        <v>0.09407437678790356</v>
      </c>
      <c r="E3" s="9">
        <v>0.05255561047948591</v>
      </c>
      <c r="F3" s="9">
        <v>0.026948507313163693</v>
      </c>
      <c r="G3" s="9">
        <v>0.02413860229706054</v>
      </c>
      <c r="H3" s="4">
        <v>0.022971845815158685</v>
      </c>
      <c r="I3" s="4">
        <v>0.028328611898016998</v>
      </c>
      <c r="J3" s="4">
        <v>0.01974699166923789</v>
      </c>
      <c r="K3" s="4">
        <v>0.022971488057370888</v>
      </c>
      <c r="L3" s="2">
        <f>+'[1]2010'!C2/'[1]2010'!$J2</f>
        <v>0.008138115444980528</v>
      </c>
      <c r="M3" s="4">
        <v>0.00480624812255933</v>
      </c>
      <c r="N3" s="2">
        <f>+'[1]2012'!C2/'[1]2012'!$J2</f>
        <v>0.0011361699710276659</v>
      </c>
      <c r="O3" s="4">
        <v>0</v>
      </c>
      <c r="P3" s="4">
        <v>0.002277782244017472</v>
      </c>
      <c r="Q3" s="4">
        <v>0.02852881497025719</v>
      </c>
      <c r="R3" s="4">
        <v>0.004778422766529804</v>
      </c>
      <c r="S3" s="4">
        <v>0.019760772243984332</v>
      </c>
      <c r="T3" s="4">
        <v>0.07483832255483698</v>
      </c>
      <c r="U3" s="4">
        <v>0.016114385427609908</v>
      </c>
      <c r="V3" s="1">
        <f>'2020'!L2</f>
        <v>0.013838421570957991</v>
      </c>
      <c r="W3" s="9">
        <v>0.03</v>
      </c>
      <c r="X3" s="4">
        <f>'2022'!L2</f>
        <v>0.07100312341105543</v>
      </c>
      <c r="Y3" s="7" t="s">
        <v>23</v>
      </c>
    </row>
    <row r="4" spans="1:25" ht="15">
      <c r="A4" s="7" t="s">
        <v>24</v>
      </c>
      <c r="B4" s="9">
        <v>0.04374123148869836</v>
      </c>
      <c r="C4" s="9">
        <v>0.10706472196900638</v>
      </c>
      <c r="D4" s="9">
        <v>0.10507454128440366</v>
      </c>
      <c r="E4" s="9">
        <v>0.022733445597262206</v>
      </c>
      <c r="F4" s="9">
        <v>0.05495011927998265</v>
      </c>
      <c r="G4" s="9">
        <v>0.03277276544432721</v>
      </c>
      <c r="H4" s="4">
        <v>0.0358691640524082</v>
      </c>
      <c r="I4" s="4">
        <v>0.03796174292334954</v>
      </c>
      <c r="J4" s="4">
        <v>0.05136079139220329</v>
      </c>
      <c r="K4" s="4">
        <v>0.04893517435057337</v>
      </c>
      <c r="L4" s="2">
        <f>+'[1]2010'!C3/'[1]2010'!$J3</f>
        <v>0.07290710716834915</v>
      </c>
      <c r="M4" s="4">
        <v>0.06394127259993256</v>
      </c>
      <c r="N4" s="2">
        <f>+'[1]2012'!C3/'[1]2012'!$J3</f>
        <v>0.05496367249861532</v>
      </c>
      <c r="O4" s="4">
        <v>0.030576789437109106</v>
      </c>
      <c r="P4" s="4">
        <v>0.037336538811787424</v>
      </c>
      <c r="Q4" s="4">
        <v>0.0386931155192532</v>
      </c>
      <c r="R4" s="4">
        <v>0.0460424427608723</v>
      </c>
      <c r="S4" s="4">
        <v>0.0479277410432603</v>
      </c>
      <c r="T4" s="4">
        <v>0.0478459778879146</v>
      </c>
      <c r="U4" s="4">
        <v>0.07035306334371756</v>
      </c>
      <c r="V4" s="1">
        <f>'2020'!L3</f>
        <v>0.054646037600071966</v>
      </c>
      <c r="W4" s="9">
        <v>0.085</v>
      </c>
      <c r="X4" s="4">
        <f>'2022'!L3</f>
        <v>0.10495594713656388</v>
      </c>
      <c r="Y4" s="7" t="s">
        <v>24</v>
      </c>
    </row>
    <row r="5" spans="1:25" ht="15">
      <c r="A5" s="7" t="s">
        <v>25</v>
      </c>
      <c r="B5" s="9">
        <v>0</v>
      </c>
      <c r="C5" s="9">
        <v>0.05188679245283019</v>
      </c>
      <c r="D5" s="9">
        <v>0.1046</v>
      </c>
      <c r="E5" s="9">
        <v>0.09405940594059406</v>
      </c>
      <c r="F5" s="9">
        <v>0.06100217864923747</v>
      </c>
      <c r="G5" s="9">
        <v>0.07103064066852367</v>
      </c>
      <c r="H5" s="4">
        <v>0.07647208768799388</v>
      </c>
      <c r="I5" s="4">
        <v>0.0429732868757259</v>
      </c>
      <c r="J5" s="4">
        <v>0.07548007548007549</v>
      </c>
      <c r="K5" s="4">
        <v>0.01021566401816118</v>
      </c>
      <c r="L5" s="2">
        <f>+'[1]2010'!C4/'[1]2010'!$J4</f>
        <v>0.012257633162469356</v>
      </c>
      <c r="M5" s="4">
        <v>0</v>
      </c>
      <c r="N5" s="2">
        <f>+'[1]2012'!C4/'[1]2012'!$J4</f>
        <v>0.03427200548352088</v>
      </c>
      <c r="O5" s="4">
        <v>0.028828136260990726</v>
      </c>
      <c r="P5" s="4">
        <v>0.03050330452465684</v>
      </c>
      <c r="Q5" s="4">
        <v>0.10389159138290478</v>
      </c>
      <c r="R5" s="4">
        <v>0.08597357108740646</v>
      </c>
      <c r="S5" s="4">
        <v>0.11073857649200114</v>
      </c>
      <c r="T5" s="4">
        <v>0.1459485698956324</v>
      </c>
      <c r="U5" s="4">
        <v>0.11744654477843199</v>
      </c>
      <c r="V5" s="1">
        <f>'2020'!L4</f>
        <v>0.1173965169106512</v>
      </c>
      <c r="W5" s="9">
        <v>0.123</v>
      </c>
      <c r="X5" s="4">
        <f>'2022'!L4</f>
        <v>0.14547138693717102</v>
      </c>
      <c r="Y5" s="7" t="s">
        <v>25</v>
      </c>
    </row>
    <row r="6" spans="1:25" ht="15">
      <c r="A6" s="7" t="s">
        <v>26</v>
      </c>
      <c r="B6" s="9">
        <v>0.012403100775193798</v>
      </c>
      <c r="C6" s="9">
        <v>0.028232005590496156</v>
      </c>
      <c r="D6" s="9">
        <v>0.04160465354071279</v>
      </c>
      <c r="E6" s="9">
        <v>0.039098376938267565</v>
      </c>
      <c r="F6" s="9">
        <v>0.056980778192655325</v>
      </c>
      <c r="G6" s="9">
        <v>0.03837465073420129</v>
      </c>
      <c r="H6" s="4">
        <v>0.03591854218764472</v>
      </c>
      <c r="I6" s="4">
        <v>0.032402589894785526</v>
      </c>
      <c r="J6" s="4">
        <v>0.011611112684432613</v>
      </c>
      <c r="K6" s="4">
        <v>0.010195302898259257</v>
      </c>
      <c r="L6" s="2">
        <f>+'[1]2010'!C5/'[1]2010'!$J5</f>
        <v>0</v>
      </c>
      <c r="M6" s="4">
        <v>0.000889886779020577</v>
      </c>
      <c r="N6" s="2">
        <f>+'[1]2012'!C5/'[1]2012'!$J5</f>
        <v>0.0033827356035750654</v>
      </c>
      <c r="O6" s="4">
        <v>0.002730781003366963</v>
      </c>
      <c r="P6" s="4">
        <v>0.01662798882175437</v>
      </c>
      <c r="Q6" s="4">
        <v>0.03157394943773531</v>
      </c>
      <c r="R6" s="4">
        <v>0.03563088594827492</v>
      </c>
      <c r="S6" s="4">
        <v>0.0636899054923983</v>
      </c>
      <c r="T6" s="4">
        <v>0.07676682078187506</v>
      </c>
      <c r="U6" s="4">
        <v>0.08444202011601298</v>
      </c>
      <c r="V6" s="1">
        <f>'2020'!L8</f>
        <v>0.10364253522733756</v>
      </c>
      <c r="W6" s="9">
        <v>0.119</v>
      </c>
      <c r="X6" s="4">
        <f>'2022'!L8</f>
        <v>0.18573072309311833</v>
      </c>
      <c r="Y6" s="7" t="s">
        <v>26</v>
      </c>
    </row>
    <row r="7" spans="1:25" ht="15">
      <c r="A7" s="7" t="s">
        <v>27</v>
      </c>
      <c r="B7" s="9">
        <v>0.09631145717463849</v>
      </c>
      <c r="C7" s="9">
        <v>0.11010318331503842</v>
      </c>
      <c r="D7" s="9">
        <v>0.11648332906966828</v>
      </c>
      <c r="E7" s="9">
        <v>0.11291122499586709</v>
      </c>
      <c r="F7" s="9">
        <v>0.09549978732454276</v>
      </c>
      <c r="G7" s="9">
        <v>0.08108108108108109</v>
      </c>
      <c r="H7" s="4">
        <v>0.07881773399014778</v>
      </c>
      <c r="I7" s="4">
        <v>0.09427542033626901</v>
      </c>
      <c r="J7" s="4">
        <v>0.1</v>
      </c>
      <c r="K7" s="4">
        <v>0.10623368146214099</v>
      </c>
      <c r="L7" s="2">
        <f>+'[1]2010'!C6/'[1]2010'!$J6</f>
        <v>0.05384628854606265</v>
      </c>
      <c r="M7" s="4">
        <v>0.06567270145544907</v>
      </c>
      <c r="N7" s="2">
        <f>+'[1]2012'!C6/'[1]2012'!$J6</f>
        <v>0.05453365072495131</v>
      </c>
      <c r="O7" s="4">
        <v>0.05022646755459886</v>
      </c>
      <c r="P7" s="4">
        <v>0.030369598007754368</v>
      </c>
      <c r="Q7" s="4">
        <v>0.07389082082759586</v>
      </c>
      <c r="R7" s="4">
        <v>0.09392477628635347</v>
      </c>
      <c r="S7" s="4">
        <v>0.08576175141950093</v>
      </c>
      <c r="T7" s="4">
        <v>0.05766340890892538</v>
      </c>
      <c r="U7" s="4">
        <v>0.06951946405215706</v>
      </c>
      <c r="V7" s="1">
        <f>'2020'!L10</f>
        <v>0.06164256277396998</v>
      </c>
      <c r="W7" s="9">
        <v>0.07</v>
      </c>
      <c r="X7" s="4">
        <f>'2022'!L10</f>
        <v>0.12330212103016829</v>
      </c>
      <c r="Y7" s="7" t="s">
        <v>27</v>
      </c>
    </row>
    <row r="8" spans="1:25" ht="15">
      <c r="A8" s="7" t="s">
        <v>28</v>
      </c>
      <c r="B8" s="9">
        <v>0.20642201834862384</v>
      </c>
      <c r="C8" s="9">
        <v>0.07944865454408696</v>
      </c>
      <c r="D8" s="9">
        <v>0.06566630294776395</v>
      </c>
      <c r="E8" s="9">
        <v>0.07766687461010606</v>
      </c>
      <c r="F8" s="9">
        <v>0.053218851364243466</v>
      </c>
      <c r="G8" s="9">
        <v>0.05977011494252874</v>
      </c>
      <c r="H8" s="4">
        <v>0.049450906491649876</v>
      </c>
      <c r="I8" s="4">
        <v>0.04869411243913236</v>
      </c>
      <c r="J8" s="4">
        <v>0.04859661879658244</v>
      </c>
      <c r="K8" s="4">
        <v>0.03501867852967177</v>
      </c>
      <c r="L8" s="2">
        <f>+'[1]2010'!C7/'[1]2010'!$J7</f>
        <v>0.04898419195064804</v>
      </c>
      <c r="M8" s="4">
        <v>0.09535774686777343</v>
      </c>
      <c r="N8" s="2">
        <f>+'[1]2012'!C7/'[1]2012'!$J7</f>
        <v>0.063918793115795</v>
      </c>
      <c r="O8" s="4">
        <v>0.05760315252665739</v>
      </c>
      <c r="P8" s="4">
        <v>0.08254393911940569</v>
      </c>
      <c r="Q8" s="4">
        <v>0.10240286511472951</v>
      </c>
      <c r="R8" s="4">
        <v>0.05594466068582101</v>
      </c>
      <c r="S8" s="4">
        <v>0.08113902708103495</v>
      </c>
      <c r="T8" s="4">
        <v>0.07073443611247238</v>
      </c>
      <c r="U8" s="4">
        <v>0.04107701277362591</v>
      </c>
      <c r="V8" s="1">
        <f>'2020'!L11</f>
        <v>0.05091380427738173</v>
      </c>
      <c r="W8" s="9">
        <v>0.102</v>
      </c>
      <c r="X8" s="4">
        <f>'2022'!L11</f>
        <v>0.08814790359854738</v>
      </c>
      <c r="Y8" s="7" t="s">
        <v>28</v>
      </c>
    </row>
    <row r="9" spans="1:25" ht="15">
      <c r="A9" s="7" t="s">
        <v>29</v>
      </c>
      <c r="B9" s="9">
        <v>0.9347482993197278</v>
      </c>
      <c r="C9" s="9">
        <v>0.19597069597069597</v>
      </c>
      <c r="D9" s="9">
        <v>0.1360544217687075</v>
      </c>
      <c r="E9" s="9">
        <v>0.15034965034965034</v>
      </c>
      <c r="F9" s="9">
        <v>0.08646188850967008</v>
      </c>
      <c r="G9" s="9">
        <v>0.06320907617504051</v>
      </c>
      <c r="H9" s="4">
        <v>0.07601078167115903</v>
      </c>
      <c r="I9" s="4">
        <v>0.06074766355140187</v>
      </c>
      <c r="J9" s="4">
        <v>0.04294803817603393</v>
      </c>
      <c r="K9" s="4">
        <v>0.06381856540084388</v>
      </c>
      <c r="L9" s="2">
        <f>+'[1]2010'!C8/'[1]2010'!$J8</f>
        <v>0.05518134715025907</v>
      </c>
      <c r="M9" s="4">
        <v>0.04337767495662233</v>
      </c>
      <c r="N9" s="2">
        <f>+'[1]2012'!C8/'[1]2012'!$J8</f>
        <v>0.006172839506172839</v>
      </c>
      <c r="O9" s="4">
        <v>0</v>
      </c>
      <c r="P9" s="4">
        <v>0.05379969298308538</v>
      </c>
      <c r="Q9" s="4">
        <v>0.11336402623612514</v>
      </c>
      <c r="R9" s="4">
        <v>0.09535987182647276</v>
      </c>
      <c r="S9" s="4">
        <v>0.0952260030472321</v>
      </c>
      <c r="T9" s="4">
        <v>0.09539132702054728</v>
      </c>
      <c r="U9" s="4">
        <v>0.10253433933062488</v>
      </c>
      <c r="V9" s="1">
        <f>'2020'!L26</f>
        <v>0.09904594899839507</v>
      </c>
      <c r="W9" s="9">
        <v>0.089</v>
      </c>
      <c r="X9" s="4">
        <f>'2022'!L26</f>
        <v>0.1174491716616161</v>
      </c>
      <c r="Y9" s="7" t="s">
        <v>29</v>
      </c>
    </row>
    <row r="10" spans="1:25" ht="15">
      <c r="A10" s="7" t="s">
        <v>30</v>
      </c>
      <c r="B10" s="9">
        <v>0.0383864671437866</v>
      </c>
      <c r="C10" s="9">
        <v>0.08190277947838863</v>
      </c>
      <c r="D10" s="9">
        <v>0.07345148912844875</v>
      </c>
      <c r="E10" s="9">
        <v>0.08894545033840458</v>
      </c>
      <c r="F10" s="9">
        <v>0.08329812015818841</v>
      </c>
      <c r="G10" s="9">
        <v>0.128408233645867</v>
      </c>
      <c r="H10" s="4">
        <v>0.091300648729129</v>
      </c>
      <c r="I10" s="4">
        <v>0.09413094925059164</v>
      </c>
      <c r="J10" s="4">
        <v>0.1141954528976125</v>
      </c>
      <c r="K10" s="4">
        <v>0.11075975359342916</v>
      </c>
      <c r="L10" s="2">
        <f>+'[1]2010'!C9/'[1]2010'!$J9</f>
        <v>0.13154818133353285</v>
      </c>
      <c r="M10" s="4">
        <v>0.07650903498654363</v>
      </c>
      <c r="N10" s="2">
        <f>+'[1]2012'!C9/'[1]2012'!$J9</f>
        <v>0.042882625018148636</v>
      </c>
      <c r="O10" s="4">
        <v>0.05277217922266878</v>
      </c>
      <c r="P10" s="4">
        <v>0.05677440766158186</v>
      </c>
      <c r="Q10" s="4">
        <v>0.11407796568859763</v>
      </c>
      <c r="R10" s="4">
        <v>0.09849464102978404</v>
      </c>
      <c r="S10" s="4">
        <v>0.11935178451363257</v>
      </c>
      <c r="T10" s="4">
        <v>0.10929800806823099</v>
      </c>
      <c r="U10" s="4">
        <v>0.10968021210973432</v>
      </c>
      <c r="V10" s="1">
        <f>'2020'!L27</f>
        <v>0.1150917248665633</v>
      </c>
      <c r="W10" s="9">
        <v>0.131</v>
      </c>
      <c r="X10" s="4">
        <f>'2022'!L27</f>
        <v>0.14422300146477873</v>
      </c>
      <c r="Y10" s="7" t="s">
        <v>30</v>
      </c>
    </row>
    <row r="11" spans="1:25" ht="15">
      <c r="A11" s="7" t="s">
        <v>31</v>
      </c>
      <c r="B11" s="9">
        <v>0.04500964492391227</v>
      </c>
      <c r="C11" s="9">
        <v>0.06221098265895953</v>
      </c>
      <c r="D11" s="9">
        <v>0.037824387321726174</v>
      </c>
      <c r="E11" s="9">
        <v>0.07012100773656021</v>
      </c>
      <c r="F11" s="9">
        <v>0.048364463188227444</v>
      </c>
      <c r="G11" s="9">
        <v>0.06706142041273958</v>
      </c>
      <c r="H11" s="4">
        <v>0.053282469836763664</v>
      </c>
      <c r="I11" s="4">
        <v>0.05105284819313546</v>
      </c>
      <c r="J11" s="4">
        <v>0.04579074067613299</v>
      </c>
      <c r="K11" s="4">
        <v>0.009345794392523364</v>
      </c>
      <c r="L11" s="2">
        <f>+'[1]2010'!C10/'[1]2010'!$J10</f>
        <v>0.002980235080943185</v>
      </c>
      <c r="M11" s="4">
        <v>0.024521454386322313</v>
      </c>
      <c r="N11" s="2">
        <f>+'[1]2012'!C10/'[1]2012'!$J10</f>
        <v>0.028040212213424256</v>
      </c>
      <c r="O11" s="4">
        <v>0.026413735142273985</v>
      </c>
      <c r="P11" s="4">
        <v>0</v>
      </c>
      <c r="Q11" s="4">
        <v>0.0865327106371607</v>
      </c>
      <c r="R11" s="4">
        <v>0.10558908722514732</v>
      </c>
      <c r="S11" s="4">
        <v>0.08387572971884856</v>
      </c>
      <c r="T11" s="4">
        <v>0.09485951757159634</v>
      </c>
      <c r="U11" s="4">
        <v>0.09840711680268717</v>
      </c>
      <c r="V11" s="1">
        <f>'2020'!L28</f>
        <v>0.1006510514106114</v>
      </c>
      <c r="W11" s="9">
        <v>0.108</v>
      </c>
      <c r="X11" s="4">
        <f>'2022'!L28</f>
        <v>0.12185540310494843</v>
      </c>
      <c r="Y11" s="7" t="s">
        <v>31</v>
      </c>
    </row>
    <row r="12" spans="1:25" ht="15">
      <c r="A12" s="7" t="s">
        <v>32</v>
      </c>
      <c r="B12" s="9">
        <v>0.015280699811759495</v>
      </c>
      <c r="C12" s="9">
        <v>0.07078758710583044</v>
      </c>
      <c r="D12" s="9">
        <v>0.07449684589966957</v>
      </c>
      <c r="E12" s="9">
        <v>0.07871888867451284</v>
      </c>
      <c r="F12" s="9">
        <v>0.06897591875722689</v>
      </c>
      <c r="G12" s="9">
        <v>0.0773862346014752</v>
      </c>
      <c r="H12" s="4">
        <v>0.08417183551573627</v>
      </c>
      <c r="I12" s="4">
        <v>0.08564191582825564</v>
      </c>
      <c r="J12" s="4">
        <v>0.08445495592345732</v>
      </c>
      <c r="K12" s="4">
        <v>0.08580183861082738</v>
      </c>
      <c r="L12" s="2">
        <f>+'[1]2010'!C11/'[1]2010'!$J11</f>
        <v>0.05494983051502187</v>
      </c>
      <c r="M12" s="4">
        <v>0.02610595303113053</v>
      </c>
      <c r="N12" s="2">
        <f>+'[1]2012'!C11/'[1]2012'!$J11</f>
        <v>0.03148628822931949</v>
      </c>
      <c r="O12" s="4">
        <v>0.06302382908792112</v>
      </c>
      <c r="P12" s="4">
        <v>0.06841677943166441</v>
      </c>
      <c r="Q12" s="4">
        <v>0.1071986369444839</v>
      </c>
      <c r="R12" s="4">
        <v>0.059439528023598816</v>
      </c>
      <c r="S12" s="4">
        <v>0.10289073983341498</v>
      </c>
      <c r="T12" s="4">
        <v>0.10896067222260485</v>
      </c>
      <c r="U12" s="4">
        <v>0.09371508379888267</v>
      </c>
      <c r="V12" s="1">
        <f>'2020'!L19</f>
        <v>0.062017491766992394</v>
      </c>
      <c r="W12" s="9">
        <v>0.07</v>
      </c>
      <c r="X12" s="4">
        <f>'2022'!L19</f>
        <v>0.0820010562196937</v>
      </c>
      <c r="Y12" s="7" t="s">
        <v>32</v>
      </c>
    </row>
    <row r="13" spans="1:25" ht="15">
      <c r="A13" s="7" t="s">
        <v>33</v>
      </c>
      <c r="B13" s="9">
        <v>0.05373594022930962</v>
      </c>
      <c r="C13" s="9">
        <v>0.09175353493652595</v>
      </c>
      <c r="D13" s="9">
        <v>0.06786833462859436</v>
      </c>
      <c r="E13" s="9">
        <v>0.08291213456795114</v>
      </c>
      <c r="F13" s="9">
        <v>0.09073515711867293</v>
      </c>
      <c r="G13" s="9">
        <v>0.0884323532999878</v>
      </c>
      <c r="H13" s="4">
        <v>0.06384539147670962</v>
      </c>
      <c r="I13" s="4">
        <v>0.04922224080667128</v>
      </c>
      <c r="J13" s="4">
        <v>0.07054362788900428</v>
      </c>
      <c r="K13" s="4">
        <v>0.030179756426228676</v>
      </c>
      <c r="L13" s="2">
        <f>+'[1]2010'!C12/'[1]2010'!$J12</f>
        <v>0.0640614851699502</v>
      </c>
      <c r="M13" s="4">
        <v>0.039359917408697896</v>
      </c>
      <c r="N13" s="2">
        <f>+'[1]2012'!C12/'[1]2012'!$J12</f>
        <v>0.036305524753766874</v>
      </c>
      <c r="O13" s="4">
        <v>0.0006769655695311336</v>
      </c>
      <c r="P13" s="4">
        <v>0.05352122854561879</v>
      </c>
      <c r="Q13" s="4">
        <v>0.0833438394899411</v>
      </c>
      <c r="R13" s="4">
        <v>0.05928232672418719</v>
      </c>
      <c r="S13" s="4">
        <v>0.06671027568777863</v>
      </c>
      <c r="T13" s="4">
        <v>0.06178688061927992</v>
      </c>
      <c r="U13" s="4">
        <v>0.059098577468602254</v>
      </c>
      <c r="V13" s="1">
        <f>'2020'!L29</f>
        <v>0.05993964265948226</v>
      </c>
      <c r="W13" s="9">
        <v>0.036</v>
      </c>
      <c r="X13" s="4">
        <f>'2022'!L29</f>
        <v>0.14093533146799994</v>
      </c>
      <c r="Y13" s="7" t="s">
        <v>33</v>
      </c>
    </row>
    <row r="14" spans="1:25" ht="15">
      <c r="A14" s="7" t="s">
        <v>34</v>
      </c>
      <c r="B14" s="9">
        <v>0.08589781894233642</v>
      </c>
      <c r="C14" s="9">
        <v>0.08899622841262489</v>
      </c>
      <c r="D14" s="9">
        <v>0.08863525983487129</v>
      </c>
      <c r="E14" s="9">
        <v>0.09001720650828629</v>
      </c>
      <c r="F14" s="9">
        <v>0.08851736280095045</v>
      </c>
      <c r="G14" s="9">
        <v>0.09178140525195175</v>
      </c>
      <c r="H14" s="4">
        <v>0.09621739724156766</v>
      </c>
      <c r="I14" s="4">
        <v>0.09514334557071995</v>
      </c>
      <c r="J14" s="4">
        <v>0.10131487889273356</v>
      </c>
      <c r="K14" s="4">
        <v>0.1022798697217302</v>
      </c>
      <c r="L14" s="2">
        <f>+'[1]2010'!C13/'[1]2010'!$J13</f>
        <v>0.11353067573201629</v>
      </c>
      <c r="M14" s="4">
        <v>0.10402653067609423</v>
      </c>
      <c r="N14" s="2">
        <f>+'[1]2012'!C13/'[1]2012'!$J13</f>
        <v>0.09966374844748721</v>
      </c>
      <c r="O14" s="4">
        <v>0.10755239224990115</v>
      </c>
      <c r="P14" s="4">
        <v>0.13286377220778833</v>
      </c>
      <c r="Q14" s="4">
        <v>0.11934957510743481</v>
      </c>
      <c r="R14" s="4">
        <v>0.09898451123192123</v>
      </c>
      <c r="S14" s="4">
        <v>0.10218899585865648</v>
      </c>
      <c r="T14" s="4">
        <v>0.11230775677827598</v>
      </c>
      <c r="U14" s="4">
        <v>0.09292537595762793</v>
      </c>
      <c r="V14" s="1">
        <f>'2020'!L31</f>
        <v>0.08459149299528014</v>
      </c>
      <c r="W14" s="9">
        <v>0.085</v>
      </c>
      <c r="X14" s="4">
        <f>'2022'!L31</f>
        <v>0.07824433845845978</v>
      </c>
      <c r="Y14" s="7" t="s">
        <v>34</v>
      </c>
    </row>
    <row r="15" spans="1:25" ht="15">
      <c r="A15" s="7" t="s">
        <v>35</v>
      </c>
      <c r="B15" s="9">
        <v>0.25592324260818483</v>
      </c>
      <c r="C15" s="9">
        <v>0.040550618358088375</v>
      </c>
      <c r="D15" s="9">
        <v>0.05470876900934644</v>
      </c>
      <c r="E15" s="9">
        <v>0.05526573198565373</v>
      </c>
      <c r="F15" s="9">
        <v>0.07755946225439504</v>
      </c>
      <c r="G15" s="9">
        <v>0.045918771277016865</v>
      </c>
      <c r="H15" s="4">
        <v>0.043259042747533796</v>
      </c>
      <c r="I15" s="4">
        <v>0.04727050930161635</v>
      </c>
      <c r="J15" s="4">
        <v>0.07126524390243902</v>
      </c>
      <c r="K15" s="4">
        <v>0.0859497645211931</v>
      </c>
      <c r="L15" s="2">
        <f>+'[1]2010'!C14/'[1]2010'!$J14</f>
        <v>0.07409717890067236</v>
      </c>
      <c r="M15" s="4">
        <v>0.030279503105590064</v>
      </c>
      <c r="N15" s="2">
        <f>+'[1]2012'!C14/'[1]2012'!$J14</f>
        <v>0.006770098730606488</v>
      </c>
      <c r="O15" s="4">
        <v>0.0014822657490735837</v>
      </c>
      <c r="P15" s="4">
        <v>0.02986242584879465</v>
      </c>
      <c r="Q15" s="4">
        <v>0.05366152816881777</v>
      </c>
      <c r="R15" s="4">
        <v>0.036933490288404945</v>
      </c>
      <c r="S15" s="4">
        <v>0.025550078153180233</v>
      </c>
      <c r="T15" s="4">
        <v>0.047078931013051585</v>
      </c>
      <c r="U15" s="4">
        <v>0.053474114441416885</v>
      </c>
      <c r="V15" s="1">
        <f>'2020'!L24</f>
        <v>0.036648313833448035</v>
      </c>
      <c r="W15" s="9">
        <v>0.039</v>
      </c>
      <c r="X15" s="4">
        <f>'2022'!L24</f>
        <v>0.08754914809960682</v>
      </c>
      <c r="Y15" s="7" t="s">
        <v>35</v>
      </c>
    </row>
    <row r="16" spans="1:25" ht="15">
      <c r="A16" s="7" t="s">
        <v>36</v>
      </c>
      <c r="B16" s="9">
        <v>0.0026797677534613666</v>
      </c>
      <c r="C16" s="9">
        <v>0.008226691042047532</v>
      </c>
      <c r="D16" s="9">
        <v>0.0012043452777621658</v>
      </c>
      <c r="E16" s="9">
        <v>0.004951516401898081</v>
      </c>
      <c r="F16" s="9">
        <v>0.004753491835877772</v>
      </c>
      <c r="G16" s="9">
        <v>0.00711389343387636</v>
      </c>
      <c r="H16" s="4">
        <v>0.009186110600771633</v>
      </c>
      <c r="I16" s="4">
        <v>0.002432340397930889</v>
      </c>
      <c r="J16" s="4">
        <v>0.0027033602768240924</v>
      </c>
      <c r="K16" s="4">
        <v>0.0028812078023107285</v>
      </c>
      <c r="L16" s="2">
        <f>+'[1]2010'!C15/'[1]2010'!$J15</f>
        <v>0.0033940491005769883</v>
      </c>
      <c r="M16" s="4">
        <v>0</v>
      </c>
      <c r="N16" s="2">
        <f>+'[1]2012'!C15/'[1]2012'!$J15</f>
        <v>0</v>
      </c>
      <c r="O16" s="4">
        <v>0</v>
      </c>
      <c r="P16" s="4">
        <v>0</v>
      </c>
      <c r="Q16" s="4">
        <v>0.01090323380002478</v>
      </c>
      <c r="R16" s="4">
        <v>0.045574258559487005</v>
      </c>
      <c r="S16" s="4">
        <v>0.030653093903694386</v>
      </c>
      <c r="T16" s="4">
        <v>0.02496016994158258</v>
      </c>
      <c r="U16" s="4">
        <v>0.02657467739874792</v>
      </c>
      <c r="V16" s="1">
        <f>'2020'!L13</f>
        <v>0.058151218286862594</v>
      </c>
      <c r="W16" s="9">
        <v>0.056</v>
      </c>
      <c r="X16" s="4">
        <f>'2022'!L13</f>
        <v>0.04186614463202373</v>
      </c>
      <c r="Y16" s="7" t="s">
        <v>36</v>
      </c>
    </row>
    <row r="17" spans="1:25" ht="15">
      <c r="A17" s="7" t="s">
        <v>37</v>
      </c>
      <c r="B17" s="9">
        <v>0.024211772301732486</v>
      </c>
      <c r="C17" s="9">
        <v>0.030529500338449214</v>
      </c>
      <c r="D17" s="9">
        <v>0.03701775695528949</v>
      </c>
      <c r="E17" s="9">
        <v>0.022161387042106635</v>
      </c>
      <c r="F17" s="9">
        <v>0.01863947021473276</v>
      </c>
      <c r="G17" s="9">
        <v>0.020727040816326533</v>
      </c>
      <c r="H17" s="4">
        <v>0.026611601494903082</v>
      </c>
      <c r="I17" s="4">
        <v>0.01771913803208527</v>
      </c>
      <c r="J17" s="4">
        <v>0.03514824518170735</v>
      </c>
      <c r="K17" s="4">
        <v>0.02714254132789664</v>
      </c>
      <c r="L17" s="2">
        <f>+'[1]2010'!C16/'[1]2010'!$J16</f>
        <v>0.015101300650325163</v>
      </c>
      <c r="M17" s="4">
        <v>0</v>
      </c>
      <c r="N17" s="2">
        <f>+'[1]2012'!C16/'[1]2012'!$J16</f>
        <v>0.006052384430762809</v>
      </c>
      <c r="O17" s="4">
        <v>0.010590883014871363</v>
      </c>
      <c r="P17" s="4">
        <v>0.011949865632847261</v>
      </c>
      <c r="Q17" s="4">
        <v>0.010097028292426537</v>
      </c>
      <c r="R17" s="4">
        <v>0.012046939036885246</v>
      </c>
      <c r="S17" s="4">
        <v>0.017983399938518288</v>
      </c>
      <c r="T17" s="4">
        <v>0.008498650445785693</v>
      </c>
      <c r="U17" s="4">
        <v>0.009353661958656815</v>
      </c>
      <c r="V17" s="1">
        <f>'2020'!L14</f>
        <v>0.007307211405745091</v>
      </c>
      <c r="W17" s="9">
        <v>0.023</v>
      </c>
      <c r="X17" s="4">
        <f>'2022'!L14</f>
        <v>0.04958828654132592</v>
      </c>
      <c r="Y17" s="7" t="s">
        <v>37</v>
      </c>
    </row>
    <row r="18" spans="1:25" ht="15">
      <c r="A18" s="7" t="s">
        <v>38</v>
      </c>
      <c r="B18" s="9">
        <v>0.1615702479338843</v>
      </c>
      <c r="C18" s="9">
        <v>0.09885535900104059</v>
      </c>
      <c r="D18" s="9">
        <v>0.15272852076421461</v>
      </c>
      <c r="E18" s="9">
        <v>0.1987033257293793</v>
      </c>
      <c r="F18" s="9">
        <v>0.1631986944104447</v>
      </c>
      <c r="G18" s="9">
        <v>0.18502140636912792</v>
      </c>
      <c r="H18" s="4">
        <v>0.16960941680042804</v>
      </c>
      <c r="I18" s="4">
        <v>0.1716772361822379</v>
      </c>
      <c r="J18" s="4">
        <v>0.14295402142954022</v>
      </c>
      <c r="K18" s="4">
        <v>0.10903570613858804</v>
      </c>
      <c r="L18" s="2">
        <f>+'[1]2010'!C17/'[1]2010'!$J17</f>
        <v>0.12754327178053132</v>
      </c>
      <c r="M18" s="4">
        <v>0.110706030189733</v>
      </c>
      <c r="N18" s="2">
        <f>+'[1]2012'!C17/'[1]2012'!$J17</f>
        <v>0.10980007840062721</v>
      </c>
      <c r="O18" s="4">
        <v>0.07451712114863103</v>
      </c>
      <c r="P18" s="4">
        <v>0.09288956873581368</v>
      </c>
      <c r="Q18" s="4">
        <v>0.09788912085363026</v>
      </c>
      <c r="R18" s="4">
        <v>0.10292137992003376</v>
      </c>
      <c r="S18" s="4">
        <v>0.09800767978126695</v>
      </c>
      <c r="T18" s="4">
        <v>0.10588346335980263</v>
      </c>
      <c r="U18" s="4">
        <v>0.09902815657050668</v>
      </c>
      <c r="V18" s="1">
        <f>'2020'!L30</f>
        <v>0.0838951167809331</v>
      </c>
      <c r="W18" s="9">
        <v>0.076</v>
      </c>
      <c r="X18" s="4">
        <f>'2022'!L30</f>
        <v>0.08464233089604938</v>
      </c>
      <c r="Y18" s="7" t="s">
        <v>38</v>
      </c>
    </row>
    <row r="19" spans="1:25" ht="15">
      <c r="A19" s="7" t="s">
        <v>39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4">
        <v>0</v>
      </c>
      <c r="I19" s="4">
        <v>0</v>
      </c>
      <c r="J19" s="4">
        <v>0</v>
      </c>
      <c r="K19" s="4">
        <v>0</v>
      </c>
      <c r="L19" s="2">
        <f>+'[1]2010'!C18/'[1]2010'!$J18</f>
        <v>0</v>
      </c>
      <c r="M19" s="4">
        <v>0</v>
      </c>
      <c r="N19" s="2">
        <f>+'[1]2012'!C18/'[1]2012'!$J18</f>
        <v>0</v>
      </c>
      <c r="O19" s="4">
        <v>0</v>
      </c>
      <c r="P19" s="4">
        <v>0</v>
      </c>
      <c r="Q19" s="4">
        <v>0.0064516129032258064</v>
      </c>
      <c r="R19" s="4">
        <v>0.006839945280437757</v>
      </c>
      <c r="S19" s="4">
        <v>0.007477753682793689</v>
      </c>
      <c r="T19" s="4">
        <v>0.041927123037048326</v>
      </c>
      <c r="U19" s="4">
        <v>0.04881154499151104</v>
      </c>
      <c r="V19" s="1">
        <f>'2020'!L16</f>
        <v>0</v>
      </c>
      <c r="W19" s="9">
        <v>0</v>
      </c>
      <c r="X19" s="4">
        <f>'2022'!L16</f>
        <v>0.056113224016459885</v>
      </c>
      <c r="Y19" s="7" t="s">
        <v>39</v>
      </c>
    </row>
    <row r="20" spans="1:25" ht="15">
      <c r="A20" s="7" t="s">
        <v>40</v>
      </c>
      <c r="B20" s="9">
        <v>0.07572447939420417</v>
      </c>
      <c r="C20" s="9">
        <v>0.06473888649115235</v>
      </c>
      <c r="D20" s="9">
        <v>0.034658511722731905</v>
      </c>
      <c r="E20" s="9">
        <v>0.040730492529053676</v>
      </c>
      <c r="F20" s="9">
        <v>0.05712872511438111</v>
      </c>
      <c r="G20" s="9">
        <v>0.04726694915254237</v>
      </c>
      <c r="H20" s="4">
        <v>0.04188041203266713</v>
      </c>
      <c r="I20" s="4">
        <v>0.06039185718227939</v>
      </c>
      <c r="J20" s="4">
        <v>0.08250636132315521</v>
      </c>
      <c r="K20" s="4">
        <v>0.06500761808024377</v>
      </c>
      <c r="L20" s="2">
        <f>+'[1]2010'!C19/'[1]2010'!$J19</f>
        <v>0.05152824451912306</v>
      </c>
      <c r="M20" s="4">
        <v>0.05659489351688434</v>
      </c>
      <c r="N20" s="2">
        <f>+'[1]2012'!C19/'[1]2012'!$J19</f>
        <v>0.027125279642058162</v>
      </c>
      <c r="O20" s="4">
        <v>0.015521834819877216</v>
      </c>
      <c r="P20" s="4">
        <v>0.013504703362205456</v>
      </c>
      <c r="Q20" s="4">
        <v>0.03229461756373938</v>
      </c>
      <c r="R20" s="4">
        <v>0.059346309217774514</v>
      </c>
      <c r="S20" s="4">
        <v>0.0367981419037092</v>
      </c>
      <c r="T20" s="4">
        <v>0.0353440634987609</v>
      </c>
      <c r="U20" s="4">
        <v>0.04067820759421529</v>
      </c>
      <c r="V20" s="1">
        <f>'2020'!L17</f>
        <v>0.049337629788757616</v>
      </c>
      <c r="W20" s="9">
        <v>0.073</v>
      </c>
      <c r="X20" s="4">
        <f>'2022'!L17</f>
        <v>0.1314359979287027</v>
      </c>
      <c r="Y20" s="7" t="s">
        <v>40</v>
      </c>
    </row>
    <row r="21" spans="1:25" ht="15">
      <c r="A21" s="7" t="s">
        <v>41</v>
      </c>
      <c r="B21" s="9">
        <v>0.0319717416900643</v>
      </c>
      <c r="C21" s="9">
        <v>0.055081890363599076</v>
      </c>
      <c r="D21" s="9">
        <v>0.04393298471172101</v>
      </c>
      <c r="E21" s="9">
        <v>0.0807397181108935</v>
      </c>
      <c r="F21" s="9">
        <v>0.07819298694650627</v>
      </c>
      <c r="G21" s="9">
        <v>0.09090966731550815</v>
      </c>
      <c r="H21" s="4">
        <v>0.08480255025697743</v>
      </c>
      <c r="I21" s="4">
        <v>0.06624413755626174</v>
      </c>
      <c r="J21" s="4">
        <v>0.06847289183353544</v>
      </c>
      <c r="K21" s="4">
        <v>0.06168507033731659</v>
      </c>
      <c r="L21" s="2">
        <f>+'[1]2010'!C20/'[1]2010'!$J20</f>
        <v>0.05004496980598742</v>
      </c>
      <c r="M21" s="4">
        <v>0.02473950896317632</v>
      </c>
      <c r="N21" s="2">
        <f>+'[1]2012'!C20/'[1]2012'!$J20</f>
        <v>0.018041886433639177</v>
      </c>
      <c r="O21" s="4">
        <v>0.019602118697084708</v>
      </c>
      <c r="P21" s="4">
        <v>0.012852749990268968</v>
      </c>
      <c r="Q21" s="4">
        <v>0.014328382305456893</v>
      </c>
      <c r="R21" s="4">
        <v>0.02281446347904237</v>
      </c>
      <c r="S21" s="4">
        <v>0.04096685722163956</v>
      </c>
      <c r="T21" s="4">
        <v>0.046007942069609904</v>
      </c>
      <c r="U21" s="4">
        <v>0.045386890918900816</v>
      </c>
      <c r="V21" s="1">
        <f>'2020'!L18</f>
        <v>0.035417080347311225</v>
      </c>
      <c r="W21" s="9">
        <v>0.044</v>
      </c>
      <c r="X21" s="4">
        <f>'2022'!L18</f>
        <v>0.07209058802869575</v>
      </c>
      <c r="Y21" s="7" t="s">
        <v>41</v>
      </c>
    </row>
    <row r="22" spans="1:25" ht="15">
      <c r="A22" s="7" t="s">
        <v>42</v>
      </c>
      <c r="B22" s="9">
        <v>0</v>
      </c>
      <c r="C22" s="9">
        <v>0.013193844429395418</v>
      </c>
      <c r="D22" s="9">
        <v>0.014693152307622215</v>
      </c>
      <c r="E22" s="9">
        <v>0.005121625118606055</v>
      </c>
      <c r="F22" s="9">
        <v>0.015370325320122962</v>
      </c>
      <c r="G22" s="9">
        <v>0.010428338455052753</v>
      </c>
      <c r="H22" s="4">
        <v>0.018517530284433537</v>
      </c>
      <c r="I22" s="4">
        <v>0.018036050693611923</v>
      </c>
      <c r="J22" s="4">
        <v>0.011893385408010635</v>
      </c>
      <c r="K22" s="4">
        <v>0.010793787857623588</v>
      </c>
      <c r="L22" s="2">
        <f>+'[1]2010'!C21/'[1]2010'!$J21</f>
        <v>0.012557305162447678</v>
      </c>
      <c r="M22" s="4">
        <v>0.0034329777120523926</v>
      </c>
      <c r="N22" s="2">
        <f>+'[1]2012'!C21/'[1]2012'!$J21</f>
        <v>0.005075940044190537</v>
      </c>
      <c r="O22" s="4">
        <v>0.006135629709364909</v>
      </c>
      <c r="P22" s="4">
        <v>0.017969490372417688</v>
      </c>
      <c r="Q22" s="4">
        <v>0.035984636611104896</v>
      </c>
      <c r="R22" s="4">
        <v>0.04802114604887033</v>
      </c>
      <c r="S22" s="4">
        <v>0.036931286859593786</v>
      </c>
      <c r="T22" s="4">
        <v>0.04625853353067027</v>
      </c>
      <c r="U22" s="4">
        <v>0.04095299251706921</v>
      </c>
      <c r="V22" s="1">
        <f>'2020'!L20</f>
        <v>0.040140836119126</v>
      </c>
      <c r="W22" s="9">
        <v>0.033</v>
      </c>
      <c r="X22" s="4">
        <f>'2022'!L20</f>
        <v>0.0547536087605774</v>
      </c>
      <c r="Y22" s="7" t="s">
        <v>42</v>
      </c>
    </row>
    <row r="23" spans="1:25" ht="15">
      <c r="A23" s="7" t="s">
        <v>43</v>
      </c>
      <c r="B23" s="9">
        <v>0.02526775501715712</v>
      </c>
      <c r="C23" s="9">
        <v>0.04107191874828438</v>
      </c>
      <c r="D23" s="9">
        <v>0.05159994459066353</v>
      </c>
      <c r="E23" s="9">
        <v>0.029462041226747112</v>
      </c>
      <c r="F23" s="9">
        <v>0.009741317521339674</v>
      </c>
      <c r="G23" s="9">
        <v>0.03928485528742083</v>
      </c>
      <c r="H23" s="4">
        <v>0.0348027152656419</v>
      </c>
      <c r="I23" s="4">
        <v>0.024147743704234965</v>
      </c>
      <c r="J23" s="4">
        <v>0.04671451914098973</v>
      </c>
      <c r="K23" s="4">
        <v>0.05073435504469988</v>
      </c>
      <c r="L23" s="2">
        <f>+'[1]2010'!C22/'[1]2010'!$J22</f>
        <v>0.048626945243998916</v>
      </c>
      <c r="M23" s="4">
        <v>0.02905536586998728</v>
      </c>
      <c r="N23" s="2">
        <f>+'[1]2012'!C22/'[1]2012'!$J22</f>
        <v>0.028386564749912777</v>
      </c>
      <c r="O23" s="4">
        <v>0.022532358618943638</v>
      </c>
      <c r="P23" s="4">
        <v>0.03745578575037898</v>
      </c>
      <c r="Q23" s="4">
        <v>0.046125608490942466</v>
      </c>
      <c r="R23" s="4">
        <v>0.025500151561079116</v>
      </c>
      <c r="S23" s="4">
        <v>0.03307439737326819</v>
      </c>
      <c r="T23" s="4">
        <v>0.05257100426953777</v>
      </c>
      <c r="U23" s="4">
        <v>0.04382856503413033</v>
      </c>
      <c r="V23" s="1">
        <f>'2020'!L22</f>
        <v>0.03499077791861798</v>
      </c>
      <c r="W23" s="9">
        <v>0.037</v>
      </c>
      <c r="X23" s="4">
        <f>'2022'!L22</f>
        <v>0.059993114133241515</v>
      </c>
      <c r="Y23" s="7" t="s">
        <v>43</v>
      </c>
    </row>
    <row r="24" spans="1:25" ht="15">
      <c r="A24" s="7" t="s">
        <v>44</v>
      </c>
      <c r="B24" s="9">
        <v>0.07470418234363924</v>
      </c>
      <c r="C24" s="9">
        <v>0.06538183253305269</v>
      </c>
      <c r="D24" s="9">
        <v>0.06433215467092505</v>
      </c>
      <c r="E24" s="9">
        <v>0.07574278898286704</v>
      </c>
      <c r="F24" s="9">
        <v>0.0814406681359471</v>
      </c>
      <c r="G24" s="9">
        <v>0.034907463724042055</v>
      </c>
      <c r="H24" s="4">
        <v>0.03176077069989765</v>
      </c>
      <c r="I24" s="4">
        <v>0.03492233529726835</v>
      </c>
      <c r="J24" s="4">
        <v>0.030855226383454445</v>
      </c>
      <c r="K24" s="4">
        <v>0.023726027397260274</v>
      </c>
      <c r="L24" s="2">
        <f>+'[1]2010'!C23/'[1]2010'!$J23</f>
        <v>0.023568947629572824</v>
      </c>
      <c r="M24" s="4">
        <v>0.04876772843524762</v>
      </c>
      <c r="N24" s="2">
        <f>+'[1]2012'!C23/'[1]2012'!$J23</f>
        <v>0.028220809310846487</v>
      </c>
      <c r="O24" s="4">
        <v>0.003914256433614211</v>
      </c>
      <c r="P24" s="4">
        <v>0.016291248846966404</v>
      </c>
      <c r="Q24" s="4">
        <v>0.026992906515264595</v>
      </c>
      <c r="R24" s="4">
        <v>0.02464550979068197</v>
      </c>
      <c r="S24" s="4">
        <v>0.07398239823982397</v>
      </c>
      <c r="T24" s="4">
        <v>0.07676858415192817</v>
      </c>
      <c r="U24" s="4">
        <v>0.03799325216370837</v>
      </c>
      <c r="V24" s="1">
        <f>'2020'!L23</f>
        <v>0.030793519848663714</v>
      </c>
      <c r="W24" s="9">
        <v>0.04</v>
      </c>
      <c r="X24" s="4">
        <f>'2022'!L23</f>
        <v>0.16024694275417972</v>
      </c>
      <c r="Y24" s="7" t="s">
        <v>44</v>
      </c>
    </row>
    <row r="25" spans="1:25" ht="15">
      <c r="A25" s="7" t="s">
        <v>45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4">
        <v>0</v>
      </c>
      <c r="I25" s="4">
        <v>0</v>
      </c>
      <c r="J25" s="4">
        <v>0</v>
      </c>
      <c r="K25" s="4">
        <v>0</v>
      </c>
      <c r="L25" s="2">
        <f>+'[1]2010'!C24/'[1]2010'!$J24</f>
        <v>0</v>
      </c>
      <c r="M25" s="4">
        <v>0</v>
      </c>
      <c r="N25" s="2">
        <f>+'[1]2012'!C24/'[1]2012'!$J24</f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1">
        <f>'2020'!L25</f>
        <v>0</v>
      </c>
      <c r="W25" s="9">
        <v>0</v>
      </c>
      <c r="X25" s="4">
        <f>'2022'!L25</f>
        <v>0</v>
      </c>
      <c r="Y25" s="7" t="s">
        <v>45</v>
      </c>
    </row>
    <row r="26" spans="1:25" ht="15">
      <c r="A26" s="7" t="s">
        <v>46</v>
      </c>
      <c r="B26" s="9">
        <v>0</v>
      </c>
      <c r="C26" s="9">
        <v>0.04184852374839538</v>
      </c>
      <c r="D26" s="9">
        <v>0.04936402180496669</v>
      </c>
      <c r="E26" s="9">
        <v>0.01368647826637942</v>
      </c>
      <c r="F26" s="9">
        <v>0.012636695018226002</v>
      </c>
      <c r="G26" s="9">
        <v>0.10534486582390774</v>
      </c>
      <c r="H26" s="4">
        <v>0.06642609647941689</v>
      </c>
      <c r="I26" s="4">
        <v>0.07708921747798637</v>
      </c>
      <c r="J26" s="4">
        <v>0.043728056176188954</v>
      </c>
      <c r="K26" s="4">
        <v>0.03457069991499008</v>
      </c>
      <c r="L26" s="2">
        <f>+'[1]2010'!C25/'[1]2010'!$J25</f>
        <v>0.016359331276458347</v>
      </c>
      <c r="M26" s="4">
        <v>0.0034205088006841015</v>
      </c>
      <c r="N26" s="2">
        <f>+'[1]2012'!C25/'[1]2012'!$J25</f>
        <v>0.02193705641981504</v>
      </c>
      <c r="O26" s="4">
        <v>0.02054174500382982</v>
      </c>
      <c r="P26" s="4">
        <v>0.019516059340342794</v>
      </c>
      <c r="Q26" s="4">
        <v>0.017580238009376126</v>
      </c>
      <c r="R26" s="4">
        <v>0.017597689739193217</v>
      </c>
      <c r="S26" s="4">
        <v>0.04738025246411897</v>
      </c>
      <c r="T26" s="4">
        <v>0.016845196959225987</v>
      </c>
      <c r="U26" s="4">
        <v>0.017117275280898875</v>
      </c>
      <c r="V26" s="1">
        <f>'2020'!L32</f>
        <v>0.016099690740403856</v>
      </c>
      <c r="W26" s="9">
        <v>0.085</v>
      </c>
      <c r="X26" s="4">
        <f>'2022'!L32</f>
        <v>0.018573955640223162</v>
      </c>
      <c r="Y26" s="7" t="s">
        <v>46</v>
      </c>
    </row>
    <row r="27" spans="1:25" ht="15">
      <c r="A27" s="7" t="s">
        <v>47</v>
      </c>
      <c r="B27" s="9">
        <v>0.10133197836896163</v>
      </c>
      <c r="C27" s="9">
        <v>0.15342826373100396</v>
      </c>
      <c r="D27" s="9">
        <v>0.15992319297764365</v>
      </c>
      <c r="E27" s="9">
        <v>0.15472108388391737</v>
      </c>
      <c r="F27" s="9">
        <v>0.15417777623878942</v>
      </c>
      <c r="G27" s="9">
        <v>0.1593756452917819</v>
      </c>
      <c r="H27" s="4">
        <v>0.16469422043010754</v>
      </c>
      <c r="I27" s="4">
        <v>0.1722719707057257</v>
      </c>
      <c r="J27" s="4">
        <v>0.19083548030916453</v>
      </c>
      <c r="K27" s="4">
        <v>0.1778753498349282</v>
      </c>
      <c r="L27" s="2">
        <f>+'[1]2010'!C26/'[1]2010'!$J26</f>
        <v>0.15176783677607397</v>
      </c>
      <c r="M27" s="4">
        <v>0.13169522987995416</v>
      </c>
      <c r="N27" s="2">
        <f>+'[1]2012'!C26/'[1]2012'!$J26</f>
        <v>0.13311155774250932</v>
      </c>
      <c r="O27" s="4">
        <v>0.11836286013753612</v>
      </c>
      <c r="P27" s="4">
        <v>0.09583013829027738</v>
      </c>
      <c r="Q27" s="4">
        <v>0.14205234024434182</v>
      </c>
      <c r="R27" s="4">
        <v>0.11177644710578842</v>
      </c>
      <c r="S27" s="4">
        <v>0.11457714744821323</v>
      </c>
      <c r="T27" s="4">
        <v>0.12034096031879858</v>
      </c>
      <c r="U27" s="4">
        <v>0.10107199612142106</v>
      </c>
      <c r="V27" s="1">
        <f>'2020'!L33</f>
        <v>0.10714651551883089</v>
      </c>
      <c r="W27" s="9">
        <v>0.117</v>
      </c>
      <c r="X27" s="4">
        <f>'2022'!L33</f>
        <v>0.13899564857533867</v>
      </c>
      <c r="Y27" s="7" t="s">
        <v>47</v>
      </c>
    </row>
    <row r="28" spans="1:25" ht="15">
      <c r="A28" s="7" t="s">
        <v>48</v>
      </c>
      <c r="B28" s="9">
        <v>0.05102827367187741</v>
      </c>
      <c r="C28" s="9">
        <v>0.12817917370965842</v>
      </c>
      <c r="D28" s="9">
        <v>0.12852975671367997</v>
      </c>
      <c r="E28" s="9">
        <v>0.06540251465995142</v>
      </c>
      <c r="F28" s="9">
        <v>0.054003221571493745</v>
      </c>
      <c r="G28" s="9">
        <v>0.061553949265832894</v>
      </c>
      <c r="H28" s="4">
        <v>0.07070646027401992</v>
      </c>
      <c r="I28" s="4">
        <v>0.07137818370832406</v>
      </c>
      <c r="J28" s="4">
        <v>0.07515627662532175</v>
      </c>
      <c r="K28" s="4">
        <v>0.08023547262582709</v>
      </c>
      <c r="L28" s="2">
        <f>+'[1]2010'!C27/'[1]2010'!$J27</f>
        <v>0.09476279513125092</v>
      </c>
      <c r="M28" s="4">
        <v>0.04961181418962737</v>
      </c>
      <c r="N28" s="2">
        <f>+'[1]2012'!C27/'[1]2012'!$J27</f>
        <v>0.0317395009845123</v>
      </c>
      <c r="O28" s="4">
        <v>0.056426922895765626</v>
      </c>
      <c r="P28" s="4">
        <v>0.02549384426586438</v>
      </c>
      <c r="Q28" s="4">
        <v>0.031016637729042697</v>
      </c>
      <c r="R28" s="4">
        <v>0.03685725642291895</v>
      </c>
      <c r="S28" s="4">
        <v>0.08079892660420884</v>
      </c>
      <c r="T28" s="4">
        <v>0.08750655479811223</v>
      </c>
      <c r="U28" s="4">
        <v>0.0579700272479564</v>
      </c>
      <c r="V28" s="1">
        <f>'2020'!L34</f>
        <v>0.07809891701731392</v>
      </c>
      <c r="W28" s="9">
        <v>0.081</v>
      </c>
      <c r="X28" s="4">
        <f>'2022'!L34</f>
        <v>0.11569010293253465</v>
      </c>
      <c r="Y28" s="7" t="s">
        <v>48</v>
      </c>
    </row>
    <row r="29" spans="1:25" ht="15">
      <c r="A29" s="7" t="s">
        <v>49</v>
      </c>
      <c r="B29" s="9">
        <v>0</v>
      </c>
      <c r="C29" s="9">
        <v>0.01930737693001076</v>
      </c>
      <c r="D29" s="9">
        <v>0.03416940323859133</v>
      </c>
      <c r="E29" s="9">
        <v>0.025280898876404494</v>
      </c>
      <c r="F29" s="9">
        <v>0.024128190913650645</v>
      </c>
      <c r="G29" s="9">
        <v>0.023913756195398532</v>
      </c>
      <c r="H29" s="4">
        <v>0.01546444101816033</v>
      </c>
      <c r="I29" s="4">
        <v>0.012064228970202338</v>
      </c>
      <c r="J29" s="4">
        <v>0.014296552705201762</v>
      </c>
      <c r="K29" s="4">
        <v>0.015547029292487675</v>
      </c>
      <c r="L29" s="2">
        <f>+'[1]2010'!C28/'[1]2010'!$J28</f>
        <v>0.022119837333396015</v>
      </c>
      <c r="M29" s="4">
        <v>0.004885605338417541</v>
      </c>
      <c r="N29" s="2">
        <f>+'[1]2012'!C28/'[1]2012'!$J28</f>
        <v>0.03096545980292156</v>
      </c>
      <c r="O29" s="4">
        <v>0.030793340253932763</v>
      </c>
      <c r="P29" s="4">
        <v>0.05293775802995266</v>
      </c>
      <c r="Q29" s="4">
        <v>0.05085989932885906</v>
      </c>
      <c r="R29" s="4">
        <v>0.06323991375821714</v>
      </c>
      <c r="S29" s="4">
        <v>0.07119254409867619</v>
      </c>
      <c r="T29" s="4">
        <v>0.07537355530192714</v>
      </c>
      <c r="U29" s="4">
        <v>0.08750222651975878</v>
      </c>
      <c r="V29" s="1">
        <f>'2020'!L35</f>
        <v>0.07313082768273121</v>
      </c>
      <c r="W29" s="9">
        <v>0.09</v>
      </c>
      <c r="X29" s="4">
        <f>'2022'!L35</f>
        <v>0.14137922247797982</v>
      </c>
      <c r="Y29" s="7" t="s">
        <v>49</v>
      </c>
    </row>
    <row r="30" spans="1:25" ht="15">
      <c r="A30" s="7" t="s">
        <v>50</v>
      </c>
      <c r="B30" s="9">
        <v>0.15849486887115166</v>
      </c>
      <c r="C30" s="9">
        <v>0.210989010989011</v>
      </c>
      <c r="D30" s="9">
        <v>0.21597300337457817</v>
      </c>
      <c r="E30" s="9">
        <v>0.173391494002181</v>
      </c>
      <c r="F30" s="9">
        <v>0.175303197353914</v>
      </c>
      <c r="G30" s="9">
        <v>0.18288770053475936</v>
      </c>
      <c r="H30" s="4">
        <v>0.1900600764609503</v>
      </c>
      <c r="I30" s="4">
        <v>0.1540010065425264</v>
      </c>
      <c r="J30" s="4">
        <v>0.14573643410852713</v>
      </c>
      <c r="K30" s="4">
        <v>0.11602051282051283</v>
      </c>
      <c r="L30" s="2">
        <f>+'[1]2010'!C29/'[1]2010'!$J29</f>
        <v>0.2249876733766373</v>
      </c>
      <c r="M30" s="4">
        <v>0.18412698412698414</v>
      </c>
      <c r="N30" s="2">
        <f>+'[1]2012'!C29/'[1]2012'!$J29</f>
        <v>0.15418610360913332</v>
      </c>
      <c r="O30" s="4">
        <v>0.15832791856183667</v>
      </c>
      <c r="P30" s="4">
        <v>0.030593068484769025</v>
      </c>
      <c r="Q30" s="4">
        <v>0.0735140451164792</v>
      </c>
      <c r="R30" s="4">
        <v>0.08808290155440415</v>
      </c>
      <c r="S30" s="4">
        <v>0.0764336542486396</v>
      </c>
      <c r="T30" s="4">
        <v>0.07808680346990375</v>
      </c>
      <c r="U30" s="4">
        <v>0.06909820073704748</v>
      </c>
      <c r="V30" s="1">
        <f>'2020'!L36</f>
        <v>0.07764292427771648</v>
      </c>
      <c r="W30" s="9">
        <v>0.081</v>
      </c>
      <c r="X30" s="4">
        <f>'2022'!L36</f>
        <v>0.09416760634341786</v>
      </c>
      <c r="Y30" s="7" t="s">
        <v>50</v>
      </c>
    </row>
    <row r="31" spans="1:25" ht="15">
      <c r="A31" s="7" t="s">
        <v>51</v>
      </c>
      <c r="B31" s="9">
        <v>0.09492517159896477</v>
      </c>
      <c r="C31" s="9">
        <v>0.045980421239988134</v>
      </c>
      <c r="D31" s="9">
        <v>0.08510204081632654</v>
      </c>
      <c r="E31" s="9">
        <v>0.06909927458355723</v>
      </c>
      <c r="F31" s="9">
        <v>0.06326000399698688</v>
      </c>
      <c r="G31" s="9">
        <v>0.0742934755927932</v>
      </c>
      <c r="H31" s="4">
        <v>0.06542947375003909</v>
      </c>
      <c r="I31" s="4">
        <v>0.06692925993531239</v>
      </c>
      <c r="J31" s="4">
        <v>0.07549043953315124</v>
      </c>
      <c r="K31" s="4">
        <v>0.09775045598865094</v>
      </c>
      <c r="L31" s="2">
        <f>+'[1]2010'!C30/'[1]2010'!$J30</f>
        <v>0.06365034965034964</v>
      </c>
      <c r="M31" s="4">
        <v>0.07830981319846643</v>
      </c>
      <c r="N31" s="2">
        <f>+'[1]2012'!C30/'[1]2012'!$J30</f>
        <v>0.03647733194372069</v>
      </c>
      <c r="O31" s="4">
        <v>0.03561308853782557</v>
      </c>
      <c r="P31" s="4">
        <v>0.04654287808453457</v>
      </c>
      <c r="Q31" s="4">
        <v>0.08799108386737253</v>
      </c>
      <c r="R31" s="4">
        <v>0.08090739669687037</v>
      </c>
      <c r="S31" s="4">
        <v>0.08884782692381722</v>
      </c>
      <c r="T31" s="4">
        <v>0.10445285022231071</v>
      </c>
      <c r="U31" s="4">
        <v>0.06338569702295946</v>
      </c>
      <c r="V31" s="1">
        <f>'2020'!L37</f>
        <v>0.09024126755491538</v>
      </c>
      <c r="W31" s="9">
        <v>0.092</v>
      </c>
      <c r="X31" s="4">
        <f>'2022'!L37</f>
        <v>0.19345856252710383</v>
      </c>
      <c r="Y31" s="7" t="s">
        <v>51</v>
      </c>
    </row>
    <row r="32" spans="1:25" ht="15">
      <c r="A32" s="7" t="s">
        <v>52</v>
      </c>
      <c r="B32" s="9">
        <v>1</v>
      </c>
      <c r="C32" s="9">
        <v>0.05988586774085264</v>
      </c>
      <c r="D32" s="9">
        <v>0.05661877101803729</v>
      </c>
      <c r="E32" s="9">
        <v>0.04076596838452641</v>
      </c>
      <c r="F32" s="9">
        <v>0.03931288909384367</v>
      </c>
      <c r="G32" s="9">
        <v>0.036594604044053375</v>
      </c>
      <c r="H32" s="4">
        <v>0.03845982341924552</v>
      </c>
      <c r="I32" s="4">
        <v>0.04750213128729753</v>
      </c>
      <c r="J32" s="4">
        <v>0.08155158312887019</v>
      </c>
      <c r="K32" s="4">
        <v>0.06883131836499712</v>
      </c>
      <c r="L32" s="2">
        <f>+'[1]2010'!C31/'[1]2010'!$J31</f>
        <v>0.0440028388928318</v>
      </c>
      <c r="M32" s="4">
        <v>0.05586829226895986</v>
      </c>
      <c r="N32" s="2">
        <f>+'[1]2012'!C31/'[1]2012'!$J31</f>
        <v>0.028184625128651733</v>
      </c>
      <c r="O32" s="4">
        <v>0.06495403385170546</v>
      </c>
      <c r="P32" s="4">
        <v>0.06976825719594712</v>
      </c>
      <c r="Q32" s="4">
        <v>0.10864708988262052</v>
      </c>
      <c r="R32" s="4">
        <v>0.07587698964611342</v>
      </c>
      <c r="S32" s="4">
        <v>0.11586342022890732</v>
      </c>
      <c r="T32" s="4">
        <v>0.10710072595281307</v>
      </c>
      <c r="U32" s="4">
        <v>0.12274167804020449</v>
      </c>
      <c r="V32" s="1">
        <f>'2020'!L40</f>
        <v>0.14344415390362344</v>
      </c>
      <c r="W32" s="9">
        <v>0.147</v>
      </c>
      <c r="X32" s="4">
        <f>'2022'!L40</f>
        <v>0.187496046055545</v>
      </c>
      <c r="Y32" s="7" t="s">
        <v>52</v>
      </c>
    </row>
    <row r="33" spans="1:25" ht="15">
      <c r="A33" s="7" t="s">
        <v>53</v>
      </c>
      <c r="B33" s="9">
        <v>0.9748258789963917</v>
      </c>
      <c r="C33" s="9">
        <v>0.10588927773462212</v>
      </c>
      <c r="D33" s="9">
        <v>0.09875596724732066</v>
      </c>
      <c r="E33" s="9">
        <v>0.10554775704884381</v>
      </c>
      <c r="F33" s="9">
        <v>0.11098727286103142</v>
      </c>
      <c r="G33" s="9">
        <v>0.1266128137493155</v>
      </c>
      <c r="H33" s="4">
        <v>0.10651846367662912</v>
      </c>
      <c r="I33" s="4">
        <v>0.09692906617416557</v>
      </c>
      <c r="J33" s="4">
        <v>0.09125620837428995</v>
      </c>
      <c r="K33" s="4">
        <v>0.09284936715030791</v>
      </c>
      <c r="L33" s="2">
        <f>+'[1]2010'!C32/'[1]2010'!$J32</f>
        <v>0.097286003817046</v>
      </c>
      <c r="M33" s="4">
        <v>0.07984188137089653</v>
      </c>
      <c r="N33" s="2">
        <f>+'[1]2012'!C32/'[1]2012'!$J32</f>
        <v>0.10702744059106324</v>
      </c>
      <c r="O33" s="4">
        <v>0.08817189856568013</v>
      </c>
      <c r="P33" s="4">
        <v>0.10633349049190634</v>
      </c>
      <c r="Q33" s="4">
        <v>0.09736914521217707</v>
      </c>
      <c r="R33" s="4">
        <v>0.10879626628638102</v>
      </c>
      <c r="S33" s="4">
        <v>0.1235500856109273</v>
      </c>
      <c r="T33" s="4">
        <v>0.10951381536994731</v>
      </c>
      <c r="U33" s="4">
        <v>0.10710539882317388</v>
      </c>
      <c r="V33" s="1">
        <f>'2020'!L41</f>
        <v>0.09678675864560633</v>
      </c>
      <c r="W33" s="9">
        <v>0.1</v>
      </c>
      <c r="X33" s="4">
        <f>'2022'!L41</f>
        <v>0.12205725203199379</v>
      </c>
      <c r="Y33" s="7" t="s">
        <v>53</v>
      </c>
    </row>
    <row r="34" spans="1:25" ht="15">
      <c r="A34" s="7" t="s">
        <v>54</v>
      </c>
      <c r="B34" s="9">
        <v>0.056232939035486804</v>
      </c>
      <c r="C34" s="9">
        <v>0.0598669623059867</v>
      </c>
      <c r="D34" s="9">
        <v>0.02336850332161</v>
      </c>
      <c r="E34" s="9">
        <v>0.026737967914438502</v>
      </c>
      <c r="F34" s="9">
        <v>0.028936782452946532</v>
      </c>
      <c r="G34" s="9">
        <v>0.03111776085116673</v>
      </c>
      <c r="H34" s="4">
        <v>0.025080401579906333</v>
      </c>
      <c r="I34" s="4">
        <v>0.024304107909258126</v>
      </c>
      <c r="J34" s="4">
        <v>0.020983262378258587</v>
      </c>
      <c r="K34" s="4">
        <v>0.009566712109537077</v>
      </c>
      <c r="L34" s="2">
        <f>+'[1]2010'!C33/'[1]2010'!$J33</f>
        <v>0.020880847102629743</v>
      </c>
      <c r="M34" s="4">
        <v>0.018795707743831592</v>
      </c>
      <c r="N34" s="2">
        <f>+'[1]2012'!C33/'[1]2012'!$J33</f>
        <v>0.006893244620272134</v>
      </c>
      <c r="O34" s="4">
        <v>0</v>
      </c>
      <c r="P34" s="4">
        <v>0.026976289261543804</v>
      </c>
      <c r="Q34" s="4">
        <v>0.021876035797149487</v>
      </c>
      <c r="R34" s="4">
        <v>0.018716432485216733</v>
      </c>
      <c r="S34" s="4">
        <v>0.037926542276012776</v>
      </c>
      <c r="T34" s="4">
        <v>0.029257175707305055</v>
      </c>
      <c r="U34" s="4">
        <v>0.04433826444384168</v>
      </c>
      <c r="V34" s="1">
        <f>'2020'!L42</f>
        <v>0.04028846967261653</v>
      </c>
      <c r="W34" s="9">
        <v>0.041</v>
      </c>
      <c r="X34" s="4">
        <f>'2022'!L42</f>
        <v>0.08683155891996923</v>
      </c>
      <c r="Y34" s="7" t="s">
        <v>54</v>
      </c>
    </row>
    <row r="35" spans="1:25" ht="15">
      <c r="A35" s="7" t="s">
        <v>55</v>
      </c>
      <c r="B35" s="9">
        <v>0.06748297657943754</v>
      </c>
      <c r="C35" s="9">
        <v>0.05666238081295431</v>
      </c>
      <c r="D35" s="9">
        <v>0.03728075151460144</v>
      </c>
      <c r="E35" s="9">
        <v>0.018228029069536553</v>
      </c>
      <c r="F35" s="9">
        <v>0.024920443608175014</v>
      </c>
      <c r="G35" s="9">
        <v>0.012237315289826665</v>
      </c>
      <c r="H35" s="4">
        <v>0.017455745717391478</v>
      </c>
      <c r="I35" s="4">
        <v>0.028659091675376787</v>
      </c>
      <c r="J35" s="4">
        <v>0.028357257035829038</v>
      </c>
      <c r="K35" s="4">
        <v>0.00169200729593546</v>
      </c>
      <c r="L35" s="2">
        <f>+'[1]2010'!C34/'[1]2010'!$J34</f>
        <v>0.004397123025220641</v>
      </c>
      <c r="M35" s="4">
        <v>0.016526742563400303</v>
      </c>
      <c r="N35" s="2">
        <f>+'[1]2012'!C34/'[1]2012'!$J34</f>
        <v>0.014326508411360194</v>
      </c>
      <c r="O35" s="4">
        <v>0.02038103891584666</v>
      </c>
      <c r="P35" s="4">
        <v>0.056751057181658585</v>
      </c>
      <c r="Q35" s="4">
        <v>0.05002351186132867</v>
      </c>
      <c r="R35" s="4">
        <v>0.05093156886644611</v>
      </c>
      <c r="S35" s="4">
        <v>0.043380088949709204</v>
      </c>
      <c r="T35" s="4">
        <v>0.07055858882822344</v>
      </c>
      <c r="U35" s="4">
        <v>0.051791169119688965</v>
      </c>
      <c r="V35" s="1">
        <f>'2020'!L44</f>
        <v>0.06798557382937012</v>
      </c>
      <c r="W35" s="9">
        <v>0.08</v>
      </c>
      <c r="X35" s="4">
        <f>'2022'!L44</f>
        <v>0.10418443691662808</v>
      </c>
      <c r="Y35" s="7" t="s">
        <v>55</v>
      </c>
    </row>
    <row r="36" spans="1:25" ht="15">
      <c r="A36" s="7" t="s">
        <v>56</v>
      </c>
      <c r="B36" s="9">
        <v>0.07353900643116787</v>
      </c>
      <c r="C36" s="9">
        <v>0.14013280135970158</v>
      </c>
      <c r="D36" s="9">
        <v>0.13962156981078488</v>
      </c>
      <c r="E36" s="9">
        <v>0.0761669492765474</v>
      </c>
      <c r="F36" s="9">
        <v>0.09518500246669956</v>
      </c>
      <c r="G36" s="9">
        <v>0.08952164009111617</v>
      </c>
      <c r="H36" s="4">
        <v>0.07961991280966925</v>
      </c>
      <c r="I36" s="4">
        <v>0.09052071792599158</v>
      </c>
      <c r="J36" s="4">
        <v>0.1339404709018214</v>
      </c>
      <c r="K36" s="4">
        <v>0.13788596935253786</v>
      </c>
      <c r="L36" s="2">
        <f>+'[1]2010'!C35/'[1]2010'!$J35</f>
        <v>0.09551065779979329</v>
      </c>
      <c r="M36" s="4">
        <v>0.07566585956416465</v>
      </c>
      <c r="N36" s="2">
        <f>+'[1]2012'!C35/'[1]2012'!$J35</f>
        <v>0.09202687794604353</v>
      </c>
      <c r="O36" s="4">
        <v>0.04708258527827648</v>
      </c>
      <c r="P36" s="4">
        <v>0.06118974774109832</v>
      </c>
      <c r="Q36" s="4">
        <v>0.06155499820852741</v>
      </c>
      <c r="R36" s="4">
        <v>0.05696610214981616</v>
      </c>
      <c r="S36" s="4">
        <v>0.07467575879128226</v>
      </c>
      <c r="T36" s="4">
        <v>0.07798508460078586</v>
      </c>
      <c r="U36" s="4">
        <v>0.07560110157822265</v>
      </c>
      <c r="V36" s="1">
        <f>'2020'!L5</f>
        <v>0.04585356037930428</v>
      </c>
      <c r="W36" s="9">
        <v>0.06</v>
      </c>
      <c r="X36" s="4">
        <f>'2022'!L5</f>
        <v>0.03648880527588844</v>
      </c>
      <c r="Y36" s="7" t="s">
        <v>56</v>
      </c>
    </row>
    <row r="37" spans="1:25" ht="15">
      <c r="A37" s="7" t="s">
        <v>57</v>
      </c>
      <c r="B37" s="9">
        <v>0.19387755102040816</v>
      </c>
      <c r="C37" s="9">
        <v>0.09709567751335599</v>
      </c>
      <c r="D37" s="9">
        <v>0.07310957837759553</v>
      </c>
      <c r="E37" s="9">
        <v>0.08068459657701711</v>
      </c>
      <c r="F37" s="9">
        <v>0.06118811881188119</v>
      </c>
      <c r="G37" s="9">
        <v>0</v>
      </c>
      <c r="H37" s="4">
        <v>0</v>
      </c>
      <c r="I37" s="4">
        <v>0</v>
      </c>
      <c r="J37" s="4">
        <v>0</v>
      </c>
      <c r="K37" s="4">
        <v>0</v>
      </c>
      <c r="L37" s="2">
        <f>+'[1]2010'!C36/'[1]2010'!$J36</f>
        <v>0</v>
      </c>
      <c r="M37" s="4">
        <v>0</v>
      </c>
      <c r="N37" s="2">
        <f>+'[1]2012'!C36/'[1]2012'!$J36</f>
        <v>0</v>
      </c>
      <c r="O37" s="4">
        <v>0</v>
      </c>
      <c r="P37" s="4">
        <v>0</v>
      </c>
      <c r="Q37" s="4">
        <v>0.011413306681719894</v>
      </c>
      <c r="R37" s="4">
        <v>0.04021081156693391</v>
      </c>
      <c r="S37" s="4">
        <v>0.07264641104133396</v>
      </c>
      <c r="T37" s="4">
        <v>0.08375497845179826</v>
      </c>
      <c r="U37" s="4">
        <v>0.10818508698080993</v>
      </c>
      <c r="V37" s="1">
        <f>'2020'!L38</f>
        <v>0.12625276584667447</v>
      </c>
      <c r="W37" s="9">
        <v>0.128</v>
      </c>
      <c r="X37" s="4">
        <f>'2022'!L38</f>
        <v>0.14523216864878152</v>
      </c>
      <c r="Y37" s="7" t="s">
        <v>57</v>
      </c>
    </row>
    <row r="38" spans="1:25" ht="15">
      <c r="A38" s="7" t="s">
        <v>58</v>
      </c>
      <c r="B38" s="9">
        <v>0.20202578268876611</v>
      </c>
      <c r="C38" s="9">
        <v>0.30837004405286345</v>
      </c>
      <c r="D38" s="9">
        <v>0.30793157076205285</v>
      </c>
      <c r="E38" s="9">
        <v>0.3408766564729867</v>
      </c>
      <c r="F38" s="9">
        <v>0.3133872416891285</v>
      </c>
      <c r="G38" s="9">
        <v>0.32556962025316455</v>
      </c>
      <c r="H38" s="4">
        <v>0.2525447254780999</v>
      </c>
      <c r="I38" s="4">
        <v>0.36169371912491177</v>
      </c>
      <c r="J38" s="4">
        <v>0.3911734651605954</v>
      </c>
      <c r="K38" s="4">
        <v>0.44803566453050997</v>
      </c>
      <c r="L38" s="2">
        <f>+'[1]2010'!C37/'[1]2010'!$J37</f>
        <v>0.41639053254437874</v>
      </c>
      <c r="M38" s="4">
        <v>0.2844485981308411</v>
      </c>
      <c r="N38" s="2">
        <f>+'[1]2012'!C37/'[1]2012'!$J37</f>
        <v>0.29914529914529914</v>
      </c>
      <c r="O38" s="4">
        <v>0.14353982300884954</v>
      </c>
      <c r="P38" s="4">
        <v>0.04032258064516129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1">
        <f>'2020'!L7</f>
        <v>0</v>
      </c>
      <c r="W38" s="9">
        <v>0</v>
      </c>
      <c r="X38" s="4">
        <f>'2022'!L7</f>
        <v>0</v>
      </c>
      <c r="Y38" s="7" t="s">
        <v>58</v>
      </c>
    </row>
    <row r="39" spans="1:25" ht="15">
      <c r="A39" s="10" t="s">
        <v>59</v>
      </c>
      <c r="B39" s="9">
        <v>0.09947643979057591</v>
      </c>
      <c r="C39" s="9">
        <v>0.10546659304251796</v>
      </c>
      <c r="D39" s="9">
        <v>0.09947368421052631</v>
      </c>
      <c r="E39" s="9">
        <v>0.1144578313253012</v>
      </c>
      <c r="F39" s="9">
        <v>0.10922205048943844</v>
      </c>
      <c r="G39" s="9">
        <v>0.16489031748717078</v>
      </c>
      <c r="H39" s="4">
        <v>0.17664118112312152</v>
      </c>
      <c r="I39" s="4">
        <v>0.13508075479906467</v>
      </c>
      <c r="J39" s="4">
        <v>0.1461038961038961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/>
      <c r="V39" s="1"/>
      <c r="W39" s="9"/>
      <c r="X39" s="4"/>
      <c r="Y39" s="10" t="s">
        <v>59</v>
      </c>
    </row>
    <row r="40" spans="1:25" ht="15">
      <c r="A40" s="7" t="s">
        <v>60</v>
      </c>
      <c r="B40" s="9">
        <v>0.00873998543335761</v>
      </c>
      <c r="C40" s="9">
        <v>0.01085883514313919</v>
      </c>
      <c r="D40" s="9">
        <v>0.035702256652071405</v>
      </c>
      <c r="E40" s="9">
        <v>0.03205958549222798</v>
      </c>
      <c r="F40" s="9">
        <v>0.028214935105649257</v>
      </c>
      <c r="G40" s="9">
        <v>0.0526230821292634</v>
      </c>
      <c r="H40" s="4">
        <v>0.056090126703322966</v>
      </c>
      <c r="I40" s="4">
        <v>0.07599881621781593</v>
      </c>
      <c r="J40" s="4">
        <v>0.06873042196425282</v>
      </c>
      <c r="K40" s="4">
        <v>0.06337024804092999</v>
      </c>
      <c r="L40" s="2">
        <f>+'[1]2010'!C38/'[1]2010'!$J38</f>
        <v>0.025443717808539462</v>
      </c>
      <c r="M40" s="4">
        <v>0.015012965743141805</v>
      </c>
      <c r="N40" s="2">
        <f>+'[1]2012'!C38/'[1]2012'!$J38</f>
        <v>0.0447192369556086</v>
      </c>
      <c r="O40" s="4">
        <v>0.07445525921133883</v>
      </c>
      <c r="P40" s="4">
        <v>0.05770947882889233</v>
      </c>
      <c r="Q40" s="4">
        <v>0.06613809596739041</v>
      </c>
      <c r="R40" s="4">
        <v>0.05546367395156527</v>
      </c>
      <c r="S40" s="4">
        <v>0.0532864967849488</v>
      </c>
      <c r="T40" s="4">
        <v>0.041424784019746766</v>
      </c>
      <c r="U40" s="4">
        <v>0.03921084500252784</v>
      </c>
      <c r="V40" s="1">
        <f>'2020'!L6</f>
        <v>0.030309267740441518</v>
      </c>
      <c r="W40" s="9">
        <v>0.036</v>
      </c>
      <c r="X40" s="4">
        <f>'2022'!L6</f>
        <v>0.043653599759152555</v>
      </c>
      <c r="Y40" s="7" t="s">
        <v>60</v>
      </c>
    </row>
    <row r="41" spans="1:25" ht="15">
      <c r="A41" s="7" t="s">
        <v>61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4">
        <v>0</v>
      </c>
      <c r="I41" s="4">
        <v>0</v>
      </c>
      <c r="J41" s="4">
        <v>0</v>
      </c>
      <c r="K41" s="4">
        <v>0</v>
      </c>
      <c r="L41" s="2">
        <f>+'[1]2010'!C39/'[1]2010'!$J39</f>
        <v>0</v>
      </c>
      <c r="M41" s="4">
        <v>0</v>
      </c>
      <c r="N41" s="2">
        <f>+'[1]2012'!C39/'[1]2012'!$J39</f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1">
        <f>'2020'!L21</f>
        <v>0</v>
      </c>
      <c r="W41" s="9">
        <v>0</v>
      </c>
      <c r="X41" s="4">
        <f>'2022'!L21</f>
        <v>0</v>
      </c>
      <c r="Y41" s="7" t="s">
        <v>61</v>
      </c>
    </row>
    <row r="42" spans="1:25" ht="15">
      <c r="A42" s="7" t="s">
        <v>62</v>
      </c>
      <c r="B42" s="9">
        <v>0.032060027285129605</v>
      </c>
      <c r="C42" s="9">
        <v>0.07932840418977202</v>
      </c>
      <c r="D42" s="9">
        <v>0.11514812744550026</v>
      </c>
      <c r="E42" s="9">
        <v>0.05350988572465083</v>
      </c>
      <c r="F42" s="9">
        <v>0.08326878388845857</v>
      </c>
      <c r="G42" s="9">
        <v>0.02866990443365189</v>
      </c>
      <c r="H42" s="4">
        <v>0.028258184064237184</v>
      </c>
      <c r="I42" s="4">
        <v>0.026893698281349458</v>
      </c>
      <c r="J42" s="4">
        <v>0.04594023543616058</v>
      </c>
      <c r="K42" s="4">
        <v>0.06254810882548109</v>
      </c>
      <c r="L42" s="2">
        <f>+'[1]2010'!C40/'[1]2010'!$J40</f>
        <v>0.07923656454043196</v>
      </c>
      <c r="M42" s="4">
        <v>0.07778249186819403</v>
      </c>
      <c r="N42" s="2">
        <f>+'[1]2012'!C40/'[1]2012'!$J40</f>
        <v>0.03382302699009225</v>
      </c>
      <c r="O42" s="4">
        <v>0.002650020611271421</v>
      </c>
      <c r="P42" s="4">
        <v>0.09351717315361548</v>
      </c>
      <c r="Q42" s="4">
        <v>0.10884553322575913</v>
      </c>
      <c r="R42" s="4">
        <v>0.09000420580400954</v>
      </c>
      <c r="S42" s="4">
        <v>0.07636044470450556</v>
      </c>
      <c r="T42" s="4">
        <v>0.0869485209550536</v>
      </c>
      <c r="U42" s="4">
        <v>0.08826022152731099</v>
      </c>
      <c r="V42" s="1">
        <f>'2020'!L43</f>
        <v>0.09773781902552205</v>
      </c>
      <c r="W42" s="9">
        <v>0.083</v>
      </c>
      <c r="X42" s="4">
        <f>'2022'!L43</f>
        <v>0.16026129307758005</v>
      </c>
      <c r="Y42" s="7" t="s">
        <v>62</v>
      </c>
    </row>
    <row r="43" spans="1:25" ht="15">
      <c r="A43" s="7" t="s">
        <v>63</v>
      </c>
      <c r="B43" s="9">
        <v>0.08553100498930861</v>
      </c>
      <c r="C43" s="9">
        <v>0.02638098426514898</v>
      </c>
      <c r="D43" s="9">
        <v>0.028135048231511254</v>
      </c>
      <c r="E43" s="9">
        <v>0.02543978349120433</v>
      </c>
      <c r="F43" s="9">
        <v>0.028298073035978977</v>
      </c>
      <c r="G43" s="9">
        <v>0.03321133251999458</v>
      </c>
      <c r="H43" s="4">
        <v>0.058170216848973326</v>
      </c>
      <c r="I43" s="4">
        <v>0.06700145368045461</v>
      </c>
      <c r="J43" s="4">
        <v>0.060143418922044875</v>
      </c>
      <c r="K43" s="4">
        <v>0.05178158074313928</v>
      </c>
      <c r="L43" s="2">
        <f>+'[1]2010'!C41/'[1]2010'!$J41</f>
        <v>0.05170888176086716</v>
      </c>
      <c r="M43" s="4">
        <v>0.0651722067404659</v>
      </c>
      <c r="N43" s="2">
        <f>+'[1]2012'!C41/'[1]2012'!$J41</f>
        <v>0.05808464348754156</v>
      </c>
      <c r="O43" s="4">
        <v>0.0467831526721674</v>
      </c>
      <c r="P43" s="4">
        <v>0.05512258604957293</v>
      </c>
      <c r="Q43" s="4">
        <v>0.06880506880506881</v>
      </c>
      <c r="R43" s="4">
        <v>0.08988557894385696</v>
      </c>
      <c r="S43" s="4">
        <v>0.09465190526867544</v>
      </c>
      <c r="T43" s="4">
        <v>0.10519325635604707</v>
      </c>
      <c r="U43" s="4">
        <v>0.08639108221086855</v>
      </c>
      <c r="V43" s="1">
        <f>'2020'!L15</f>
        <v>0.06955543716332209</v>
      </c>
      <c r="W43" s="9">
        <v>0.068</v>
      </c>
      <c r="X43" s="4">
        <f>'2022'!L15</f>
        <v>0.1374731777098641</v>
      </c>
      <c r="Y43" s="7" t="s">
        <v>63</v>
      </c>
    </row>
    <row r="44" spans="1:25" ht="15">
      <c r="A44" s="7" t="s">
        <v>64</v>
      </c>
      <c r="B44" s="9">
        <v>0.038920601971977165</v>
      </c>
      <c r="C44" s="9">
        <v>0.023912074855190854</v>
      </c>
      <c r="D44" s="9">
        <v>0.02036956205441583</v>
      </c>
      <c r="E44" s="9">
        <v>0.018488529014844803</v>
      </c>
      <c r="F44" s="9">
        <v>0.020671311688687157</v>
      </c>
      <c r="G44" s="9">
        <v>0.018230200385186492</v>
      </c>
      <c r="H44" s="4">
        <v>0.01001763668430335</v>
      </c>
      <c r="I44" s="4">
        <v>0</v>
      </c>
      <c r="J44" s="4">
        <v>0.007050041470832181</v>
      </c>
      <c r="K44" s="4">
        <v>0.006607444387343074</v>
      </c>
      <c r="L44" s="2">
        <f>+'[1]2010'!C42/'[1]2010'!$J42</f>
        <v>0</v>
      </c>
      <c r="M44" s="4">
        <v>0</v>
      </c>
      <c r="N44" s="2">
        <f>+'[1]2012'!C42/'[1]2012'!$J42</f>
        <v>0</v>
      </c>
      <c r="O44" s="4">
        <v>0.0024445229106119454</v>
      </c>
      <c r="P44" s="4">
        <v>0.02610175903158691</v>
      </c>
      <c r="Q44" s="4">
        <v>0.04504764654923476</v>
      </c>
      <c r="R44" s="4">
        <v>0.046581236554110936</v>
      </c>
      <c r="S44" s="4">
        <v>0.051564144264804365</v>
      </c>
      <c r="T44" s="4">
        <v>0.06385604555064582</v>
      </c>
      <c r="U44" s="4">
        <v>0.06156552330694811</v>
      </c>
      <c r="V44" s="1">
        <f>'2020'!L39</f>
        <v>0.04154204054503157</v>
      </c>
      <c r="W44" s="9">
        <v>0.043</v>
      </c>
      <c r="X44" s="4">
        <f>'2022'!L39</f>
        <v>0.09318592057761733</v>
      </c>
      <c r="Y44" s="7" t="s">
        <v>64</v>
      </c>
    </row>
    <row r="45" spans="1:25" ht="15">
      <c r="A45" s="7" t="s">
        <v>65</v>
      </c>
      <c r="B45" s="9">
        <v>0.07248390376143679</v>
      </c>
      <c r="C45" s="9">
        <v>0.11376457314779993</v>
      </c>
      <c r="D45" s="9">
        <v>0.18158417297933366</v>
      </c>
      <c r="E45" s="9">
        <v>0.2609053497942387</v>
      </c>
      <c r="F45" s="9">
        <v>0.08355607205113307</v>
      </c>
      <c r="G45" s="9">
        <v>0.07023297896403528</v>
      </c>
      <c r="H45" s="4">
        <v>0.05967774020290432</v>
      </c>
      <c r="I45" s="4">
        <v>0.03892573665325649</v>
      </c>
      <c r="J45" s="4">
        <v>0.04608932214917252</v>
      </c>
      <c r="K45" s="4">
        <v>0.05094317238106537</v>
      </c>
      <c r="L45" s="2">
        <f>+'[1]2010'!C43/'[1]2010'!$J43</f>
        <v>0.05906721149781598</v>
      </c>
      <c r="M45" s="4">
        <v>0.029293473097507683</v>
      </c>
      <c r="N45" s="2">
        <f>+'[1]2012'!C43/'[1]2012'!$J43</f>
        <v>0.06360626512160958</v>
      </c>
      <c r="O45" s="4">
        <v>0.030964606279151808</v>
      </c>
      <c r="P45" s="4">
        <v>0.0751471631945894</v>
      </c>
      <c r="Q45" s="4">
        <v>0.08589113324333274</v>
      </c>
      <c r="R45" s="4">
        <v>0.04298723933145498</v>
      </c>
      <c r="S45" s="4">
        <v>0.03570146395947185</v>
      </c>
      <c r="T45" s="4">
        <v>0.050805957967761675</v>
      </c>
      <c r="U45" s="4">
        <v>0.05732217573221757</v>
      </c>
      <c r="V45" s="1">
        <f>'2020'!L12</f>
        <v>0.049758811003433136</v>
      </c>
      <c r="W45" s="9">
        <v>0.064</v>
      </c>
      <c r="X45" s="4">
        <f>'2022'!L12</f>
        <v>0.14691683831101954</v>
      </c>
      <c r="Y45" s="7" t="s">
        <v>65</v>
      </c>
    </row>
    <row r="46" spans="1:25" ht="15.75" thickBot="1">
      <c r="A46" s="8" t="s">
        <v>21</v>
      </c>
      <c r="B46" s="9">
        <v>0.07953040062125989</v>
      </c>
      <c r="C46" s="9">
        <v>0.07891827746854377</v>
      </c>
      <c r="D46" s="9">
        <v>0.07892715746038764</v>
      </c>
      <c r="E46" s="9">
        <v>0.07897709927168475</v>
      </c>
      <c r="F46" s="9">
        <v>0.07298518654068457</v>
      </c>
      <c r="G46" s="9">
        <v>0.07398847647094856</v>
      </c>
      <c r="H46" s="4">
        <v>0.06871294908017037</v>
      </c>
      <c r="I46" s="4">
        <v>0.06898224541676877</v>
      </c>
      <c r="J46" s="4">
        <v>0.0733833936389825</v>
      </c>
      <c r="K46" s="4">
        <v>0.06656014857397326</v>
      </c>
      <c r="L46" s="2">
        <f>+'[1]2010'!C45/'[1]2010'!$J45</f>
        <v>0.06232284711986528</v>
      </c>
      <c r="M46" s="4">
        <v>0.05128372895878808</v>
      </c>
      <c r="N46" s="2">
        <f>+'[1]2012'!C45/'[1]2012'!$J45</f>
        <v>0.04807546038428125</v>
      </c>
      <c r="O46" s="4">
        <v>0.04196831491394471</v>
      </c>
      <c r="P46" s="4">
        <v>0.046257829036104876</v>
      </c>
      <c r="Q46" s="4">
        <v>0.06412727063144397</v>
      </c>
      <c r="R46" s="4">
        <v>0.06109527896300151</v>
      </c>
      <c r="S46" s="4">
        <v>0.07091023446101566</v>
      </c>
      <c r="T46" s="4">
        <v>0.07401524305549695</v>
      </c>
      <c r="U46" s="4">
        <v>0.06983708195576632</v>
      </c>
      <c r="V46" s="1">
        <f>'2020'!L46</f>
        <v>0.06603731166561587</v>
      </c>
      <c r="W46" s="9">
        <v>0.073</v>
      </c>
      <c r="X46" s="4">
        <f>'2022'!L46</f>
        <v>0.10430657364815393</v>
      </c>
      <c r="Y46" s="8" t="s">
        <v>21</v>
      </c>
    </row>
    <row r="47" ht="15">
      <c r="V47" s="1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Varea Asensio</dc:creator>
  <cp:keywords/>
  <dc:description/>
  <cp:lastModifiedBy>Victoria Mascarell Vaya</cp:lastModifiedBy>
  <dcterms:created xsi:type="dcterms:W3CDTF">2018-11-16T13:11:35Z</dcterms:created>
  <dcterms:modified xsi:type="dcterms:W3CDTF">2022-09-28T07:47:20Z</dcterms:modified>
  <cp:category/>
  <cp:version/>
  <cp:contentType/>
  <cp:contentStatus/>
</cp:coreProperties>
</file>